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Industrie\"/>
    </mc:Choice>
  </mc:AlternateContent>
  <xr:revisionPtr revIDLastSave="0" documentId="13_ncr:1_{49C022C9-53CB-4842-907F-EC2890C0A609}" xr6:coauthVersionLast="47" xr6:coauthVersionMax="47" xr10:uidLastSave="{00000000-0000-0000-0000-000000000000}"/>
  <bookViews>
    <workbookView xWindow="-80" yWindow="-80" windowWidth="19360" windowHeight="103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<sst xmlns="http://schemas.openxmlformats.org/spreadsheetml/2006/main" count="1216" uniqueCount="537">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</sst>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230.43489830729999</c:v>
                </c:pt>
                <c:pt idx="1">
                  <c:v>233.72559970629999</c:v>
                </c:pt>
                <c:pt idx="2">
                  <c:v>200.64188992200002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8.641375776625564E-3</c:v>
                </c:pt>
                <c:pt idx="1">
                  <c:v>6.9572056920238811E-3</c:v>
                </c:pt>
                <c:pt idx="2">
                  <c:v>7.0660959980311019E-3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0.69408091298992924</c:v>
                </c:pt>
                <c:pt idx="1">
                  <c:v>0.64846858621580605</c:v>
                </c:pt>
                <c:pt idx="2">
                  <c:v>0.37300389193511235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0.10258601324266667</c:v>
                </c:pt>
                <c:pt idx="1">
                  <c:v>0.1022205843049746</c:v>
                </c:pt>
                <c:pt idx="2">
                  <c:v>9.7911813993742963E-2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3.6998234282890029E-2</c:v>
                </c:pt>
                <c:pt idx="1">
                  <c:v>6.032690221191582E-2</c:v>
                </c:pt>
                <c:pt idx="2">
                  <c:v>0.17656228752936581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8.3952357064120769E-2</c:v>
                </c:pt>
                <c:pt idx="1">
                  <c:v>0.13922108434986744</c:v>
                </c:pt>
                <c:pt idx="2">
                  <c:v>0.26336672844592818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7.3741106643767693E-2</c:v>
                </c:pt>
                <c:pt idx="1">
                  <c:v>4.2805637225412189E-2</c:v>
                </c:pt>
                <c:pt idx="2">
                  <c:v>8.2089182097819499E-2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0.95161573824957146</c:v>
                </c:pt>
                <c:pt idx="1">
                  <c:v>0.93912696518182137</c:v>
                </c:pt>
                <c:pt idx="2">
                  <c:v>0.9365103675879588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4.8384261750428433E-2</c:v>
                </c:pt>
                <c:pt idx="1">
                  <c:v>6.0873034818178608E-2</c:v>
                </c:pt>
                <c:pt idx="2">
                  <c:v>6.3489632412041169E-2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0.98439656250002705</c:v>
                </c:pt>
                <c:pt idx="1">
                  <c:v>0.97850009739342436</c:v>
                </c:pt>
                <c:pt idx="2">
                  <c:v>0.95693676436931752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1.5603437499972929E-2</c:v>
                </c:pt>
                <c:pt idx="1">
                  <c:v>2.1499902606575763E-2</c:v>
                </c:pt>
                <c:pt idx="2">
                  <c:v>4.3063235630682387E-2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48.05978993000388</c:v>
                </c:pt>
                <c:pt idx="1">
                  <c:v>36.08544011986848</c:v>
                </c:pt>
                <c:pt idx="2">
                  <c:v>28.006640905563415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131.33649681349516</c:v>
                </c:pt>
                <c:pt idx="1">
                  <c:v>119.26820440764394</c:v>
                </c:pt>
                <c:pt idx="2">
                  <c:v>90.409589134277283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25.096086218187605</c:v>
                </c:pt>
                <c:pt idx="1">
                  <c:v>17.79859060988354</c:v>
                </c:pt>
                <c:pt idx="2">
                  <c:v>15.48048534710238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109.7910720728627</c:v>
                </c:pt>
                <c:pt idx="1">
                  <c:v>112.32389055320905</c:v>
                </c:pt>
                <c:pt idx="2">
                  <c:v>139.08447895208647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0.1038482601508465</c:v>
                </c:pt>
                <c:pt idx="1">
                  <c:v>5.8296761741164028E-2</c:v>
                </c:pt>
                <c:pt idx="2">
                  <c:v>1.5240018663492387E-2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0.71138778336186981</c:v>
                </c:pt>
                <c:pt idx="1">
                  <c:v>0.61367397248742195</c:v>
                </c:pt>
                <c:pt idx="2">
                  <c:v>0.22340987923258676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0.17619566843031259</c:v>
                </c:pt>
                <c:pt idx="1">
                  <c:v>0.2097117340573712</c:v>
                </c:pt>
                <c:pt idx="2">
                  <c:v>9.8932721745285765E-2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8.5682880483161621E-3</c:v>
                </c:pt>
                <c:pt idx="1">
                  <c:v>0.11831753164168908</c:v>
                </c:pt>
                <c:pt idx="2">
                  <c:v>0.66241738031641317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0.15569683732104417</c:v>
                </c:pt>
                <c:pt idx="1">
                  <c:v>0.10436444893196592</c:v>
                </c:pt>
                <c:pt idx="2">
                  <c:v>6.2551050445501438E-2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0.75979875011852238</c:v>
                </c:pt>
                <c:pt idx="1">
                  <c:v>0.71714691078589632</c:v>
                </c:pt>
                <c:pt idx="2">
                  <c:v>0.59306740026954696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8.4504412745681878E-2</c:v>
                </c:pt>
                <c:pt idx="1">
                  <c:v>0.17848864029624203</c:v>
                </c:pt>
                <c:pt idx="2">
                  <c:v>0.3447098512138157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5" max="50" width="11.7265625" customWidth="1"/>
  </cols>
  <sheetData>
    <row r="1" spans="1:49" ht="52.5" thickBot="1" x14ac:dyDescent="0.4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3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68.998295130000002</v>
      </c>
      <c r="T3">
        <v>68.807466739999995</v>
      </c>
      <c r="U3">
        <v>68.35348132</v>
      </c>
      <c r="V3">
        <v>67.869307739999996</v>
      </c>
      <c r="W3">
        <v>66.907650390000001</v>
      </c>
      <c r="X3">
        <v>65.70273546</v>
      </c>
      <c r="Y3">
        <v>64.768663529999998</v>
      </c>
      <c r="Z3">
        <v>64.167369260000001</v>
      </c>
      <c r="AA3">
        <v>63.805041940000002</v>
      </c>
      <c r="AB3">
        <v>63.604662060000003</v>
      </c>
      <c r="AC3">
        <v>63.507579499999999</v>
      </c>
      <c r="AD3">
        <v>63.160118390000001</v>
      </c>
      <c r="AE3">
        <v>62.803258530000001</v>
      </c>
      <c r="AF3">
        <v>62.428555750000001</v>
      </c>
      <c r="AG3">
        <v>62.031450210000003</v>
      </c>
      <c r="AH3">
        <v>61.622931610000002</v>
      </c>
      <c r="AI3">
        <v>61.152437900000002</v>
      </c>
      <c r="AJ3">
        <v>60.651171259999998</v>
      </c>
      <c r="AK3">
        <v>60.143349950000001</v>
      </c>
      <c r="AL3">
        <v>59.626073669999997</v>
      </c>
      <c r="AM3">
        <v>59.103801410000003</v>
      </c>
      <c r="AN3">
        <v>58.666536610000001</v>
      </c>
      <c r="AO3">
        <v>58.228384030000001</v>
      </c>
      <c r="AP3">
        <v>57.794172379999999</v>
      </c>
      <c r="AQ3">
        <v>57.37880277</v>
      </c>
      <c r="AR3">
        <v>56.970155689999999</v>
      </c>
      <c r="AS3">
        <v>56.583327619999999</v>
      </c>
      <c r="AT3">
        <v>56.22297983</v>
      </c>
      <c r="AU3">
        <v>55.888160710000001</v>
      </c>
      <c r="AV3">
        <v>55.583574480000003</v>
      </c>
      <c r="AW3">
        <v>55.351119160000003</v>
      </c>
    </row>
    <row r="4" spans="1:49" x14ac:dyDescent="0.3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65.659863560000005</v>
      </c>
      <c r="T4">
        <v>65.273323349999998</v>
      </c>
      <c r="U4">
        <v>64.641219879999994</v>
      </c>
      <c r="V4">
        <v>63.985440079999996</v>
      </c>
      <c r="W4">
        <v>62.957995400000001</v>
      </c>
      <c r="X4">
        <v>61.70459408</v>
      </c>
      <c r="Y4">
        <v>60.827559440000002</v>
      </c>
      <c r="Z4">
        <v>60.263060199999998</v>
      </c>
      <c r="AA4">
        <v>59.922997240000001</v>
      </c>
      <c r="AB4">
        <v>59.733861949999998</v>
      </c>
      <c r="AC4">
        <v>59.641680399999998</v>
      </c>
      <c r="AD4">
        <v>59.318588830000003</v>
      </c>
      <c r="AE4">
        <v>58.986808549999999</v>
      </c>
      <c r="AF4">
        <v>58.63841815</v>
      </c>
      <c r="AG4">
        <v>58.26861821</v>
      </c>
      <c r="AH4">
        <v>57.888244659999998</v>
      </c>
      <c r="AI4">
        <v>57.444667870000004</v>
      </c>
      <c r="AJ4">
        <v>56.972127669999999</v>
      </c>
      <c r="AK4">
        <v>56.493370720000001</v>
      </c>
      <c r="AL4">
        <v>56.00628717</v>
      </c>
      <c r="AM4">
        <v>55.514465440000002</v>
      </c>
      <c r="AN4">
        <v>55.090919550000002</v>
      </c>
      <c r="AO4">
        <v>54.666239900000001</v>
      </c>
      <c r="AP4">
        <v>54.24494155</v>
      </c>
      <c r="AQ4">
        <v>53.840984820000003</v>
      </c>
      <c r="AR4">
        <v>53.442965299999997</v>
      </c>
      <c r="AS4">
        <v>53.063023219999998</v>
      </c>
      <c r="AT4">
        <v>52.707765029999997</v>
      </c>
      <c r="AU4">
        <v>52.37626917</v>
      </c>
      <c r="AV4">
        <v>52.072912559999999</v>
      </c>
      <c r="AW4">
        <v>51.836896950000003</v>
      </c>
    </row>
    <row r="5" spans="1:49" x14ac:dyDescent="0.3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3.3384315720000002</v>
      </c>
      <c r="T5">
        <v>3.5341433929999999</v>
      </c>
      <c r="U5">
        <v>3.7122614359999999</v>
      </c>
      <c r="V5">
        <v>3.8838676589999999</v>
      </c>
      <c r="W5">
        <v>3.9496549910000001</v>
      </c>
      <c r="X5">
        <v>3.9981413799999999</v>
      </c>
      <c r="Y5">
        <v>3.9411040869999998</v>
      </c>
      <c r="Z5">
        <v>3.9043090619999998</v>
      </c>
      <c r="AA5">
        <v>3.882044697</v>
      </c>
      <c r="AB5">
        <v>3.870800113</v>
      </c>
      <c r="AC5">
        <v>3.8658990979999999</v>
      </c>
      <c r="AD5">
        <v>3.8415295669999998</v>
      </c>
      <c r="AE5">
        <v>3.816449977</v>
      </c>
      <c r="AF5">
        <v>3.790137606</v>
      </c>
      <c r="AG5">
        <v>3.7628319960000001</v>
      </c>
      <c r="AH5">
        <v>3.7346869470000001</v>
      </c>
      <c r="AI5">
        <v>3.7077700349999998</v>
      </c>
      <c r="AJ5">
        <v>3.6790435879999999</v>
      </c>
      <c r="AK5">
        <v>3.6499792270000002</v>
      </c>
      <c r="AL5">
        <v>3.6197865029999998</v>
      </c>
      <c r="AM5">
        <v>3.589335969</v>
      </c>
      <c r="AN5">
        <v>3.5756170539999999</v>
      </c>
      <c r="AO5">
        <v>3.5621441310000002</v>
      </c>
      <c r="AP5">
        <v>3.5492308339999998</v>
      </c>
      <c r="AQ5">
        <v>3.5378179510000001</v>
      </c>
      <c r="AR5">
        <v>3.5271903899999999</v>
      </c>
      <c r="AS5">
        <v>3.5203043959999998</v>
      </c>
      <c r="AT5">
        <v>3.5152147970000001</v>
      </c>
      <c r="AU5">
        <v>3.5118915409999998</v>
      </c>
      <c r="AV5">
        <v>3.5106619160000001</v>
      </c>
      <c r="AW5">
        <v>3.5142222090000002</v>
      </c>
    </row>
    <row r="6" spans="1:49" x14ac:dyDescent="0.35">
      <c r="B6" s="16" t="s">
        <v>48</v>
      </c>
      <c r="C6">
        <v>28.634797354551999</v>
      </c>
      <c r="D6">
        <v>29.094538288267</v>
      </c>
      <c r="E6">
        <v>29.721453270000001</v>
      </c>
      <c r="F6">
        <v>30.320854669999999</v>
      </c>
      <c r="G6">
        <v>30.87947582</v>
      </c>
      <c r="H6">
        <v>28.79395259</v>
      </c>
      <c r="I6">
        <v>29.809861959999999</v>
      </c>
      <c r="J6">
        <v>30.760680189999999</v>
      </c>
      <c r="K6">
        <v>30.969158610000001</v>
      </c>
      <c r="L6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25.277528</v>
      </c>
      <c r="T6">
        <v>24.812311950000002</v>
      </c>
      <c r="U6">
        <v>24.66222024</v>
      </c>
      <c r="V6">
        <v>24.674690720000001</v>
      </c>
      <c r="W6">
        <v>24.848264069999999</v>
      </c>
      <c r="X6">
        <v>25.096964929999999</v>
      </c>
      <c r="Y6">
        <v>25.09029636</v>
      </c>
      <c r="Z6">
        <v>25.019506140000001</v>
      </c>
      <c r="AA6">
        <v>24.91926101</v>
      </c>
      <c r="AB6">
        <v>24.87430092</v>
      </c>
      <c r="AC6">
        <v>24.835811790000001</v>
      </c>
      <c r="AD6">
        <v>24.55986257</v>
      </c>
      <c r="AE6">
        <v>24.33205177</v>
      </c>
      <c r="AF6">
        <v>24.140530699999999</v>
      </c>
      <c r="AG6">
        <v>23.948469079999999</v>
      </c>
      <c r="AH6">
        <v>23.77489087</v>
      </c>
      <c r="AI6">
        <v>23.535428979999999</v>
      </c>
      <c r="AJ6">
        <v>23.29654451</v>
      </c>
      <c r="AK6">
        <v>23.054382360000002</v>
      </c>
      <c r="AL6">
        <v>22.78011936</v>
      </c>
      <c r="AM6">
        <v>22.498772299999999</v>
      </c>
      <c r="AN6">
        <v>22.184123530000001</v>
      </c>
      <c r="AO6">
        <v>21.843584799999999</v>
      </c>
      <c r="AP6">
        <v>21.48801636</v>
      </c>
      <c r="AQ6">
        <v>21.121356989999999</v>
      </c>
      <c r="AR6">
        <v>20.744816279999998</v>
      </c>
      <c r="AS6">
        <v>20.270745439999999</v>
      </c>
      <c r="AT6">
        <v>19.786216320000001</v>
      </c>
      <c r="AU6">
        <v>19.291505390000001</v>
      </c>
      <c r="AV6">
        <v>18.78763678</v>
      </c>
      <c r="AW6">
        <v>18.276082819999999</v>
      </c>
    </row>
    <row r="7" spans="1:49" x14ac:dyDescent="0.3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0.1059264431</v>
      </c>
      <c r="T7">
        <v>0.1697083888</v>
      </c>
      <c r="U7">
        <v>0.23148313749999999</v>
      </c>
      <c r="V7">
        <v>0.2920440064</v>
      </c>
      <c r="W7">
        <v>0.25515706830000001</v>
      </c>
      <c r="X7">
        <v>0.21857564400000001</v>
      </c>
      <c r="Y7">
        <v>0.21717601340000001</v>
      </c>
      <c r="Z7">
        <v>0.21521481540000001</v>
      </c>
      <c r="AA7">
        <v>0.21299869590000001</v>
      </c>
      <c r="AB7">
        <v>0.21126117680000001</v>
      </c>
      <c r="AC7">
        <v>0.20957898019999999</v>
      </c>
      <c r="AD7">
        <v>0.21399664409999999</v>
      </c>
      <c r="AE7">
        <v>0.218825613</v>
      </c>
      <c r="AF7">
        <v>0.22399654420000001</v>
      </c>
      <c r="AG7">
        <v>0.22956879050000001</v>
      </c>
      <c r="AH7">
        <v>0.23537108819999999</v>
      </c>
      <c r="AI7">
        <v>0.2360175961</v>
      </c>
      <c r="AJ7">
        <v>0.2367035153</v>
      </c>
      <c r="AK7">
        <v>0.2373910119</v>
      </c>
      <c r="AL7">
        <v>0.23792786939999999</v>
      </c>
      <c r="AM7">
        <v>0.2384286149</v>
      </c>
      <c r="AN7">
        <v>0.24384646190000001</v>
      </c>
      <c r="AO7">
        <v>0.2490649939</v>
      </c>
      <c r="AP7">
        <v>0.25418537009999997</v>
      </c>
      <c r="AQ7">
        <v>0.25924084580000001</v>
      </c>
      <c r="AR7">
        <v>0.26423593690000002</v>
      </c>
      <c r="AS7">
        <v>0.2667728768</v>
      </c>
      <c r="AT7">
        <v>0.2692363914</v>
      </c>
      <c r="AU7">
        <v>0.27162151220000003</v>
      </c>
      <c r="AV7">
        <v>0.27393367200000002</v>
      </c>
      <c r="AW7">
        <v>0.27618608890000002</v>
      </c>
    </row>
    <row r="8" spans="1:49" x14ac:dyDescent="0.35">
      <c r="B8" t="s">
        <v>50</v>
      </c>
      <c r="C8">
        <v>1.4676116307532601</v>
      </c>
      <c r="D8">
        <v>1.4911746101974399</v>
      </c>
      <c r="E8">
        <v>1.5233057169999999</v>
      </c>
      <c r="F8">
        <v>1.4923490290000001</v>
      </c>
      <c r="G8">
        <v>1.4595226059999999</v>
      </c>
      <c r="H8">
        <v>1.306935424</v>
      </c>
      <c r="I8">
        <v>1.2993458</v>
      </c>
      <c r="J8">
        <v>1.287575352</v>
      </c>
      <c r="K8">
        <v>1.2448529820000001</v>
      </c>
      <c r="L8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2.2414610640000001</v>
      </c>
      <c r="T8">
        <v>1.6748693960000001</v>
      </c>
      <c r="U8">
        <v>1.1628170360000001</v>
      </c>
      <c r="V8">
        <v>0.68032577059999999</v>
      </c>
      <c r="W8">
        <v>0.65861079060000005</v>
      </c>
      <c r="X8">
        <v>0.63857000159999999</v>
      </c>
      <c r="Y8">
        <v>0.63924600519999997</v>
      </c>
      <c r="Z8">
        <v>0.63829245509999999</v>
      </c>
      <c r="AA8">
        <v>0.63658843669999998</v>
      </c>
      <c r="AB8">
        <v>0.63627114110000005</v>
      </c>
      <c r="AC8">
        <v>0.63611914609999998</v>
      </c>
      <c r="AD8">
        <v>0.64204974530000003</v>
      </c>
      <c r="AE8">
        <v>0.64922311050000003</v>
      </c>
      <c r="AF8">
        <v>0.65739480429999997</v>
      </c>
      <c r="AG8">
        <v>0.66633947689999995</v>
      </c>
      <c r="AH8">
        <v>0.67590033279999995</v>
      </c>
      <c r="AI8">
        <v>0.68563076160000003</v>
      </c>
      <c r="AJ8">
        <v>0.69556229879999998</v>
      </c>
      <c r="AK8">
        <v>0.70558716420000001</v>
      </c>
      <c r="AL8">
        <v>0.71561006100000002</v>
      </c>
      <c r="AM8">
        <v>0.72561797790000004</v>
      </c>
      <c r="AN8">
        <v>0.73410524669999999</v>
      </c>
      <c r="AO8">
        <v>0.74191732430000001</v>
      </c>
      <c r="AP8">
        <v>0.74937480690000002</v>
      </c>
      <c r="AQ8">
        <v>0.75658665920000001</v>
      </c>
      <c r="AR8">
        <v>0.76357421400000003</v>
      </c>
      <c r="AS8">
        <v>1.0527786699999999</v>
      </c>
      <c r="AT8">
        <v>1.3437361299999999</v>
      </c>
      <c r="AU8">
        <v>1.636153167</v>
      </c>
      <c r="AV8">
        <v>1.929795272</v>
      </c>
      <c r="AW8">
        <v>2.22451869</v>
      </c>
    </row>
    <row r="9" spans="1:49" x14ac:dyDescent="0.35">
      <c r="B9" t="s">
        <v>51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0.20878127190000001</v>
      </c>
      <c r="T9">
        <v>0.16773192770000001</v>
      </c>
      <c r="U9">
        <v>0.1311690164</v>
      </c>
      <c r="V9">
        <v>9.7021508100000001E-2</v>
      </c>
      <c r="W9">
        <v>7.7116016600000004E-2</v>
      </c>
      <c r="X9">
        <v>5.7197341999999998E-2</v>
      </c>
      <c r="Y9">
        <v>5.7237614899999997E-2</v>
      </c>
      <c r="Z9">
        <v>5.71318798E-2</v>
      </c>
      <c r="AA9">
        <v>5.6958949000000002E-2</v>
      </c>
      <c r="AB9">
        <v>5.6910207900000002E-2</v>
      </c>
      <c r="AC9">
        <v>5.6876257299999997E-2</v>
      </c>
      <c r="AD9">
        <v>5.73920552E-2</v>
      </c>
      <c r="AE9">
        <v>5.8018959600000003E-2</v>
      </c>
      <c r="AF9">
        <v>5.8735049300000002E-2</v>
      </c>
      <c r="AG9">
        <v>5.9519086800000003E-2</v>
      </c>
      <c r="AH9">
        <v>6.0358056899999998E-2</v>
      </c>
      <c r="AI9">
        <v>6.1224238899999998E-2</v>
      </c>
      <c r="AJ9">
        <v>6.2108349200000003E-2</v>
      </c>
      <c r="AK9">
        <v>6.3000762799999999E-2</v>
      </c>
      <c r="AL9">
        <v>6.3892831600000005E-2</v>
      </c>
      <c r="AM9">
        <v>6.4783531599999999E-2</v>
      </c>
      <c r="AN9">
        <v>6.5538579999999999E-2</v>
      </c>
      <c r="AO9">
        <v>6.6233323900000002E-2</v>
      </c>
      <c r="AP9">
        <v>6.68963905E-2</v>
      </c>
      <c r="AQ9">
        <v>6.75375109E-2</v>
      </c>
      <c r="AR9">
        <v>6.8158592200000007E-2</v>
      </c>
      <c r="AS9">
        <v>6.8573984500000004E-2</v>
      </c>
      <c r="AT9">
        <v>6.8968770700000001E-2</v>
      </c>
      <c r="AU9">
        <v>6.9341905800000006E-2</v>
      </c>
      <c r="AV9">
        <v>6.9695003500000005E-2</v>
      </c>
      <c r="AW9">
        <v>7.0031627499999999E-2</v>
      </c>
    </row>
    <row r="10" spans="1:49" x14ac:dyDescent="0.3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3.0574361240000001</v>
      </c>
      <c r="T10">
        <v>3.1562039830000002</v>
      </c>
      <c r="U10">
        <v>3.2852386249999999</v>
      </c>
      <c r="V10">
        <v>3.4294660330000002</v>
      </c>
      <c r="W10">
        <v>3.7627625569999998</v>
      </c>
      <c r="X10">
        <v>4.1111349190000004</v>
      </c>
      <c r="Y10">
        <v>4.4001525729999997</v>
      </c>
      <c r="Z10">
        <v>4.6793403749999998</v>
      </c>
      <c r="AA10">
        <v>4.953355266</v>
      </c>
      <c r="AB10">
        <v>5.1420616700000004</v>
      </c>
      <c r="AC10">
        <v>5.3320526570000002</v>
      </c>
      <c r="AD10">
        <v>5.6455013410000001</v>
      </c>
      <c r="AE10">
        <v>5.9695658810000003</v>
      </c>
      <c r="AF10">
        <v>6.303395332</v>
      </c>
      <c r="AG10">
        <v>6.6594625489999997</v>
      </c>
      <c r="AH10">
        <v>7.0235898240000001</v>
      </c>
      <c r="AI10">
        <v>7.4061794189999999</v>
      </c>
      <c r="AJ10">
        <v>7.7940022710000001</v>
      </c>
      <c r="AK10">
        <v>8.1859693080000007</v>
      </c>
      <c r="AL10">
        <v>8.5932820569999997</v>
      </c>
      <c r="AM10">
        <v>9.0036104229999996</v>
      </c>
      <c r="AN10">
        <v>9.4123195450000008</v>
      </c>
      <c r="AO10">
        <v>9.8152524030000006</v>
      </c>
      <c r="AP10">
        <v>10.215904099999999</v>
      </c>
      <c r="AQ10">
        <v>10.615332540000001</v>
      </c>
      <c r="AR10">
        <v>11.01351461</v>
      </c>
      <c r="AS10">
        <v>11.394444330000001</v>
      </c>
      <c r="AT10">
        <v>11.77423222</v>
      </c>
      <c r="AU10">
        <v>12.152398740000001</v>
      </c>
      <c r="AV10">
        <v>12.528926050000001</v>
      </c>
      <c r="AW10">
        <v>12.90418745</v>
      </c>
    </row>
    <row r="11" spans="1:49" x14ac:dyDescent="0.3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8.7443438799999995E-2</v>
      </c>
      <c r="G11">
        <v>0.1104803353</v>
      </c>
      <c r="H11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1.347427779</v>
      </c>
      <c r="T11">
        <v>1.3909552810000001</v>
      </c>
      <c r="U11">
        <v>1.447821509</v>
      </c>
      <c r="V11">
        <v>1.5113832679999999</v>
      </c>
      <c r="W11">
        <v>1.5920312510000001</v>
      </c>
      <c r="X11">
        <v>1.6783304219999999</v>
      </c>
      <c r="Y11">
        <v>1.807719984</v>
      </c>
      <c r="Z11">
        <v>1.933123089</v>
      </c>
      <c r="AA11">
        <v>2.0564007329999998</v>
      </c>
      <c r="AB11">
        <v>2.1831692139999999</v>
      </c>
      <c r="AC11">
        <v>2.3104705779999999</v>
      </c>
      <c r="AD11">
        <v>2.6077690850000002</v>
      </c>
      <c r="AE11">
        <v>2.9097893359999998</v>
      </c>
      <c r="AF11">
        <v>3.2168960740000001</v>
      </c>
      <c r="AG11">
        <v>3.5430303759999999</v>
      </c>
      <c r="AH11">
        <v>3.8744277550000001</v>
      </c>
      <c r="AI11">
        <v>4.2232872370000001</v>
      </c>
      <c r="AJ11">
        <v>4.5765725819999998</v>
      </c>
      <c r="AK11">
        <v>4.9336981629999999</v>
      </c>
      <c r="AL11">
        <v>5.3066467130000001</v>
      </c>
      <c r="AM11">
        <v>5.6828096209999996</v>
      </c>
      <c r="AN11">
        <v>6.0648473889999996</v>
      </c>
      <c r="AO11">
        <v>6.4443032789999997</v>
      </c>
      <c r="AP11">
        <v>6.8231858079999999</v>
      </c>
      <c r="AQ11">
        <v>7.2020424040000002</v>
      </c>
      <c r="AR11">
        <v>7.5807407800000002</v>
      </c>
      <c r="AS11">
        <v>7.7972743700000002</v>
      </c>
      <c r="AT11">
        <v>8.0127036510000007</v>
      </c>
      <c r="AU11">
        <v>8.2267437609999998</v>
      </c>
      <c r="AV11">
        <v>8.4394229589999998</v>
      </c>
      <c r="AW11">
        <v>8.6510276689999994</v>
      </c>
    </row>
    <row r="12" spans="1:49" x14ac:dyDescent="0.35">
      <c r="B12" t="s">
        <v>54</v>
      </c>
      <c r="C12">
        <v>3.32767453113023</v>
      </c>
      <c r="D12">
        <v>3.3811014220943498</v>
      </c>
      <c r="E12">
        <v>3.4539557539999999</v>
      </c>
      <c r="F12">
        <v>3.5212895639999999</v>
      </c>
      <c r="G12">
        <v>3.583800224</v>
      </c>
      <c r="H12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3.7360497509999999</v>
      </c>
      <c r="T12">
        <v>3.856739642</v>
      </c>
      <c r="U12">
        <v>4.0144141849999997</v>
      </c>
      <c r="V12">
        <v>4.1906536059999997</v>
      </c>
      <c r="W12">
        <v>4.0589656459999999</v>
      </c>
      <c r="X12">
        <v>3.9376213739999999</v>
      </c>
      <c r="Y12">
        <v>3.939995707</v>
      </c>
      <c r="Z12">
        <v>3.9323175379999999</v>
      </c>
      <c r="AA12">
        <v>3.9200138980000001</v>
      </c>
      <c r="AB12">
        <v>3.916980014</v>
      </c>
      <c r="AC12">
        <v>3.9149640350000001</v>
      </c>
      <c r="AD12">
        <v>3.9487244559999999</v>
      </c>
      <c r="AE12">
        <v>3.990131356</v>
      </c>
      <c r="AF12">
        <v>4.0376679119999999</v>
      </c>
      <c r="AG12">
        <v>4.0901103230000002</v>
      </c>
      <c r="AH12">
        <v>4.1463174220000001</v>
      </c>
      <c r="AI12">
        <v>4.2045725779999996</v>
      </c>
      <c r="AJ12">
        <v>4.2640453960000002</v>
      </c>
      <c r="AK12">
        <v>4.3240745389999997</v>
      </c>
      <c r="AL12">
        <v>4.3842144799999998</v>
      </c>
      <c r="AM12">
        <v>4.4442485500000002</v>
      </c>
      <c r="AN12">
        <v>4.4950955029999999</v>
      </c>
      <c r="AO12">
        <v>4.5417973209999998</v>
      </c>
      <c r="AP12">
        <v>4.5863193930000001</v>
      </c>
      <c r="AQ12">
        <v>4.6293302040000004</v>
      </c>
      <c r="AR12">
        <v>4.6709614909999999</v>
      </c>
      <c r="AS12">
        <v>4.6990464689999998</v>
      </c>
      <c r="AT12">
        <v>4.7257166359999996</v>
      </c>
      <c r="AU12">
        <v>4.7509007539999999</v>
      </c>
      <c r="AV12">
        <v>4.7747097399999996</v>
      </c>
      <c r="AW12">
        <v>4.7973880710000003</v>
      </c>
    </row>
    <row r="13" spans="1:49" x14ac:dyDescent="0.35">
      <c r="B13" t="s">
        <v>55</v>
      </c>
      <c r="C13">
        <v>0.21556468620722</v>
      </c>
      <c r="D13">
        <v>0.21902564697065</v>
      </c>
      <c r="E13">
        <v>0.2237451053</v>
      </c>
      <c r="F13">
        <v>0.2380608401</v>
      </c>
      <c r="G13">
        <v>0.25285960969999999</v>
      </c>
      <c r="H13">
        <v>0.24590867490000001</v>
      </c>
      <c r="I13">
        <v>0.26551896720000001</v>
      </c>
      <c r="J13">
        <v>0.28575546200000002</v>
      </c>
      <c r="K13">
        <v>0.3000482049</v>
      </c>
      <c r="L13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0.44409454349999999</v>
      </c>
      <c r="T13">
        <v>0.57255068320000002</v>
      </c>
      <c r="U13">
        <v>0.69962612759999998</v>
      </c>
      <c r="V13">
        <v>0.82561842539999997</v>
      </c>
      <c r="W13">
        <v>0.82762699439999998</v>
      </c>
      <c r="X13">
        <v>0.83209239469999996</v>
      </c>
      <c r="Y13">
        <v>0.86813755280000005</v>
      </c>
      <c r="Z13">
        <v>0.90214099699999994</v>
      </c>
      <c r="AA13">
        <v>0.93512437000000004</v>
      </c>
      <c r="AB13">
        <v>0.96909164209999998</v>
      </c>
      <c r="AC13">
        <v>1.00330144</v>
      </c>
      <c r="AD13">
        <v>1.0203976539999999</v>
      </c>
      <c r="AE13">
        <v>1.0394598230000001</v>
      </c>
      <c r="AF13">
        <v>1.0601375820000001</v>
      </c>
      <c r="AG13">
        <v>1.082646905</v>
      </c>
      <c r="AH13">
        <v>1.106214268</v>
      </c>
      <c r="AI13">
        <v>1.184807063</v>
      </c>
      <c r="AJ13">
        <v>1.2644288539999999</v>
      </c>
      <c r="AK13">
        <v>1.3449101290000001</v>
      </c>
      <c r="AL13">
        <v>1.4290388110000001</v>
      </c>
      <c r="AM13">
        <v>1.5138515400000001</v>
      </c>
      <c r="AN13">
        <v>1.5437170769999999</v>
      </c>
      <c r="AO13">
        <v>1.5722782280000001</v>
      </c>
      <c r="AP13">
        <v>1.600184498</v>
      </c>
      <c r="AQ13">
        <v>1.6276514310000001</v>
      </c>
      <c r="AR13">
        <v>1.654711998</v>
      </c>
      <c r="AS13">
        <v>1.684048408</v>
      </c>
      <c r="AT13">
        <v>1.7130187779999999</v>
      </c>
      <c r="AU13">
        <v>1.7415786790000001</v>
      </c>
      <c r="AV13">
        <v>1.7697501929999999</v>
      </c>
      <c r="AW13">
        <v>1.797607414</v>
      </c>
    </row>
    <row r="14" spans="1:49" x14ac:dyDescent="0.3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36.418704980000001</v>
      </c>
      <c r="T14">
        <v>35.80107125</v>
      </c>
      <c r="U14">
        <v>35.634789869999999</v>
      </c>
      <c r="V14">
        <v>35.701203329999998</v>
      </c>
      <c r="W14">
        <v>36.080534389999997</v>
      </c>
      <c r="X14">
        <v>36.570487030000002</v>
      </c>
      <c r="Y14">
        <v>37.019961809999998</v>
      </c>
      <c r="Z14">
        <v>37.377067289999999</v>
      </c>
      <c r="AA14">
        <v>37.690701359999998</v>
      </c>
      <c r="AB14">
        <v>37.990045979999998</v>
      </c>
      <c r="AC14">
        <v>38.299174890000003</v>
      </c>
      <c r="AD14">
        <v>38.695693550000001</v>
      </c>
      <c r="AE14">
        <v>39.167065839999999</v>
      </c>
      <c r="AF14">
        <v>39.698754000000001</v>
      </c>
      <c r="AG14">
        <v>40.279146590000003</v>
      </c>
      <c r="AH14">
        <v>40.897069620000003</v>
      </c>
      <c r="AI14">
        <v>41.537147879999999</v>
      </c>
      <c r="AJ14">
        <v>42.189967780000003</v>
      </c>
      <c r="AK14">
        <v>42.849013429999999</v>
      </c>
      <c r="AL14">
        <v>43.510732179999998</v>
      </c>
      <c r="AM14">
        <v>44.172122559999998</v>
      </c>
      <c r="AN14">
        <v>44.743593330000003</v>
      </c>
      <c r="AO14">
        <v>45.274431679999999</v>
      </c>
      <c r="AP14">
        <v>45.784066729999999</v>
      </c>
      <c r="AQ14">
        <v>46.279078589999997</v>
      </c>
      <c r="AR14">
        <v>46.760713899999999</v>
      </c>
      <c r="AS14">
        <v>47.23368455</v>
      </c>
      <c r="AT14">
        <v>47.6938289</v>
      </c>
      <c r="AU14">
        <v>48.140243910000002</v>
      </c>
      <c r="AV14">
        <v>48.573869670000001</v>
      </c>
      <c r="AW14">
        <v>48.997029830000002</v>
      </c>
    </row>
    <row r="15" spans="1:49" x14ac:dyDescent="0.35">
      <c r="B15" t="s">
        <v>57</v>
      </c>
      <c r="C15">
        <v>36.006525643363197</v>
      </c>
      <c r="D15">
        <v>36.584622059208101</v>
      </c>
      <c r="E15">
        <v>37.372</v>
      </c>
      <c r="F15">
        <v>37.815006539999999</v>
      </c>
      <c r="G15">
        <v>37.2227113</v>
      </c>
      <c r="H15">
        <v>36.183176680000003</v>
      </c>
      <c r="I15">
        <v>37.167820550000002</v>
      </c>
      <c r="J15">
        <v>37.340089429999999</v>
      </c>
      <c r="K15">
        <v>36.240393859999998</v>
      </c>
      <c r="L15">
        <v>35.689974390000003</v>
      </c>
      <c r="M15">
        <v>35.791448029999998</v>
      </c>
      <c r="N15">
        <v>36.398411350000003</v>
      </c>
      <c r="O15">
        <v>37.429547489999997</v>
      </c>
      <c r="P15">
        <v>37.348505600000003</v>
      </c>
      <c r="Q15">
        <v>36.022400060000002</v>
      </c>
      <c r="R15">
        <v>34.839634789999998</v>
      </c>
      <c r="S15">
        <v>33.858755309999999</v>
      </c>
      <c r="T15">
        <v>32.681744330000001</v>
      </c>
      <c r="U15">
        <v>31.90868322</v>
      </c>
      <c r="V15">
        <v>31.28980344</v>
      </c>
      <c r="W15">
        <v>30.670582670000002</v>
      </c>
      <c r="X15">
        <v>30.026186930000001</v>
      </c>
      <c r="Y15">
        <v>29.884792319999999</v>
      </c>
      <c r="Z15">
        <v>29.853188209999999</v>
      </c>
      <c r="AA15">
        <v>29.865635959999999</v>
      </c>
      <c r="AB15">
        <v>29.901056100000002</v>
      </c>
      <c r="AC15">
        <v>29.952499119999999</v>
      </c>
      <c r="AD15">
        <v>30.05289106</v>
      </c>
      <c r="AE15">
        <v>30.130784120000001</v>
      </c>
      <c r="AF15">
        <v>30.202554500000002</v>
      </c>
      <c r="AG15">
        <v>30.274766889999999</v>
      </c>
      <c r="AH15">
        <v>30.357738439999999</v>
      </c>
      <c r="AI15">
        <v>30.471961740000001</v>
      </c>
      <c r="AJ15">
        <v>30.60080245</v>
      </c>
      <c r="AK15">
        <v>30.745652790000001</v>
      </c>
      <c r="AL15">
        <v>30.89798948</v>
      </c>
      <c r="AM15">
        <v>31.054950420000001</v>
      </c>
      <c r="AN15">
        <v>31.140457560000002</v>
      </c>
      <c r="AO15">
        <v>31.218219959999999</v>
      </c>
      <c r="AP15">
        <v>31.293327560000002</v>
      </c>
      <c r="AQ15">
        <v>31.37194732</v>
      </c>
      <c r="AR15">
        <v>31.445964480000001</v>
      </c>
      <c r="AS15">
        <v>31.52496154</v>
      </c>
      <c r="AT15">
        <v>31.60084779</v>
      </c>
      <c r="AU15">
        <v>31.671636299999999</v>
      </c>
      <c r="AV15">
        <v>31.737459049999998</v>
      </c>
      <c r="AW15">
        <v>31.82083583</v>
      </c>
    </row>
    <row r="16" spans="1:49" x14ac:dyDescent="0.3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23.1736945</v>
      </c>
      <c r="T16">
        <v>22.265601090000001</v>
      </c>
      <c r="U16">
        <v>21.640856190000001</v>
      </c>
      <c r="V16">
        <v>21.126884029999999</v>
      </c>
      <c r="W16">
        <v>20.496038080000002</v>
      </c>
      <c r="X16">
        <v>19.854299000000001</v>
      </c>
      <c r="Y16">
        <v>19.55769737</v>
      </c>
      <c r="Z16">
        <v>19.3338079</v>
      </c>
      <c r="AA16">
        <v>19.138262749999999</v>
      </c>
      <c r="AB16">
        <v>18.951612730000001</v>
      </c>
      <c r="AC16">
        <v>18.774275599999999</v>
      </c>
      <c r="AD16">
        <v>18.654518580000001</v>
      </c>
      <c r="AE16">
        <v>18.520929330000001</v>
      </c>
      <c r="AF16">
        <v>18.383880699999999</v>
      </c>
      <c r="AG16">
        <v>18.243171270000001</v>
      </c>
      <c r="AH16">
        <v>18.109258430000001</v>
      </c>
      <c r="AI16">
        <v>18.09374128</v>
      </c>
      <c r="AJ16">
        <v>18.08661236</v>
      </c>
      <c r="AK16">
        <v>18.088573140000001</v>
      </c>
      <c r="AL16">
        <v>18.09261652</v>
      </c>
      <c r="AM16">
        <v>18.098882969999998</v>
      </c>
      <c r="AN16">
        <v>18.039798019999999</v>
      </c>
      <c r="AO16">
        <v>17.97577811</v>
      </c>
      <c r="AP16">
        <v>17.909818189999999</v>
      </c>
      <c r="AQ16">
        <v>17.845454740000001</v>
      </c>
      <c r="AR16">
        <v>17.778064029999999</v>
      </c>
      <c r="AS16">
        <v>17.710070689999998</v>
      </c>
      <c r="AT16">
        <v>17.639354650000001</v>
      </c>
      <c r="AU16">
        <v>17.56484202</v>
      </c>
      <c r="AV16">
        <v>17.486655339999999</v>
      </c>
      <c r="AW16">
        <v>17.417169600000001</v>
      </c>
    </row>
    <row r="17" spans="2:49" x14ac:dyDescent="0.35">
      <c r="B17" t="s">
        <v>59</v>
      </c>
      <c r="C17">
        <v>1.54983431156195</v>
      </c>
      <c r="D17">
        <v>1.57471740274219</v>
      </c>
      <c r="E17">
        <v>1.60860863</v>
      </c>
      <c r="F17">
        <v>1.873045428</v>
      </c>
      <c r="G17">
        <v>2.0754839629999999</v>
      </c>
      <c r="H17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6.5679752159999998</v>
      </c>
      <c r="T17">
        <v>6.5454130490000004</v>
      </c>
      <c r="U17">
        <v>6.5874094989999996</v>
      </c>
      <c r="V17">
        <v>6.6487825809999999</v>
      </c>
      <c r="W17">
        <v>6.5375778130000004</v>
      </c>
      <c r="X17">
        <v>6.4204389639999997</v>
      </c>
      <c r="Y17">
        <v>6.469019673</v>
      </c>
      <c r="Z17">
        <v>6.5410320080000002</v>
      </c>
      <c r="AA17">
        <v>6.622768175</v>
      </c>
      <c r="AB17">
        <v>6.7103409120000004</v>
      </c>
      <c r="AC17">
        <v>6.8018303280000003</v>
      </c>
      <c r="AD17">
        <v>6.9104528639999998</v>
      </c>
      <c r="AE17">
        <v>7.0138392979999997</v>
      </c>
      <c r="AF17">
        <v>7.1156576039999999</v>
      </c>
      <c r="AG17">
        <v>7.2175260159999999</v>
      </c>
      <c r="AH17">
        <v>7.3218154689999997</v>
      </c>
      <c r="AI17">
        <v>7.3649895939999999</v>
      </c>
      <c r="AJ17">
        <v>7.4117511199999999</v>
      </c>
      <c r="AK17">
        <v>7.4624599370000002</v>
      </c>
      <c r="AL17">
        <v>7.514577354</v>
      </c>
      <c r="AM17">
        <v>7.5679051810000004</v>
      </c>
      <c r="AN17">
        <v>7.6218584590000003</v>
      </c>
      <c r="AO17">
        <v>7.6740524880000001</v>
      </c>
      <c r="AP17">
        <v>7.7257189759999996</v>
      </c>
      <c r="AQ17">
        <v>7.778378311</v>
      </c>
      <c r="AR17">
        <v>7.8300208700000002</v>
      </c>
      <c r="AS17">
        <v>7.8511022769999999</v>
      </c>
      <c r="AT17">
        <v>7.8714211719999998</v>
      </c>
      <c r="AU17">
        <v>7.8904821900000002</v>
      </c>
      <c r="AV17">
        <v>7.9083175949999998</v>
      </c>
      <c r="AW17">
        <v>7.930539263</v>
      </c>
    </row>
    <row r="18" spans="2:49" x14ac:dyDescent="0.3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0.36732076029999999</v>
      </c>
      <c r="T18">
        <v>0.33166772719999998</v>
      </c>
      <c r="U18">
        <v>0.30193184449999999</v>
      </c>
      <c r="V18">
        <v>0.2750399469</v>
      </c>
      <c r="W18">
        <v>0.34639488019999998</v>
      </c>
      <c r="X18">
        <v>0.41532473419999999</v>
      </c>
      <c r="Y18">
        <v>0.4130547665</v>
      </c>
      <c r="Z18">
        <v>0.4123036082</v>
      </c>
      <c r="AA18">
        <v>0.4121605659</v>
      </c>
      <c r="AB18">
        <v>0.41222773750000002</v>
      </c>
      <c r="AC18">
        <v>0.4125141101</v>
      </c>
      <c r="AD18">
        <v>0.42929694709999999</v>
      </c>
      <c r="AE18">
        <v>0.4457471536</v>
      </c>
      <c r="AF18">
        <v>0.46208114309999998</v>
      </c>
      <c r="AG18">
        <v>0.47850141340000002</v>
      </c>
      <c r="AH18">
        <v>0.49506575390000002</v>
      </c>
      <c r="AI18">
        <v>0.51612119000000001</v>
      </c>
      <c r="AJ18">
        <v>0.53749104910000001</v>
      </c>
      <c r="AK18">
        <v>0.55922764209999998</v>
      </c>
      <c r="AL18">
        <v>0.58154455220000001</v>
      </c>
      <c r="AM18">
        <v>0.6040592025</v>
      </c>
      <c r="AN18">
        <v>0.6234786886</v>
      </c>
      <c r="AO18">
        <v>0.64281621330000005</v>
      </c>
      <c r="AP18">
        <v>0.66216613000000002</v>
      </c>
      <c r="AQ18">
        <v>0.68165779520000003</v>
      </c>
      <c r="AR18">
        <v>0.70111615350000001</v>
      </c>
      <c r="AS18">
        <v>0.71749311260000004</v>
      </c>
      <c r="AT18">
        <v>0.73392578269999997</v>
      </c>
      <c r="AU18">
        <v>0.7503634481</v>
      </c>
      <c r="AV18">
        <v>0.76680283469999999</v>
      </c>
      <c r="AW18">
        <v>0.78379231149999995</v>
      </c>
    </row>
    <row r="19" spans="2:49" x14ac:dyDescent="0.3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1.2369167329999999</v>
      </c>
      <c r="T19">
        <v>1.0443836580000001</v>
      </c>
      <c r="U19">
        <v>0.87663695539999997</v>
      </c>
      <c r="V19">
        <v>0.72217675169999995</v>
      </c>
      <c r="W19">
        <v>0.71887019019999998</v>
      </c>
      <c r="X19">
        <v>0.71466735290000005</v>
      </c>
      <c r="Y19">
        <v>0.71189188459999997</v>
      </c>
      <c r="Z19">
        <v>0.71172925740000004</v>
      </c>
      <c r="AA19">
        <v>0.71261740689999997</v>
      </c>
      <c r="AB19">
        <v>0.71359904600000001</v>
      </c>
      <c r="AC19">
        <v>0.71496362629999999</v>
      </c>
      <c r="AD19">
        <v>0.71261337800000002</v>
      </c>
      <c r="AE19">
        <v>0.70973310150000002</v>
      </c>
      <c r="AF19">
        <v>0.7067165071</v>
      </c>
      <c r="AG19">
        <v>0.70360645440000003</v>
      </c>
      <c r="AH19">
        <v>0.70075459429999998</v>
      </c>
      <c r="AI19">
        <v>0.70087569620000001</v>
      </c>
      <c r="AJ19">
        <v>0.70132424760000001</v>
      </c>
      <c r="AK19">
        <v>0.70212850540000005</v>
      </c>
      <c r="AL19">
        <v>0.70305970240000004</v>
      </c>
      <c r="AM19">
        <v>0.70408169099999995</v>
      </c>
      <c r="AN19">
        <v>0.7049759243</v>
      </c>
      <c r="AO19">
        <v>0.7056905282</v>
      </c>
      <c r="AP19">
        <v>0.7063411758</v>
      </c>
      <c r="AQ19">
        <v>0.70706713249999997</v>
      </c>
      <c r="AR19">
        <v>0.70768543169999998</v>
      </c>
      <c r="AS19">
        <v>0.71054400470000001</v>
      </c>
      <c r="AT19">
        <v>0.71334181780000006</v>
      </c>
      <c r="AU19">
        <v>0.71603368119999999</v>
      </c>
      <c r="AV19">
        <v>0.71862210540000004</v>
      </c>
      <c r="AW19">
        <v>0.72161731539999996</v>
      </c>
    </row>
    <row r="20" spans="2:49" x14ac:dyDescent="0.3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0.21079329229999999</v>
      </c>
      <c r="G20">
        <v>0.21497064090000001</v>
      </c>
      <c r="H20">
        <v>0.21649924200000001</v>
      </c>
      <c r="I20">
        <v>0.23040681630000001</v>
      </c>
      <c r="J20">
        <v>0.2398181902</v>
      </c>
      <c r="K20">
        <v>0.2411449749</v>
      </c>
      <c r="L20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0.32123836729999999</v>
      </c>
      <c r="T20">
        <v>0.30026052349999999</v>
      </c>
      <c r="U20">
        <v>0.28377321439999997</v>
      </c>
      <c r="V20">
        <v>0.26925088740000003</v>
      </c>
      <c r="W20">
        <v>0.26846265479999998</v>
      </c>
      <c r="X20">
        <v>0.26732750440000003</v>
      </c>
      <c r="Y20">
        <v>0.26907634000000002</v>
      </c>
      <c r="Z20">
        <v>0.27180095230000001</v>
      </c>
      <c r="AA20">
        <v>0.27492937769999998</v>
      </c>
      <c r="AB20">
        <v>0.2781933627</v>
      </c>
      <c r="AC20">
        <v>0.28161824600000002</v>
      </c>
      <c r="AD20">
        <v>0.28092076199999999</v>
      </c>
      <c r="AE20">
        <v>0.28001416690000003</v>
      </c>
      <c r="AF20">
        <v>0.27905340449999999</v>
      </c>
      <c r="AG20">
        <v>0.27807091270000001</v>
      </c>
      <c r="AH20">
        <v>0.27719004130000002</v>
      </c>
      <c r="AI20">
        <v>0.2774252626</v>
      </c>
      <c r="AJ20">
        <v>0.27779075180000001</v>
      </c>
      <c r="AK20">
        <v>0.27829797519999999</v>
      </c>
      <c r="AL20">
        <v>0.27888113819999999</v>
      </c>
      <c r="AM20">
        <v>0.27950153220000001</v>
      </c>
      <c r="AN20">
        <v>0.2801514047</v>
      </c>
      <c r="AO20">
        <v>0.28073110979999999</v>
      </c>
      <c r="AP20">
        <v>0.2812864893</v>
      </c>
      <c r="AQ20">
        <v>0.28187298399999999</v>
      </c>
      <c r="AR20">
        <v>0.2824176753</v>
      </c>
      <c r="AS20">
        <v>0.28368633339999999</v>
      </c>
      <c r="AT20">
        <v>0.28493183830000002</v>
      </c>
      <c r="AU20">
        <v>0.28613609969999998</v>
      </c>
      <c r="AV20">
        <v>0.28730006520000001</v>
      </c>
      <c r="AW20">
        <v>0.28862775629999998</v>
      </c>
    </row>
    <row r="21" spans="2:49" x14ac:dyDescent="0.3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0.45763562050000001</v>
      </c>
      <c r="G21">
        <v>0.50661170879999995</v>
      </c>
      <c r="H21">
        <v>0.55384149400000005</v>
      </c>
      <c r="I21">
        <v>0.63981949839999996</v>
      </c>
      <c r="J21">
        <v>0.72289847279999997</v>
      </c>
      <c r="K21">
        <v>0.78905348180000001</v>
      </c>
      <c r="L21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2.1916097379999999</v>
      </c>
      <c r="T21">
        <v>2.194418287</v>
      </c>
      <c r="U21">
        <v>2.2180755130000001</v>
      </c>
      <c r="V21">
        <v>2.2476692470000001</v>
      </c>
      <c r="W21">
        <v>2.303239048</v>
      </c>
      <c r="X21">
        <v>2.3541293780000001</v>
      </c>
      <c r="Y21">
        <v>2.4640522859999998</v>
      </c>
      <c r="Z21">
        <v>2.5825144849999999</v>
      </c>
      <c r="AA21">
        <v>2.704897688</v>
      </c>
      <c r="AB21">
        <v>2.8350823119999999</v>
      </c>
      <c r="AC21">
        <v>2.9672972120000001</v>
      </c>
      <c r="AD21">
        <v>3.0650885300000001</v>
      </c>
      <c r="AE21">
        <v>3.160521074</v>
      </c>
      <c r="AF21">
        <v>3.2551651349999999</v>
      </c>
      <c r="AG21">
        <v>3.353890823</v>
      </c>
      <c r="AH21">
        <v>3.453654153</v>
      </c>
      <c r="AI21">
        <v>3.5188087260000001</v>
      </c>
      <c r="AJ21">
        <v>3.5858329219999998</v>
      </c>
      <c r="AK21">
        <v>3.6549655900000002</v>
      </c>
      <c r="AL21">
        <v>3.7273102109999998</v>
      </c>
      <c r="AM21">
        <v>3.8005198459999998</v>
      </c>
      <c r="AN21">
        <v>3.8701950639999998</v>
      </c>
      <c r="AO21">
        <v>3.9391515140000002</v>
      </c>
      <c r="AP21">
        <v>4.0079965900000003</v>
      </c>
      <c r="AQ21">
        <v>4.0775163570000004</v>
      </c>
      <c r="AR21">
        <v>4.1466603280000003</v>
      </c>
      <c r="AS21">
        <v>4.2520651190000001</v>
      </c>
      <c r="AT21">
        <v>4.3578725289999998</v>
      </c>
      <c r="AU21">
        <v>4.4637788580000004</v>
      </c>
      <c r="AV21">
        <v>4.5697611059999996</v>
      </c>
      <c r="AW21">
        <v>4.6790895819999996</v>
      </c>
    </row>
    <row r="22" spans="2:49" x14ac:dyDescent="0.3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2.4775696190000001</v>
      </c>
      <c r="T22">
        <v>2.4043815999999998</v>
      </c>
      <c r="U22">
        <v>2.3940256870000001</v>
      </c>
      <c r="V22">
        <v>2.4128944250000002</v>
      </c>
      <c r="W22">
        <v>2.431378762</v>
      </c>
      <c r="X22">
        <v>2.450910833</v>
      </c>
      <c r="Y22">
        <v>2.4722744470000002</v>
      </c>
      <c r="Z22">
        <v>2.4996377230000002</v>
      </c>
      <c r="AA22">
        <v>2.5324285049999999</v>
      </c>
      <c r="AB22">
        <v>2.5703548729999999</v>
      </c>
      <c r="AC22">
        <v>2.6125545620000001</v>
      </c>
      <c r="AD22">
        <v>2.6561657269999999</v>
      </c>
      <c r="AE22">
        <v>2.6991746839999999</v>
      </c>
      <c r="AF22">
        <v>2.7417445950000001</v>
      </c>
      <c r="AG22">
        <v>2.7840144439999999</v>
      </c>
      <c r="AH22">
        <v>2.826806999</v>
      </c>
      <c r="AI22">
        <v>2.8683988419999999</v>
      </c>
      <c r="AJ22">
        <v>2.9102831240000002</v>
      </c>
      <c r="AK22">
        <v>2.953653106</v>
      </c>
      <c r="AL22">
        <v>2.9980785769999998</v>
      </c>
      <c r="AM22">
        <v>3.0434726990000001</v>
      </c>
      <c r="AN22">
        <v>3.089482673</v>
      </c>
      <c r="AO22">
        <v>3.1359109730000001</v>
      </c>
      <c r="AP22">
        <v>3.1827791489999999</v>
      </c>
      <c r="AQ22">
        <v>3.2307077980000001</v>
      </c>
      <c r="AR22">
        <v>3.2788433860000001</v>
      </c>
      <c r="AS22">
        <v>3.3301067469999999</v>
      </c>
      <c r="AT22">
        <v>3.3838708400000002</v>
      </c>
      <c r="AU22">
        <v>3.4395726010000001</v>
      </c>
      <c r="AV22">
        <v>3.4970309830000001</v>
      </c>
      <c r="AW22">
        <v>3.5585297339999999</v>
      </c>
    </row>
    <row r="23" spans="2:49" x14ac:dyDescent="0.3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141.75332499999999</v>
      </c>
      <c r="T23">
        <v>139.69466389999999</v>
      </c>
      <c r="U23">
        <v>138.29098010000001</v>
      </c>
      <c r="V23">
        <v>137.27320889999999</v>
      </c>
      <c r="W23">
        <v>136.09014619999999</v>
      </c>
      <c r="X23">
        <v>134.7503203</v>
      </c>
      <c r="Y23">
        <v>134.14569209999999</v>
      </c>
      <c r="Z23">
        <v>133.89726250000001</v>
      </c>
      <c r="AA23">
        <v>133.89380779999999</v>
      </c>
      <c r="AB23">
        <v>134.06611899999999</v>
      </c>
      <c r="AC23">
        <v>134.37180810000001</v>
      </c>
      <c r="AD23">
        <v>134.56486870000001</v>
      </c>
      <c r="AE23">
        <v>134.8002832</v>
      </c>
      <c r="AF23">
        <v>135.07160880000001</v>
      </c>
      <c r="AG23">
        <v>135.36937810000001</v>
      </c>
      <c r="AH23">
        <v>135.70454670000001</v>
      </c>
      <c r="AI23">
        <v>136.0299464</v>
      </c>
      <c r="AJ23">
        <v>136.3522246</v>
      </c>
      <c r="AK23">
        <v>136.6916693</v>
      </c>
      <c r="AL23">
        <v>137.0328739</v>
      </c>
      <c r="AM23">
        <v>137.37434709999999</v>
      </c>
      <c r="AN23">
        <v>137.6400702</v>
      </c>
      <c r="AO23">
        <v>137.85694659999999</v>
      </c>
      <c r="AP23">
        <v>138.05434579999999</v>
      </c>
      <c r="AQ23">
        <v>138.2605365</v>
      </c>
      <c r="AR23">
        <v>138.45567750000001</v>
      </c>
      <c r="AS23">
        <v>138.67208049999999</v>
      </c>
      <c r="AT23">
        <v>138.90152739999999</v>
      </c>
      <c r="AU23">
        <v>139.1396135</v>
      </c>
      <c r="AV23">
        <v>139.39193420000001</v>
      </c>
      <c r="AW23">
        <v>139.72751460000001</v>
      </c>
    </row>
    <row r="24" spans="2:49" x14ac:dyDescent="0.35">
      <c r="B24" t="s">
        <v>66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3.1568166080000002</v>
      </c>
      <c r="T24">
        <v>3.2264830149999999</v>
      </c>
      <c r="U24">
        <v>3.2669273429999999</v>
      </c>
      <c r="V24">
        <v>3.287793578</v>
      </c>
      <c r="W24">
        <v>3.2727527639999998</v>
      </c>
      <c r="X24">
        <v>3.2336893130000002</v>
      </c>
      <c r="Y24">
        <v>3.220748307</v>
      </c>
      <c r="Z24">
        <v>3.2347736380000001</v>
      </c>
      <c r="AA24">
        <v>3.2679779199999999</v>
      </c>
      <c r="AB24">
        <v>3.3141488020000001</v>
      </c>
      <c r="AC24">
        <v>3.3687506429999998</v>
      </c>
      <c r="AD24">
        <v>3.42883855</v>
      </c>
      <c r="AE24">
        <v>3.490982287</v>
      </c>
      <c r="AF24">
        <v>3.5540138429999999</v>
      </c>
      <c r="AG24">
        <v>3.6173558090000002</v>
      </c>
      <c r="AH24">
        <v>3.681272893</v>
      </c>
      <c r="AI24">
        <v>3.7431387730000001</v>
      </c>
      <c r="AJ24">
        <v>3.8035080250000002</v>
      </c>
      <c r="AK24">
        <v>3.8632810260000001</v>
      </c>
      <c r="AL24">
        <v>3.9226088689999998</v>
      </c>
      <c r="AM24">
        <v>3.9819025699999999</v>
      </c>
      <c r="AN24">
        <v>4.0403434369999998</v>
      </c>
      <c r="AO24">
        <v>4.0984428590000004</v>
      </c>
      <c r="AP24">
        <v>4.1566919320000002</v>
      </c>
      <c r="AQ24">
        <v>4.2159355869999997</v>
      </c>
      <c r="AR24">
        <v>4.2757081939999999</v>
      </c>
      <c r="AS24">
        <v>4.3357399509999999</v>
      </c>
      <c r="AT24">
        <v>4.3963246800000002</v>
      </c>
      <c r="AU24">
        <v>4.4576429199999996</v>
      </c>
      <c r="AV24">
        <v>4.5202647520000001</v>
      </c>
      <c r="AW24">
        <v>4.5868565339999998</v>
      </c>
    </row>
    <row r="25" spans="2:49" x14ac:dyDescent="0.35">
      <c r="B25" t="s">
        <v>67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36.384528580000001</v>
      </c>
      <c r="T25">
        <v>35.68903718</v>
      </c>
      <c r="U25">
        <v>35.470119990000001</v>
      </c>
      <c r="V25">
        <v>35.57629232</v>
      </c>
      <c r="W25">
        <v>35.488941439999998</v>
      </c>
      <c r="X25">
        <v>35.373564559999998</v>
      </c>
      <c r="Y25">
        <v>35.384178890000001</v>
      </c>
      <c r="Z25">
        <v>35.596886120000001</v>
      </c>
      <c r="AA25">
        <v>35.927373080000002</v>
      </c>
      <c r="AB25">
        <v>36.334392909999998</v>
      </c>
      <c r="AC25">
        <v>36.796572070000003</v>
      </c>
      <c r="AD25">
        <v>37.305865259999997</v>
      </c>
      <c r="AE25">
        <v>37.822406200000003</v>
      </c>
      <c r="AF25">
        <v>38.347873839999998</v>
      </c>
      <c r="AG25">
        <v>38.88230162</v>
      </c>
      <c r="AH25">
        <v>39.438094569999997</v>
      </c>
      <c r="AI25">
        <v>39.983264200000001</v>
      </c>
      <c r="AJ25">
        <v>40.532799070000003</v>
      </c>
      <c r="AK25">
        <v>41.105275679999998</v>
      </c>
      <c r="AL25">
        <v>41.688651550000003</v>
      </c>
      <c r="AM25">
        <v>42.281322789999997</v>
      </c>
      <c r="AN25">
        <v>42.865052730000002</v>
      </c>
      <c r="AO25">
        <v>43.441114829999997</v>
      </c>
      <c r="AP25">
        <v>44.015029269999999</v>
      </c>
      <c r="AQ25">
        <v>44.599714059999997</v>
      </c>
      <c r="AR25">
        <v>45.177187099999998</v>
      </c>
      <c r="AS25">
        <v>45.777068669999998</v>
      </c>
      <c r="AT25">
        <v>46.392974809999998</v>
      </c>
      <c r="AU25">
        <v>47.018876650000003</v>
      </c>
      <c r="AV25">
        <v>47.657380799999999</v>
      </c>
      <c r="AW25">
        <v>48.349523499999997</v>
      </c>
    </row>
    <row r="26" spans="2:49" x14ac:dyDescent="0.3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35.000353509999997</v>
      </c>
      <c r="T26">
        <v>34.415276499999997</v>
      </c>
      <c r="U26">
        <v>34.098825589999997</v>
      </c>
      <c r="V26">
        <v>33.69195208</v>
      </c>
      <c r="W26">
        <v>33.223398930000002</v>
      </c>
      <c r="X26">
        <v>32.689619669999999</v>
      </c>
      <c r="Y26">
        <v>32.278756710000003</v>
      </c>
      <c r="Z26">
        <v>31.912414590000001</v>
      </c>
      <c r="AA26">
        <v>31.603767940000001</v>
      </c>
      <c r="AB26">
        <v>31.34759197</v>
      </c>
      <c r="AC26">
        <v>31.132039519999999</v>
      </c>
      <c r="AD26">
        <v>30.93016433</v>
      </c>
      <c r="AE26">
        <v>30.74350888</v>
      </c>
      <c r="AF26">
        <v>30.573365500000001</v>
      </c>
      <c r="AG26">
        <v>30.41845004</v>
      </c>
      <c r="AH26">
        <v>30.280830420000001</v>
      </c>
      <c r="AI26">
        <v>30.163004659999999</v>
      </c>
      <c r="AJ26">
        <v>30.054035769999999</v>
      </c>
      <c r="AK26">
        <v>29.952895130000002</v>
      </c>
      <c r="AL26">
        <v>29.855655769999998</v>
      </c>
      <c r="AM26">
        <v>29.759834390000002</v>
      </c>
      <c r="AN26">
        <v>29.665014670000001</v>
      </c>
      <c r="AO26">
        <v>29.56846908</v>
      </c>
      <c r="AP26">
        <v>29.467660729999999</v>
      </c>
      <c r="AQ26">
        <v>29.363725219999999</v>
      </c>
      <c r="AR26">
        <v>29.253781759999999</v>
      </c>
      <c r="AS26">
        <v>29.13843936</v>
      </c>
      <c r="AT26">
        <v>29.015500060000001</v>
      </c>
      <c r="AU26">
        <v>28.883215549999999</v>
      </c>
      <c r="AV26">
        <v>28.74068986</v>
      </c>
      <c r="AW26">
        <v>28.603729810000001</v>
      </c>
    </row>
    <row r="27" spans="2:49" x14ac:dyDescent="0.3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21.918679139999998</v>
      </c>
      <c r="T27">
        <v>20.994582879999999</v>
      </c>
      <c r="U27">
        <v>20.264458470000001</v>
      </c>
      <c r="V27">
        <v>19.752181719999999</v>
      </c>
      <c r="W27">
        <v>19.544023469999999</v>
      </c>
      <c r="X27">
        <v>19.42053108</v>
      </c>
      <c r="Y27">
        <v>19.663368810000001</v>
      </c>
      <c r="Z27">
        <v>19.87211645</v>
      </c>
      <c r="AA27">
        <v>20.036726399999999</v>
      </c>
      <c r="AB27">
        <v>20.164150599999999</v>
      </c>
      <c r="AC27">
        <v>20.266151099999998</v>
      </c>
      <c r="AD27">
        <v>20.363922250000002</v>
      </c>
      <c r="AE27">
        <v>20.461457029999998</v>
      </c>
      <c r="AF27">
        <v>20.55916599</v>
      </c>
      <c r="AG27">
        <v>20.656102350000001</v>
      </c>
      <c r="AH27">
        <v>20.750021350000001</v>
      </c>
      <c r="AI27">
        <v>20.841447039999998</v>
      </c>
      <c r="AJ27">
        <v>20.92654752</v>
      </c>
      <c r="AK27">
        <v>21.00278526</v>
      </c>
      <c r="AL27">
        <v>21.069715810000002</v>
      </c>
      <c r="AM27">
        <v>21.12734266</v>
      </c>
      <c r="AN27">
        <v>21.075239450000002</v>
      </c>
      <c r="AO27">
        <v>20.978700910000001</v>
      </c>
      <c r="AP27">
        <v>20.863239400000001</v>
      </c>
      <c r="AQ27">
        <v>20.738232279999998</v>
      </c>
      <c r="AR27">
        <v>20.607989060000001</v>
      </c>
      <c r="AS27">
        <v>20.472655249999999</v>
      </c>
      <c r="AT27">
        <v>20.332407270000001</v>
      </c>
      <c r="AU27">
        <v>20.18816039</v>
      </c>
      <c r="AV27">
        <v>20.04070398</v>
      </c>
      <c r="AW27">
        <v>19.888093390000002</v>
      </c>
    </row>
    <row r="28" spans="2:49" x14ac:dyDescent="0.3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24.458679020000002</v>
      </c>
      <c r="T28">
        <v>24.314946559999999</v>
      </c>
      <c r="U28">
        <v>24.036515850000001</v>
      </c>
      <c r="V28">
        <v>23.728153689999999</v>
      </c>
      <c r="W28">
        <v>23.37721049</v>
      </c>
      <c r="X28">
        <v>22.993028379999998</v>
      </c>
      <c r="Y28">
        <v>22.630544789999998</v>
      </c>
      <c r="Z28">
        <v>22.28977416</v>
      </c>
      <c r="AA28">
        <v>21.962825250000002</v>
      </c>
      <c r="AB28">
        <v>21.640539759999999</v>
      </c>
      <c r="AC28">
        <v>21.315954959999999</v>
      </c>
      <c r="AD28">
        <v>20.981526039999999</v>
      </c>
      <c r="AE28">
        <v>20.633351739999998</v>
      </c>
      <c r="AF28">
        <v>20.269063899999999</v>
      </c>
      <c r="AG28">
        <v>19.887796030000001</v>
      </c>
      <c r="AH28">
        <v>19.490125639999999</v>
      </c>
      <c r="AI28">
        <v>19.076059480000001</v>
      </c>
      <c r="AJ28">
        <v>18.648098569999998</v>
      </c>
      <c r="AK28">
        <v>18.20906085</v>
      </c>
      <c r="AL28">
        <v>17.762162920000002</v>
      </c>
      <c r="AM28">
        <v>17.310626750000001</v>
      </c>
      <c r="AN28">
        <v>16.859379430000001</v>
      </c>
      <c r="AO28">
        <v>16.411220830000001</v>
      </c>
      <c r="AP28">
        <v>15.96859896</v>
      </c>
      <c r="AQ28">
        <v>15.53411502</v>
      </c>
      <c r="AR28">
        <v>15.110034560000001</v>
      </c>
      <c r="AS28">
        <v>14.698298429999999</v>
      </c>
      <c r="AT28">
        <v>14.30094796</v>
      </c>
      <c r="AU28">
        <v>13.919622840000001</v>
      </c>
      <c r="AV28">
        <v>13.555585000000001</v>
      </c>
      <c r="AW28">
        <v>13.210205200000001</v>
      </c>
    </row>
    <row r="29" spans="2:49" x14ac:dyDescent="0.35">
      <c r="B29" t="s">
        <v>71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20.834268179999999</v>
      </c>
      <c r="T29">
        <v>21.05433773</v>
      </c>
      <c r="U29">
        <v>21.15413285</v>
      </c>
      <c r="V29">
        <v>21.236835549999999</v>
      </c>
      <c r="W29">
        <v>21.183819069999998</v>
      </c>
      <c r="X29">
        <v>21.039887220000001</v>
      </c>
      <c r="Y29">
        <v>20.968094600000001</v>
      </c>
      <c r="Z29">
        <v>20.991297530000001</v>
      </c>
      <c r="AA29">
        <v>21.095137179999998</v>
      </c>
      <c r="AB29">
        <v>21.265294969999999</v>
      </c>
      <c r="AC29">
        <v>21.492339779999998</v>
      </c>
      <c r="AD29">
        <v>21.554552300000001</v>
      </c>
      <c r="AE29">
        <v>21.648577029999998</v>
      </c>
      <c r="AF29">
        <v>21.768125770000001</v>
      </c>
      <c r="AG29">
        <v>21.907372280000001</v>
      </c>
      <c r="AH29">
        <v>22.064201799999999</v>
      </c>
      <c r="AI29">
        <v>22.22303222</v>
      </c>
      <c r="AJ29">
        <v>22.387235650000001</v>
      </c>
      <c r="AK29">
        <v>22.558371309999998</v>
      </c>
      <c r="AL29">
        <v>22.73407899</v>
      </c>
      <c r="AM29">
        <v>22.913317930000002</v>
      </c>
      <c r="AN29">
        <v>23.135040450000002</v>
      </c>
      <c r="AO29">
        <v>23.35899813</v>
      </c>
      <c r="AP29">
        <v>23.583125519999999</v>
      </c>
      <c r="AQ29">
        <v>23.80881432</v>
      </c>
      <c r="AR29">
        <v>24.03097678</v>
      </c>
      <c r="AS29">
        <v>24.24987878</v>
      </c>
      <c r="AT29">
        <v>24.463372580000001</v>
      </c>
      <c r="AU29">
        <v>24.672095160000001</v>
      </c>
      <c r="AV29">
        <v>24.877309780000001</v>
      </c>
      <c r="AW29">
        <v>25.089106109999999</v>
      </c>
    </row>
    <row r="30" spans="2:49" x14ac:dyDescent="0.3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34662.269070000002</v>
      </c>
      <c r="T30">
        <v>34952.184329999996</v>
      </c>
      <c r="U30">
        <v>35111.477460000002</v>
      </c>
      <c r="V30">
        <v>35225.307950000002</v>
      </c>
      <c r="W30">
        <v>35274.341189999999</v>
      </c>
      <c r="X30">
        <v>35276.495860000003</v>
      </c>
      <c r="Y30">
        <v>35328.458899999998</v>
      </c>
      <c r="Z30">
        <v>35431.344879999997</v>
      </c>
      <c r="AA30">
        <v>35574.742859999998</v>
      </c>
      <c r="AB30">
        <v>35745.496930000001</v>
      </c>
      <c r="AC30">
        <v>35934.519719999997</v>
      </c>
      <c r="AD30">
        <v>36130.520510000002</v>
      </c>
      <c r="AE30">
        <v>36328.81727</v>
      </c>
      <c r="AF30">
        <v>36526.672910000001</v>
      </c>
      <c r="AG30">
        <v>36723.228309999999</v>
      </c>
      <c r="AH30">
        <v>36919.458469999998</v>
      </c>
      <c r="AI30">
        <v>37113.419099999999</v>
      </c>
      <c r="AJ30">
        <v>37307.40481</v>
      </c>
      <c r="AK30">
        <v>37503.060879999997</v>
      </c>
      <c r="AL30">
        <v>37702.126640000002</v>
      </c>
      <c r="AM30">
        <v>37905.384919999997</v>
      </c>
      <c r="AN30">
        <v>38119.201509999999</v>
      </c>
      <c r="AO30">
        <v>38342.479650000001</v>
      </c>
      <c r="AP30">
        <v>38572.736230000002</v>
      </c>
      <c r="AQ30">
        <v>38808.492030000001</v>
      </c>
      <c r="AR30">
        <v>39047.815499999997</v>
      </c>
      <c r="AS30">
        <v>39288.668380000003</v>
      </c>
      <c r="AT30">
        <v>39530.787550000001</v>
      </c>
      <c r="AU30">
        <v>39773.821830000001</v>
      </c>
      <c r="AV30">
        <v>40017.433879999997</v>
      </c>
      <c r="AW30">
        <v>40263.546840000003</v>
      </c>
    </row>
    <row r="31" spans="2:49" x14ac:dyDescent="0.3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868.0483931</v>
      </c>
      <c r="T31">
        <v>945.00507760000005</v>
      </c>
      <c r="U31">
        <v>1028.1068640000001</v>
      </c>
      <c r="V31">
        <v>1117.6992419999999</v>
      </c>
      <c r="W31">
        <v>1213.0405330000001</v>
      </c>
      <c r="X31">
        <v>1313.784995</v>
      </c>
      <c r="Y31">
        <v>1415.2980480000001</v>
      </c>
      <c r="Z31">
        <v>1513.009382</v>
      </c>
      <c r="AA31">
        <v>1604.331608</v>
      </c>
      <c r="AB31">
        <v>1687.0483079999999</v>
      </c>
      <c r="AC31">
        <v>1759.7445700000001</v>
      </c>
      <c r="AD31">
        <v>1821.3117279999999</v>
      </c>
      <c r="AE31">
        <v>1871.3126319999999</v>
      </c>
      <c r="AF31">
        <v>1909.558219</v>
      </c>
      <c r="AG31">
        <v>1936.0769499999999</v>
      </c>
      <c r="AH31">
        <v>1951.078309</v>
      </c>
      <c r="AI31">
        <v>1955.049098</v>
      </c>
      <c r="AJ31">
        <v>1948.394951</v>
      </c>
      <c r="AK31">
        <v>1931.5643379999999</v>
      </c>
      <c r="AL31">
        <v>1905.2174950000001</v>
      </c>
      <c r="AM31">
        <v>1870.1114749999999</v>
      </c>
      <c r="AN31">
        <v>1827.423548</v>
      </c>
      <c r="AO31">
        <v>1778.0412020000001</v>
      </c>
      <c r="AP31">
        <v>1722.8759130000001</v>
      </c>
      <c r="AQ31">
        <v>1662.9327049999999</v>
      </c>
      <c r="AR31">
        <v>1599.2211239999999</v>
      </c>
      <c r="AS31">
        <v>1532.7546930000001</v>
      </c>
      <c r="AT31">
        <v>1464.4637740000001</v>
      </c>
      <c r="AU31">
        <v>1395.180693</v>
      </c>
      <c r="AV31">
        <v>1325.637757</v>
      </c>
      <c r="AW31">
        <v>1256.496515</v>
      </c>
    </row>
    <row r="32" spans="2:49" x14ac:dyDescent="0.35">
      <c r="B32" t="s">
        <v>74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5239.293275</v>
      </c>
      <c r="T32">
        <v>5403.2432200000003</v>
      </c>
      <c r="U32">
        <v>5517.7358610000001</v>
      </c>
      <c r="V32">
        <v>5609.0214310000001</v>
      </c>
      <c r="W32">
        <v>5673.2693959999997</v>
      </c>
      <c r="X32">
        <v>5712.8853779999999</v>
      </c>
      <c r="Y32">
        <v>5746.2607280000002</v>
      </c>
      <c r="Z32">
        <v>5772.1295799999998</v>
      </c>
      <c r="AA32">
        <v>5787.689453</v>
      </c>
      <c r="AB32">
        <v>5789.7824970000001</v>
      </c>
      <c r="AC32">
        <v>5776.1458730000004</v>
      </c>
      <c r="AD32">
        <v>5744.5029080000004</v>
      </c>
      <c r="AE32">
        <v>5693.9156990000001</v>
      </c>
      <c r="AF32">
        <v>5624.0339379999996</v>
      </c>
      <c r="AG32">
        <v>5535.0654599999998</v>
      </c>
      <c r="AH32">
        <v>5427.7335130000001</v>
      </c>
      <c r="AI32">
        <v>5302.6800210000001</v>
      </c>
      <c r="AJ32">
        <v>5161.3866420000004</v>
      </c>
      <c r="AK32">
        <v>5005.5289819999998</v>
      </c>
      <c r="AL32">
        <v>4837.0312210000002</v>
      </c>
      <c r="AM32">
        <v>4657.9214330000004</v>
      </c>
      <c r="AN32">
        <v>4470.6269460000003</v>
      </c>
      <c r="AO32">
        <v>4277.1742169999998</v>
      </c>
      <c r="AP32">
        <v>4079.5446160000001</v>
      </c>
      <c r="AQ32">
        <v>3879.7263400000002</v>
      </c>
      <c r="AR32">
        <v>3679.5801449999999</v>
      </c>
      <c r="AS32">
        <v>3480.789714</v>
      </c>
      <c r="AT32">
        <v>3284.9091669999998</v>
      </c>
      <c r="AU32">
        <v>3093.2642989999999</v>
      </c>
      <c r="AV32">
        <v>2906.9532359999998</v>
      </c>
      <c r="AW32">
        <v>2726.885761</v>
      </c>
    </row>
    <row r="33" spans="2:49" x14ac:dyDescent="0.3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8103.968269</v>
      </c>
      <c r="T33">
        <v>8285.3019569999997</v>
      </c>
      <c r="U33">
        <v>8386.5576569999994</v>
      </c>
      <c r="V33">
        <v>8453.8409379999903</v>
      </c>
      <c r="W33">
        <v>8482.0799179999995</v>
      </c>
      <c r="X33">
        <v>8475.9214510000002</v>
      </c>
      <c r="Y33">
        <v>8460.9127530000005</v>
      </c>
      <c r="Z33">
        <v>8437.0114620000004</v>
      </c>
      <c r="AA33">
        <v>8400.8730159999996</v>
      </c>
      <c r="AB33">
        <v>8348.6332739999998</v>
      </c>
      <c r="AC33">
        <v>8277.4855079999998</v>
      </c>
      <c r="AD33">
        <v>8184.501765</v>
      </c>
      <c r="AE33">
        <v>8068.4472690000002</v>
      </c>
      <c r="AF33">
        <v>7928.8595429999996</v>
      </c>
      <c r="AG33">
        <v>7766.0314500000004</v>
      </c>
      <c r="AH33">
        <v>7580.9744129999999</v>
      </c>
      <c r="AI33">
        <v>7374.6503439999997</v>
      </c>
      <c r="AJ33">
        <v>7149.1474360000002</v>
      </c>
      <c r="AK33">
        <v>6906.8248080000003</v>
      </c>
      <c r="AL33">
        <v>6650.3064899999999</v>
      </c>
      <c r="AM33">
        <v>6382.328211</v>
      </c>
      <c r="AN33">
        <v>6106.0991649999996</v>
      </c>
      <c r="AO33">
        <v>5824.2727059999997</v>
      </c>
      <c r="AP33">
        <v>5539.4174910000002</v>
      </c>
      <c r="AQ33">
        <v>5254.064464</v>
      </c>
      <c r="AR33">
        <v>4970.5464449999999</v>
      </c>
      <c r="AS33">
        <v>4690.9573019999998</v>
      </c>
      <c r="AT33">
        <v>4417.196457</v>
      </c>
      <c r="AU33">
        <v>4150.8604480000004</v>
      </c>
      <c r="AV33">
        <v>3893.2467689999999</v>
      </c>
      <c r="AW33">
        <v>3645.4007150000002</v>
      </c>
    </row>
    <row r="34" spans="2:49" x14ac:dyDescent="0.3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8236.5572830000001</v>
      </c>
      <c r="T34">
        <v>8356.8424269999996</v>
      </c>
      <c r="U34">
        <v>8397.4694569999901</v>
      </c>
      <c r="V34">
        <v>8407.5002700000005</v>
      </c>
      <c r="W34">
        <v>8382.2191239999902</v>
      </c>
      <c r="X34">
        <v>8326.3823950000005</v>
      </c>
      <c r="Y34">
        <v>8264.0164390000009</v>
      </c>
      <c r="Z34">
        <v>8195.7870380000004</v>
      </c>
      <c r="AA34">
        <v>8118.7643170000001</v>
      </c>
      <c r="AB34">
        <v>8029.5095499999998</v>
      </c>
      <c r="AC34">
        <v>7925.4751349999997</v>
      </c>
      <c r="AD34">
        <v>7803.9582959999998</v>
      </c>
      <c r="AE34">
        <v>7663.7562070000004</v>
      </c>
      <c r="AF34">
        <v>7504.3674849999998</v>
      </c>
      <c r="AG34">
        <v>7325.9851859999999</v>
      </c>
      <c r="AH34">
        <v>7129.4706219999998</v>
      </c>
      <c r="AI34">
        <v>6915.654192</v>
      </c>
      <c r="AJ34">
        <v>6686.4078730000001</v>
      </c>
      <c r="AK34">
        <v>6443.8565420000004</v>
      </c>
      <c r="AL34">
        <v>6190.3394040000003</v>
      </c>
      <c r="AM34">
        <v>5928.2871960000002</v>
      </c>
      <c r="AN34">
        <v>5660.531199</v>
      </c>
      <c r="AO34">
        <v>5389.3996370000004</v>
      </c>
      <c r="AP34">
        <v>5117.1360960000002</v>
      </c>
      <c r="AQ34">
        <v>4845.9334280000003</v>
      </c>
      <c r="AR34">
        <v>4577.7966100000003</v>
      </c>
      <c r="AS34">
        <v>4314.5137560000003</v>
      </c>
      <c r="AT34">
        <v>4057.6933370000002</v>
      </c>
      <c r="AU34">
        <v>3808.673127</v>
      </c>
      <c r="AV34">
        <v>3568.5247180000001</v>
      </c>
      <c r="AW34">
        <v>3338.0939050000002</v>
      </c>
    </row>
    <row r="35" spans="2:49" x14ac:dyDescent="0.35">
      <c r="B35" t="s">
        <v>77</v>
      </c>
      <c r="C35">
        <v>13521.9613593495</v>
      </c>
      <c r="D35">
        <v>13739.0608227762</v>
      </c>
      <c r="E35">
        <v>13959.64589</v>
      </c>
      <c r="F35">
        <v>13387.104160000001</v>
      </c>
      <c r="G35">
        <v>12832.96869</v>
      </c>
      <c r="H35">
        <v>12362.89637</v>
      </c>
      <c r="I35">
        <v>11917.77327</v>
      </c>
      <c r="J35">
        <v>11490.19046</v>
      </c>
      <c r="K35">
        <v>11030.27262</v>
      </c>
      <c r="L35">
        <v>10589.815930000001</v>
      </c>
      <c r="M35">
        <v>10181.755370000001</v>
      </c>
      <c r="N35">
        <v>9832.9951440000004</v>
      </c>
      <c r="O35">
        <v>9508.19607</v>
      </c>
      <c r="P35">
        <v>9190.3963810000005</v>
      </c>
      <c r="Q35">
        <v>8882.9609240000009</v>
      </c>
      <c r="R35">
        <v>8589.8108179999999</v>
      </c>
      <c r="S35">
        <v>8317.7892080000001</v>
      </c>
      <c r="T35">
        <v>8086.1966000000002</v>
      </c>
      <c r="U35">
        <v>7812.5419220000003</v>
      </c>
      <c r="V35">
        <v>7543.1695309999996</v>
      </c>
      <c r="W35">
        <v>7274.4214979999997</v>
      </c>
      <c r="X35">
        <v>7008.0403530000003</v>
      </c>
      <c r="Y35">
        <v>6755.0303249999997</v>
      </c>
      <c r="Z35">
        <v>6515.1357559999997</v>
      </c>
      <c r="AA35">
        <v>6285.8867769999997</v>
      </c>
      <c r="AB35">
        <v>6064.6151970000001</v>
      </c>
      <c r="AC35">
        <v>5849.1188229999998</v>
      </c>
      <c r="AD35">
        <v>5637.1582330000001</v>
      </c>
      <c r="AE35">
        <v>5427.2761790000004</v>
      </c>
      <c r="AF35">
        <v>5218.4245069999997</v>
      </c>
      <c r="AG35">
        <v>5009.9623149999998</v>
      </c>
      <c r="AH35">
        <v>4801.6424450000004</v>
      </c>
      <c r="AI35">
        <v>4593.2766229999997</v>
      </c>
      <c r="AJ35">
        <v>4385.2240169999995</v>
      </c>
      <c r="AK35">
        <v>4178.0070839999998</v>
      </c>
      <c r="AL35">
        <v>3972.2743700000001</v>
      </c>
      <c r="AM35">
        <v>3768.746204</v>
      </c>
      <c r="AN35">
        <v>3568.3637090000002</v>
      </c>
      <c r="AO35">
        <v>3371.8413420000002</v>
      </c>
      <c r="AP35">
        <v>3179.8745250000002</v>
      </c>
      <c r="AQ35">
        <v>2993.1531129999998</v>
      </c>
      <c r="AR35">
        <v>2812.2964219999999</v>
      </c>
      <c r="AS35">
        <v>2637.8431209999999</v>
      </c>
      <c r="AT35">
        <v>2470.2611320000001</v>
      </c>
      <c r="AU35">
        <v>2309.90708</v>
      </c>
      <c r="AV35">
        <v>2157.027873</v>
      </c>
      <c r="AW35">
        <v>2011.7795169999999</v>
      </c>
    </row>
    <row r="36" spans="2:49" x14ac:dyDescent="0.3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2665.701724</v>
      </c>
      <c r="T36">
        <v>2541.9865599999998</v>
      </c>
      <c r="U36">
        <v>2415.8718079999999</v>
      </c>
      <c r="V36">
        <v>2295.946864</v>
      </c>
      <c r="W36">
        <v>2181.1947270000001</v>
      </c>
      <c r="X36">
        <v>2071.7095429999999</v>
      </c>
      <c r="Y36">
        <v>1969.30708</v>
      </c>
      <c r="Z36">
        <v>1873.605231</v>
      </c>
      <c r="AA36">
        <v>1783.7956509999999</v>
      </c>
      <c r="AB36">
        <v>1699.0500050000001</v>
      </c>
      <c r="AC36">
        <v>1618.6555510000001</v>
      </c>
      <c r="AD36">
        <v>1541.9141279999999</v>
      </c>
      <c r="AE36">
        <v>1468.304817</v>
      </c>
      <c r="AF36">
        <v>1397.405919</v>
      </c>
      <c r="AG36">
        <v>1328.892713</v>
      </c>
      <c r="AH36">
        <v>1262.5325949999999</v>
      </c>
      <c r="AI36">
        <v>1198.120175</v>
      </c>
      <c r="AJ36">
        <v>1135.5654850000001</v>
      </c>
      <c r="AK36">
        <v>1074.8206789999999</v>
      </c>
      <c r="AL36">
        <v>1015.87626</v>
      </c>
      <c r="AM36">
        <v>958.7478175</v>
      </c>
      <c r="AN36">
        <v>903.50902010000004</v>
      </c>
      <c r="AO36">
        <v>850.19568059999995</v>
      </c>
      <c r="AP36">
        <v>798.84901720000005</v>
      </c>
      <c r="AQ36">
        <v>749.51941420000003</v>
      </c>
      <c r="AR36">
        <v>702.25197070000002</v>
      </c>
      <c r="AS36">
        <v>657.08337429999995</v>
      </c>
      <c r="AT36">
        <v>614.04274580000003</v>
      </c>
      <c r="AU36">
        <v>573.14266009999994</v>
      </c>
      <c r="AV36">
        <v>534.37895019999996</v>
      </c>
      <c r="AW36">
        <v>497.73448280000002</v>
      </c>
    </row>
    <row r="37" spans="2:49" x14ac:dyDescent="0.3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933.91461179999999</v>
      </c>
      <c r="T37">
        <v>874.97390510000002</v>
      </c>
      <c r="U37">
        <v>818.199838</v>
      </c>
      <c r="V37">
        <v>764.79199919999996</v>
      </c>
      <c r="W37">
        <v>714.48117179999997</v>
      </c>
      <c r="X37">
        <v>667.21658669999999</v>
      </c>
      <c r="Y37">
        <v>623.23937209999997</v>
      </c>
      <c r="Z37">
        <v>582.40088720000006</v>
      </c>
      <c r="AA37">
        <v>544.44822910000005</v>
      </c>
      <c r="AB37">
        <v>509.1290401</v>
      </c>
      <c r="AC37">
        <v>476.21058340000002</v>
      </c>
      <c r="AD37">
        <v>445.46848080000001</v>
      </c>
      <c r="AE37">
        <v>416.70981879999999</v>
      </c>
      <c r="AF37">
        <v>389.76399049999998</v>
      </c>
      <c r="AG37">
        <v>364.48203059999997</v>
      </c>
      <c r="AH37">
        <v>340.73545289999998</v>
      </c>
      <c r="AI37">
        <v>318.40590049999997</v>
      </c>
      <c r="AJ37">
        <v>297.39832310000003</v>
      </c>
      <c r="AK37">
        <v>277.62902869999999</v>
      </c>
      <c r="AL37">
        <v>259.02375860000001</v>
      </c>
      <c r="AM37">
        <v>241.51613829999999</v>
      </c>
      <c r="AN37">
        <v>225.05096309999999</v>
      </c>
      <c r="AO37">
        <v>209.57283319999999</v>
      </c>
      <c r="AP37">
        <v>195.03097070000001</v>
      </c>
      <c r="AQ37">
        <v>181.37930399999999</v>
      </c>
      <c r="AR37">
        <v>168.57459779999999</v>
      </c>
      <c r="AS37">
        <v>156.5759189</v>
      </c>
      <c r="AT37">
        <v>145.34462070000001</v>
      </c>
      <c r="AU37">
        <v>134.84305140000001</v>
      </c>
      <c r="AV37">
        <v>125.034351</v>
      </c>
      <c r="AW37">
        <v>115.8827225</v>
      </c>
    </row>
    <row r="38" spans="2:49" x14ac:dyDescent="0.3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8.1712034320000004</v>
      </c>
      <c r="T38">
        <v>14.06005534</v>
      </c>
      <c r="U38">
        <v>24.836464830000001</v>
      </c>
      <c r="V38">
        <v>37.445385770000001</v>
      </c>
      <c r="W38">
        <v>52.108293709999998</v>
      </c>
      <c r="X38">
        <v>69.268458179999996</v>
      </c>
      <c r="Y38">
        <v>90.156535340000005</v>
      </c>
      <c r="Z38">
        <v>115.4660959</v>
      </c>
      <c r="AA38">
        <v>145.80159560000001</v>
      </c>
      <c r="AB38">
        <v>181.70464419999999</v>
      </c>
      <c r="AC38">
        <v>223.72375299999999</v>
      </c>
      <c r="AD38">
        <v>272.29048540000002</v>
      </c>
      <c r="AE38">
        <v>327.8784076</v>
      </c>
      <c r="AF38">
        <v>390.9227277</v>
      </c>
      <c r="AG38">
        <v>461.81625960000002</v>
      </c>
      <c r="AH38">
        <v>540.91363760000002</v>
      </c>
      <c r="AI38">
        <v>628.33971789999998</v>
      </c>
      <c r="AJ38">
        <v>724.25124219999998</v>
      </c>
      <c r="AK38">
        <v>828.66833480000003</v>
      </c>
      <c r="AL38">
        <v>941.50182930000005</v>
      </c>
      <c r="AM38">
        <v>1062.502111</v>
      </c>
      <c r="AN38">
        <v>1191.6976299999999</v>
      </c>
      <c r="AO38">
        <v>1328.5899810000001</v>
      </c>
      <c r="AP38">
        <v>1472.5053829999999</v>
      </c>
      <c r="AQ38">
        <v>1622.7941559999999</v>
      </c>
      <c r="AR38">
        <v>1778.7454949999999</v>
      </c>
      <c r="AS38">
        <v>1939.637446</v>
      </c>
      <c r="AT38">
        <v>2104.9289509999999</v>
      </c>
      <c r="AU38">
        <v>2274.1157090000002</v>
      </c>
      <c r="AV38">
        <v>2446.748188</v>
      </c>
      <c r="AW38">
        <v>2622.6919330000001</v>
      </c>
    </row>
    <row r="39" spans="2:49" x14ac:dyDescent="0.3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6.1696782649999999</v>
      </c>
      <c r="T39">
        <v>10.291850999999999</v>
      </c>
      <c r="U39">
        <v>17.69613223</v>
      </c>
      <c r="V39">
        <v>26.17572827</v>
      </c>
      <c r="W39">
        <v>35.830768810000002</v>
      </c>
      <c r="X39">
        <v>46.902205780000003</v>
      </c>
      <c r="Y39">
        <v>60.13176799</v>
      </c>
      <c r="Z39">
        <v>75.891261279999995</v>
      </c>
      <c r="AA39">
        <v>94.485784280000004</v>
      </c>
      <c r="AB39">
        <v>116.1731686</v>
      </c>
      <c r="AC39">
        <v>141.20819180000001</v>
      </c>
      <c r="AD39">
        <v>169.76719560000001</v>
      </c>
      <c r="AE39">
        <v>202.04453129999999</v>
      </c>
      <c r="AF39">
        <v>238.2033897</v>
      </c>
      <c r="AG39">
        <v>278.37387719999998</v>
      </c>
      <c r="AH39">
        <v>322.65566280000002</v>
      </c>
      <c r="AI39">
        <v>371.01033139999998</v>
      </c>
      <c r="AJ39">
        <v>423.4143201</v>
      </c>
      <c r="AK39">
        <v>479.76241759999999</v>
      </c>
      <c r="AL39">
        <v>539.88681770000005</v>
      </c>
      <c r="AM39">
        <v>603.53158859999996</v>
      </c>
      <c r="AN39">
        <v>670.59196970000005</v>
      </c>
      <c r="AO39">
        <v>740.67994869999995</v>
      </c>
      <c r="AP39">
        <v>813.31994780000002</v>
      </c>
      <c r="AQ39">
        <v>888.05600600000002</v>
      </c>
      <c r="AR39">
        <v>964.408411</v>
      </c>
      <c r="AS39">
        <v>1041.9000269999999</v>
      </c>
      <c r="AT39">
        <v>1120.154685</v>
      </c>
      <c r="AU39">
        <v>1198.8222989999999</v>
      </c>
      <c r="AV39">
        <v>1277.587219</v>
      </c>
      <c r="AW39">
        <v>1356.2916009999999</v>
      </c>
    </row>
    <row r="40" spans="2:49" x14ac:dyDescent="0.3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8.8442259449999998</v>
      </c>
      <c r="T40">
        <v>13.67529663</v>
      </c>
      <c r="U40">
        <v>21.91553326</v>
      </c>
      <c r="V40">
        <v>30.777649409999999</v>
      </c>
      <c r="W40">
        <v>40.238679859999998</v>
      </c>
      <c r="X40">
        <v>50.408577049999998</v>
      </c>
      <c r="Y40">
        <v>61.847960110000002</v>
      </c>
      <c r="Z40">
        <v>74.718292849999997</v>
      </c>
      <c r="AA40">
        <v>89.104867170000006</v>
      </c>
      <c r="AB40">
        <v>105.0418993</v>
      </c>
      <c r="AC40">
        <v>122.5513447</v>
      </c>
      <c r="AD40">
        <v>141.58587650000001</v>
      </c>
      <c r="AE40">
        <v>162.10230849999999</v>
      </c>
      <c r="AF40">
        <v>184.02445220000001</v>
      </c>
      <c r="AG40">
        <v>207.24401109999999</v>
      </c>
      <c r="AH40">
        <v>231.62387050000001</v>
      </c>
      <c r="AI40">
        <v>256.93808530000001</v>
      </c>
      <c r="AJ40">
        <v>282.97308850000002</v>
      </c>
      <c r="AK40">
        <v>309.46901000000003</v>
      </c>
      <c r="AL40">
        <v>336.1390414</v>
      </c>
      <c r="AM40">
        <v>362.66172169999999</v>
      </c>
      <c r="AN40">
        <v>388.8018429</v>
      </c>
      <c r="AO40">
        <v>414.20049929999999</v>
      </c>
      <c r="AP40">
        <v>438.4812268</v>
      </c>
      <c r="AQ40">
        <v>461.30001859999999</v>
      </c>
      <c r="AR40">
        <v>482.32867679999998</v>
      </c>
      <c r="AS40">
        <v>501.26531920000002</v>
      </c>
      <c r="AT40">
        <v>517.87089949999995</v>
      </c>
      <c r="AU40">
        <v>531.93785379999997</v>
      </c>
      <c r="AV40">
        <v>543.29079209999998</v>
      </c>
      <c r="AW40">
        <v>551.81517540000004</v>
      </c>
    </row>
    <row r="41" spans="2:49" x14ac:dyDescent="0.3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191.5737149</v>
      </c>
      <c r="T41">
        <v>295.01114860000001</v>
      </c>
      <c r="U41">
        <v>471.45271819999999</v>
      </c>
      <c r="V41">
        <v>661.36593879999998</v>
      </c>
      <c r="W41">
        <v>864.60175609999999</v>
      </c>
      <c r="X41">
        <v>1083.989662</v>
      </c>
      <c r="Y41">
        <v>1332.2323610000001</v>
      </c>
      <c r="Z41">
        <v>1613.630206</v>
      </c>
      <c r="AA41">
        <v>1930.995725</v>
      </c>
      <c r="AB41">
        <v>2286.1771709999998</v>
      </c>
      <c r="AC41">
        <v>2680.901746</v>
      </c>
      <c r="AD41">
        <v>3115.5073050000001</v>
      </c>
      <c r="AE41">
        <v>3590.5819019999999</v>
      </c>
      <c r="AF41">
        <v>4106.144816</v>
      </c>
      <c r="AG41">
        <v>4661.6634050000002</v>
      </c>
      <c r="AH41">
        <v>5256.1286920000002</v>
      </c>
      <c r="AI41">
        <v>5886.596012</v>
      </c>
      <c r="AJ41">
        <v>6550.5173709999999</v>
      </c>
      <c r="AK41">
        <v>7244.3497509999997</v>
      </c>
      <c r="AL41">
        <v>7963.9407860000001</v>
      </c>
      <c r="AM41">
        <v>8704.2636349999902</v>
      </c>
      <c r="AN41">
        <v>9462.5114400000002</v>
      </c>
      <c r="AO41">
        <v>10232.58167</v>
      </c>
      <c r="AP41">
        <v>11007.68965</v>
      </c>
      <c r="AQ41">
        <v>11781.688169999999</v>
      </c>
      <c r="AR41">
        <v>12548.55197</v>
      </c>
      <c r="AS41">
        <v>13302.66577</v>
      </c>
      <c r="AT41">
        <v>14039.92266</v>
      </c>
      <c r="AU41">
        <v>14756.816150000001</v>
      </c>
      <c r="AV41">
        <v>15450.49172</v>
      </c>
      <c r="AW41">
        <v>16119.964809999999</v>
      </c>
    </row>
    <row r="42" spans="2:49" x14ac:dyDescent="0.3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 s="100">
        <v>9.6779913030000007</v>
      </c>
      <c r="L42" s="100">
        <v>12.333895119999999</v>
      </c>
      <c r="M42" s="100">
        <v>15.68345145</v>
      </c>
      <c r="N42" s="100">
        <v>20.415948140000001</v>
      </c>
      <c r="O42" s="100">
        <v>26.243183720000001</v>
      </c>
      <c r="P42">
        <v>33.135908739999998</v>
      </c>
      <c r="Q42">
        <v>41.295437679999999</v>
      </c>
      <c r="R42">
        <v>50.866736549999999</v>
      </c>
      <c r="S42">
        <v>71.776817949999995</v>
      </c>
      <c r="T42">
        <v>109.8166533</v>
      </c>
      <c r="U42">
        <v>174.36662870000001</v>
      </c>
      <c r="V42">
        <v>243.38379190000001</v>
      </c>
      <c r="W42">
        <v>316.71830649999998</v>
      </c>
      <c r="X42">
        <v>395.29648420000001</v>
      </c>
      <c r="Y42">
        <v>483.57969059999999</v>
      </c>
      <c r="Z42">
        <v>582.97232980000001</v>
      </c>
      <c r="AA42">
        <v>694.33977289999996</v>
      </c>
      <c r="AB42">
        <v>818.20224110000004</v>
      </c>
      <c r="AC42">
        <v>955.03544250000004</v>
      </c>
      <c r="AD42">
        <v>1104.8265180000001</v>
      </c>
      <c r="AE42">
        <v>1267.649257</v>
      </c>
      <c r="AF42">
        <v>1443.3779030000001</v>
      </c>
      <c r="AG42">
        <v>1631.695825</v>
      </c>
      <c r="AH42">
        <v>1832.1238000000001</v>
      </c>
      <c r="AI42">
        <v>2043.5271479999999</v>
      </c>
      <c r="AJ42">
        <v>2264.9201400000002</v>
      </c>
      <c r="AK42">
        <v>2494.9905939999999</v>
      </c>
      <c r="AL42">
        <v>2732.2380790000002</v>
      </c>
      <c r="AM42">
        <v>2974.8891509999999</v>
      </c>
      <c r="AN42">
        <v>3221.9339629999999</v>
      </c>
      <c r="AO42">
        <v>3471.2845010000001</v>
      </c>
      <c r="AP42">
        <v>3720.6549719999998</v>
      </c>
      <c r="AQ42">
        <v>3967.9993679999998</v>
      </c>
      <c r="AR42">
        <v>4211.3410139999996</v>
      </c>
      <c r="AS42">
        <v>4448.8653249999998</v>
      </c>
      <c r="AT42">
        <v>4679.2767299999996</v>
      </c>
      <c r="AU42">
        <v>4901.4976049999996</v>
      </c>
      <c r="AV42">
        <v>5114.6816049999998</v>
      </c>
      <c r="AW42">
        <v>5318.5993740000004</v>
      </c>
    </row>
    <row r="43" spans="2:49" x14ac:dyDescent="0.3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1.3698384999999999E-3</v>
      </c>
      <c r="AL43">
        <v>1.26323628E-3</v>
      </c>
      <c r="AM43">
        <v>1.16492995E-3</v>
      </c>
      <c r="AN43">
        <v>1.0742739199999999E-3</v>
      </c>
      <c r="AO43">
        <v>9.9067284100000006E-4</v>
      </c>
      <c r="AP43">
        <v>9.1357767900000005E-4</v>
      </c>
      <c r="AQ43">
        <v>8.4248213899999996E-4</v>
      </c>
      <c r="AR43">
        <v>7.7691932700000004E-4</v>
      </c>
      <c r="AS43">
        <v>7.16458679E-4</v>
      </c>
      <c r="AT43">
        <v>6.6070313999999999E-4</v>
      </c>
      <c r="AU43">
        <v>6.0928655299999997E-4</v>
      </c>
      <c r="AV43">
        <v>5.6187125699999998E-4</v>
      </c>
      <c r="AW43">
        <v>5.1814586900000002E-4</v>
      </c>
    </row>
    <row r="44" spans="2:49" x14ac:dyDescent="0.35">
      <c r="B44" t="s">
        <v>86</v>
      </c>
      <c r="C44">
        <v>0.101255771246286</v>
      </c>
      <c r="D44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10.45477691</v>
      </c>
      <c r="T44">
        <v>15.774149530000001</v>
      </c>
      <c r="U44">
        <v>24.72157112</v>
      </c>
      <c r="V44">
        <v>34.184563279999999</v>
      </c>
      <c r="W44">
        <v>44.132762319999998</v>
      </c>
      <c r="X44">
        <v>54.685842579999999</v>
      </c>
      <c r="Y44">
        <v>66.442218330000003</v>
      </c>
      <c r="Z44">
        <v>79.584020890000005</v>
      </c>
      <c r="AA44">
        <v>94.222983850000006</v>
      </c>
      <c r="AB44">
        <v>110.4270966</v>
      </c>
      <c r="AC44">
        <v>128.26057739999999</v>
      </c>
      <c r="AD44">
        <v>147.72517260000001</v>
      </c>
      <c r="AE44">
        <v>168.83601669999999</v>
      </c>
      <c r="AF44">
        <v>191.58396389999999</v>
      </c>
      <c r="AG44">
        <v>215.93693039999999</v>
      </c>
      <c r="AH44">
        <v>241.84371329999999</v>
      </c>
      <c r="AI44">
        <v>269.16984100000002</v>
      </c>
      <c r="AJ44">
        <v>297.80243860000002</v>
      </c>
      <c r="AK44">
        <v>327.58794030000001</v>
      </c>
      <c r="AL44">
        <v>358.3498209</v>
      </c>
      <c r="AM44">
        <v>389.87707380000001</v>
      </c>
      <c r="AN44">
        <v>422.05904190000001</v>
      </c>
      <c r="AO44">
        <v>454.64444300000002</v>
      </c>
      <c r="AP44">
        <v>487.35550480000001</v>
      </c>
      <c r="AQ44">
        <v>519.94469879999997</v>
      </c>
      <c r="AR44">
        <v>552.17184559999998</v>
      </c>
      <c r="AS44">
        <v>583.81590459999995</v>
      </c>
      <c r="AT44">
        <v>614.72172780000005</v>
      </c>
      <c r="AU44">
        <v>644.7602445</v>
      </c>
      <c r="AV44">
        <v>673.83014149999997</v>
      </c>
      <c r="AW44">
        <v>701.90980409999997</v>
      </c>
    </row>
    <row r="45" spans="2:49" x14ac:dyDescent="0.3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34365.27276</v>
      </c>
      <c r="T46">
        <v>34493.549749999998</v>
      </c>
      <c r="U46">
        <v>34376.483410000001</v>
      </c>
      <c r="V46">
        <v>34191.970280000001</v>
      </c>
      <c r="W46">
        <v>33920.70637</v>
      </c>
      <c r="X46">
        <v>33575.940699999999</v>
      </c>
      <c r="Y46">
        <v>33234.064740000002</v>
      </c>
      <c r="Z46">
        <v>32889.079339999997</v>
      </c>
      <c r="AA46">
        <v>32525.789049999999</v>
      </c>
      <c r="AB46">
        <v>32127.76787</v>
      </c>
      <c r="AC46">
        <v>31682.836039999998</v>
      </c>
      <c r="AD46">
        <v>31178.81554</v>
      </c>
      <c r="AE46">
        <v>30609.72262</v>
      </c>
      <c r="AF46">
        <v>29972.4136</v>
      </c>
      <c r="AG46">
        <v>29266.4961</v>
      </c>
      <c r="AH46">
        <v>28494.16735</v>
      </c>
      <c r="AI46">
        <v>27657.836350000001</v>
      </c>
      <c r="AJ46">
        <v>26763.524730000001</v>
      </c>
      <c r="AK46" s="100">
        <v>25818.231459999999</v>
      </c>
      <c r="AL46" s="100">
        <v>24830.069</v>
      </c>
      <c r="AM46" s="100">
        <v>23807.658469999998</v>
      </c>
      <c r="AN46" s="100">
        <v>22761.60455</v>
      </c>
      <c r="AO46" s="100">
        <v>21700.497619999998</v>
      </c>
      <c r="AP46" s="100">
        <v>20632.728630000001</v>
      </c>
      <c r="AQ46" s="100">
        <v>19566.708770000001</v>
      </c>
      <c r="AR46" s="100">
        <v>18510.267309999999</v>
      </c>
      <c r="AS46" s="100">
        <v>17470.517879999999</v>
      </c>
      <c r="AT46" s="100">
        <v>16453.911230000002</v>
      </c>
      <c r="AU46" s="100">
        <v>15465.871359999999</v>
      </c>
      <c r="AV46" s="100">
        <v>14510.80366</v>
      </c>
      <c r="AW46">
        <v>13592.27362</v>
      </c>
    </row>
    <row r="47" spans="2:49" x14ac:dyDescent="0.3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 s="100">
        <v>81.931573970000002</v>
      </c>
      <c r="O47" s="100">
        <v>105.8887776</v>
      </c>
      <c r="P47" s="100">
        <v>134.425264</v>
      </c>
      <c r="Q47" s="100">
        <v>168.46435120000001</v>
      </c>
      <c r="R47" s="100">
        <v>208.7148507</v>
      </c>
      <c r="S47" s="100">
        <v>296.99630580000002</v>
      </c>
      <c r="T47" s="100">
        <v>458.63458459999998</v>
      </c>
      <c r="U47" s="100">
        <v>734.99405590000003</v>
      </c>
      <c r="V47" s="100">
        <v>1033.337675</v>
      </c>
      <c r="W47" s="100">
        <v>1353.634826</v>
      </c>
      <c r="X47" s="100">
        <v>1700.555157</v>
      </c>
      <c r="Y47" s="100">
        <v>2094.394155</v>
      </c>
      <c r="Z47" s="100">
        <v>2542.265547</v>
      </c>
      <c r="AA47" s="100">
        <v>3048.9538080000002</v>
      </c>
      <c r="AB47" s="100">
        <v>3617.729061</v>
      </c>
      <c r="AC47" s="100">
        <v>4251.6836739999999</v>
      </c>
      <c r="AD47" s="100">
        <v>4951.7049690000003</v>
      </c>
      <c r="AE47" s="100">
        <v>5719.09465</v>
      </c>
      <c r="AF47" s="100">
        <v>6554.2593070000003</v>
      </c>
      <c r="AG47">
        <v>7456.7322020000001</v>
      </c>
      <c r="AH47">
        <v>8425.2911230000009</v>
      </c>
      <c r="AI47">
        <v>9455.582746</v>
      </c>
      <c r="AJ47">
        <v>10543.880090000001</v>
      </c>
      <c r="AK47">
        <v>11684.82942</v>
      </c>
      <c r="AL47">
        <v>12872.057640000001</v>
      </c>
      <c r="AM47">
        <v>14097.72645</v>
      </c>
      <c r="AN47">
        <v>15357.596960000001</v>
      </c>
      <c r="AO47">
        <v>16641.982029999999</v>
      </c>
      <c r="AP47">
        <v>17940.007600000001</v>
      </c>
      <c r="AQ47">
        <v>19241.78326</v>
      </c>
      <c r="AR47">
        <v>20537.548190000001</v>
      </c>
      <c r="AS47">
        <v>21818.150509999999</v>
      </c>
      <c r="AT47">
        <v>23076.87631</v>
      </c>
      <c r="AU47">
        <v>24307.95047</v>
      </c>
      <c r="AV47">
        <v>25506.630229999999</v>
      </c>
      <c r="AW47">
        <v>26671.273219999999</v>
      </c>
    </row>
    <row r="48" spans="2:49" x14ac:dyDescent="0.3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3.2561870800000003E-2</v>
      </c>
      <c r="G48">
        <v>0.1049726403</v>
      </c>
      <c r="H48">
        <v>0.1719714332</v>
      </c>
      <c r="I48" s="100">
        <v>0.24064336610000001</v>
      </c>
      <c r="J48" s="100">
        <v>0.32602079769999998</v>
      </c>
      <c r="K48" s="100">
        <v>0.4078508233</v>
      </c>
      <c r="L48" s="100">
        <v>0.47985768239999999</v>
      </c>
      <c r="M48" s="100">
        <v>0.54847842089999999</v>
      </c>
      <c r="N48" s="100">
        <v>0.59942048969999995</v>
      </c>
      <c r="O48" s="100">
        <v>0.64005935420000004</v>
      </c>
      <c r="P48" s="100">
        <v>0.69736867499999999</v>
      </c>
      <c r="Q48" s="100">
        <v>0.78363006889999998</v>
      </c>
      <c r="R48" s="100">
        <v>0.86638700989999995</v>
      </c>
      <c r="S48" s="100">
        <v>0.98595314180000004</v>
      </c>
      <c r="T48" s="100">
        <v>1.073062113</v>
      </c>
      <c r="U48" s="100">
        <v>1.1670643119999999</v>
      </c>
      <c r="V48" s="100">
        <v>1.2683763210000001</v>
      </c>
      <c r="W48" s="100">
        <v>1.3761563649999999</v>
      </c>
      <c r="X48" s="100">
        <v>1.490016236</v>
      </c>
      <c r="Y48" s="100">
        <v>1.6047382139999999</v>
      </c>
      <c r="Z48" s="100">
        <v>1.7151575349999999</v>
      </c>
      <c r="AA48" s="100">
        <v>1.8183481850000001</v>
      </c>
      <c r="AB48" s="100">
        <v>1.9118029169999999</v>
      </c>
      <c r="AC48" s="100">
        <v>1.9939209120000001</v>
      </c>
      <c r="AD48" s="100">
        <v>2.063447332</v>
      </c>
      <c r="AE48" s="100">
        <v>2.1198873489999999</v>
      </c>
      <c r="AF48" s="100">
        <v>2.1630270139999999</v>
      </c>
      <c r="AG48" s="100">
        <v>2.192898687</v>
      </c>
      <c r="AH48" s="100">
        <v>2.2097397650000001</v>
      </c>
      <c r="AI48" s="100">
        <v>2.2141008769999999</v>
      </c>
      <c r="AJ48" s="100">
        <v>2.2064417829999998</v>
      </c>
      <c r="AK48" s="100">
        <v>2.18727084</v>
      </c>
      <c r="AL48">
        <v>2.1573358969999998</v>
      </c>
      <c r="AM48">
        <v>2.117494298</v>
      </c>
      <c r="AN48">
        <v>2.0690785389999999</v>
      </c>
      <c r="AO48">
        <v>2.0130933230000001</v>
      </c>
      <c r="AP48">
        <v>1.950570409</v>
      </c>
      <c r="AQ48">
        <v>1.8826472540000001</v>
      </c>
      <c r="AR48">
        <v>1.8104662929999999</v>
      </c>
      <c r="AS48">
        <v>1.7351742830000001</v>
      </c>
      <c r="AT48">
        <v>1.657823891</v>
      </c>
      <c r="AU48">
        <v>1.5793567980000001</v>
      </c>
      <c r="AV48">
        <v>1.5006014560000001</v>
      </c>
      <c r="AW48">
        <v>1.4223061889999999</v>
      </c>
    </row>
    <row r="49" spans="2:49" x14ac:dyDescent="0.3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3000.9927250000001</v>
      </c>
      <c r="T49">
        <v>2987.3681080000001</v>
      </c>
      <c r="U49">
        <v>2879.3074780000002</v>
      </c>
      <c r="V49">
        <v>2846.241184</v>
      </c>
      <c r="W49">
        <v>2790.3023450000001</v>
      </c>
      <c r="X49">
        <v>2747.2395820000002</v>
      </c>
      <c r="Y49">
        <v>2797.2156369999998</v>
      </c>
      <c r="Z49">
        <v>2852.182397</v>
      </c>
      <c r="AA49">
        <v>2900.7010780000001</v>
      </c>
      <c r="AB49">
        <v>2939.2165530000002</v>
      </c>
      <c r="AC49">
        <v>2970.7735200000002</v>
      </c>
      <c r="AD49">
        <v>2992.4614689999999</v>
      </c>
      <c r="AE49">
        <v>3010.010421</v>
      </c>
      <c r="AF49">
        <v>3025.0009500000001</v>
      </c>
      <c r="AG49">
        <v>3039.0980370000002</v>
      </c>
      <c r="AH49">
        <v>3054.068945</v>
      </c>
      <c r="AI49">
        <v>3067.070236</v>
      </c>
      <c r="AJ49">
        <v>3082.1895330000002</v>
      </c>
      <c r="AK49">
        <v>3098.9560540000002</v>
      </c>
      <c r="AL49">
        <v>3117.591895</v>
      </c>
      <c r="AM49">
        <v>3137.2759209999999</v>
      </c>
      <c r="AN49">
        <v>3163.6519929999999</v>
      </c>
      <c r="AO49">
        <v>3189.7529669999999</v>
      </c>
      <c r="AP49">
        <v>3214.1071320000001</v>
      </c>
      <c r="AQ49">
        <v>3237.5251579999999</v>
      </c>
      <c r="AR49">
        <v>3259.439586</v>
      </c>
      <c r="AS49">
        <v>3279.5933869999999</v>
      </c>
      <c r="AT49">
        <v>3299.603083</v>
      </c>
      <c r="AU49">
        <v>3319.3601619999999</v>
      </c>
      <c r="AV49">
        <v>3338.851107</v>
      </c>
      <c r="AW49">
        <v>3360.3101409999999</v>
      </c>
    </row>
    <row r="50" spans="2:49" x14ac:dyDescent="0.3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2625.3659290000001</v>
      </c>
      <c r="L50">
        <v>2496.6102759999999</v>
      </c>
      <c r="M50">
        <v>2497.2374869999999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2690.151621</v>
      </c>
      <c r="S50">
        <v>2896.4688689999998</v>
      </c>
      <c r="T50">
        <v>2802.6172759999999</v>
      </c>
      <c r="U50">
        <v>2567.2565989999998</v>
      </c>
      <c r="V50">
        <v>2490.699584</v>
      </c>
      <c r="W50">
        <v>2389.5898109999998</v>
      </c>
      <c r="X50">
        <v>2294.97802</v>
      </c>
      <c r="Y50">
        <v>2271.0377159999998</v>
      </c>
      <c r="Z50">
        <v>2241.3231329999999</v>
      </c>
      <c r="AA50">
        <v>2196.1711399999999</v>
      </c>
      <c r="AB50">
        <v>2133.1686300000001</v>
      </c>
      <c r="AC50">
        <v>2055.2835709999999</v>
      </c>
      <c r="AD50">
        <v>1961.5698500000001</v>
      </c>
      <c r="AE50">
        <v>1857.27405</v>
      </c>
      <c r="AF50">
        <v>1744.7705619999999</v>
      </c>
      <c r="AG50">
        <v>1626.566051</v>
      </c>
      <c r="AH50">
        <v>1505.2195810000001</v>
      </c>
      <c r="AI50">
        <v>1381.113934</v>
      </c>
      <c r="AJ50">
        <v>1258.0491790000001</v>
      </c>
      <c r="AK50">
        <v>1137.4713059999999</v>
      </c>
      <c r="AL50">
        <v>1021.038429</v>
      </c>
      <c r="AM50">
        <v>909.89056449999998</v>
      </c>
      <c r="AN50">
        <v>806.68214309999996</v>
      </c>
      <c r="AO50">
        <v>710.22416280000004</v>
      </c>
      <c r="AP50" s="100">
        <v>620.98568820000003</v>
      </c>
      <c r="AQ50" s="100">
        <v>539.6399553</v>
      </c>
      <c r="AR50" s="100">
        <v>466.2596173</v>
      </c>
      <c r="AS50" s="100">
        <v>400.73829380000001</v>
      </c>
      <c r="AT50" s="100">
        <v>342.96673070000003</v>
      </c>
      <c r="AU50">
        <v>292.42014289999997</v>
      </c>
      <c r="AV50">
        <v>248.5020518</v>
      </c>
      <c r="AW50">
        <v>210.71538409999999</v>
      </c>
    </row>
    <row r="51" spans="2:49" x14ac:dyDescent="0.3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9.8995809430000001</v>
      </c>
      <c r="G51" s="100">
        <v>65.860912990000003</v>
      </c>
      <c r="H51" s="100">
        <v>66.012067139999999</v>
      </c>
      <c r="I51" s="100">
        <v>72.119351620000003</v>
      </c>
      <c r="J51" s="100">
        <v>91.642784309999996</v>
      </c>
      <c r="K51" s="100">
        <v>94.443531579999998</v>
      </c>
      <c r="L51" s="100">
        <v>91.406110010000006</v>
      </c>
      <c r="M51">
        <v>93.366508039999999</v>
      </c>
      <c r="N51">
        <v>82.398908910000003</v>
      </c>
      <c r="O51">
        <v>76.790413810000004</v>
      </c>
      <c r="P51">
        <v>94.338140260000003</v>
      </c>
      <c r="Q51">
        <v>123.90364820000001</v>
      </c>
      <c r="R51">
        <v>126.745526</v>
      </c>
      <c r="S51">
        <v>164.96628580000001</v>
      </c>
      <c r="T51">
        <v>144.50908860000001</v>
      </c>
      <c r="U51">
        <v>156.6430373</v>
      </c>
      <c r="V51">
        <v>169.60069490000001</v>
      </c>
      <c r="W51">
        <v>182.32177609999999</v>
      </c>
      <c r="X51">
        <v>195.14450389999999</v>
      </c>
      <c r="Y51">
        <v>203.75313070000001</v>
      </c>
      <c r="Z51">
        <v>207.85125970000001</v>
      </c>
      <c r="AA51">
        <v>209.0661465</v>
      </c>
      <c r="AB51">
        <v>207.56740859999999</v>
      </c>
      <c r="AC51">
        <v>203.98406829999999</v>
      </c>
      <c r="AD51">
        <v>198.51226070000001</v>
      </c>
      <c r="AE51">
        <v>191.7372249</v>
      </c>
      <c r="AF51">
        <v>183.87302969999999</v>
      </c>
      <c r="AG51">
        <v>175.12248299999999</v>
      </c>
      <c r="AH51">
        <v>165.6688259</v>
      </c>
      <c r="AI51">
        <v>155.80567730000001</v>
      </c>
      <c r="AJ51">
        <v>145.4897517</v>
      </c>
      <c r="AK51">
        <v>134.7954536</v>
      </c>
      <c r="AL51">
        <v>123.969447</v>
      </c>
      <c r="AM51">
        <v>113.1599329</v>
      </c>
      <c r="AN51" s="100">
        <v>102.84604040000001</v>
      </c>
      <c r="AO51" s="100">
        <v>92.829602949999995</v>
      </c>
      <c r="AP51" s="100">
        <v>83.203675899999894</v>
      </c>
      <c r="AQ51" s="100">
        <v>74.132738970000005</v>
      </c>
      <c r="AR51" s="100">
        <v>65.699523940000006</v>
      </c>
      <c r="AS51" s="100">
        <v>57.98657566</v>
      </c>
      <c r="AT51">
        <v>50.989601839999999</v>
      </c>
      <c r="AU51">
        <v>44.682971279999997</v>
      </c>
      <c r="AV51">
        <v>39.031436509999999</v>
      </c>
      <c r="AW51">
        <v>34.021229630000001</v>
      </c>
    </row>
    <row r="52" spans="2:49" x14ac:dyDescent="0.35">
      <c r="B52" t="s">
        <v>94</v>
      </c>
      <c r="C52">
        <v>413.74764240035898</v>
      </c>
      <c r="D52">
        <v>420.39049462956399</v>
      </c>
      <c r="E52">
        <v>427.0331036</v>
      </c>
      <c r="F52">
        <v>521.85514739999996</v>
      </c>
      <c r="G52">
        <v>535.65602779999995</v>
      </c>
      <c r="H52">
        <v>587.98597210000003</v>
      </c>
      <c r="I52">
        <v>575.08072609999999</v>
      </c>
      <c r="J52">
        <v>567.28690710000001</v>
      </c>
      <c r="K52">
        <v>499.7781119</v>
      </c>
      <c r="L52">
        <v>476.36063860000002</v>
      </c>
      <c r="M52">
        <v>479.04525899999999</v>
      </c>
      <c r="N52">
        <v>531.61297930000001</v>
      </c>
      <c r="O52">
        <v>529.20312160000003</v>
      </c>
      <c r="P52">
        <v>536.94178520000003</v>
      </c>
      <c r="Q52">
        <v>546.01934870000002</v>
      </c>
      <c r="R52">
        <v>543.78553720000002</v>
      </c>
      <c r="S52">
        <v>611.70910430000004</v>
      </c>
      <c r="T52">
        <v>571.67704760000004</v>
      </c>
      <c r="U52">
        <v>534.97849529999996</v>
      </c>
      <c r="V52">
        <v>520.68135619999998</v>
      </c>
      <c r="W52">
        <v>500.74768740000002</v>
      </c>
      <c r="X52">
        <v>481.11554630000001</v>
      </c>
      <c r="Y52">
        <v>477.95786950000002</v>
      </c>
      <c r="Z52">
        <v>473.04867519999999</v>
      </c>
      <c r="AA52">
        <v>464.752836</v>
      </c>
      <c r="AB52">
        <v>452.49689319999999</v>
      </c>
      <c r="AC52">
        <v>436.93010720000001</v>
      </c>
      <c r="AD52">
        <v>417.8625505</v>
      </c>
      <c r="AE52">
        <v>396.45581850000002</v>
      </c>
      <c r="AF52">
        <v>373.2245188</v>
      </c>
      <c r="AG52">
        <v>348.69953299999997</v>
      </c>
      <c r="AH52">
        <v>323.41244640000002</v>
      </c>
      <c r="AI52">
        <v>297.33822120000002</v>
      </c>
      <c r="AJ52">
        <v>271.36654470000002</v>
      </c>
      <c r="AK52">
        <v>245.8066709</v>
      </c>
      <c r="AL52">
        <v>221.03756809999999</v>
      </c>
      <c r="AM52">
        <v>197.3128749</v>
      </c>
      <c r="AN52">
        <v>175.1896711</v>
      </c>
      <c r="AO52" s="100">
        <v>154.45598340000001</v>
      </c>
      <c r="AP52" s="100">
        <v>135.224423</v>
      </c>
      <c r="AQ52" s="100">
        <v>117.65601359999999</v>
      </c>
      <c r="AR52" s="100">
        <v>101.77803369999999</v>
      </c>
      <c r="AS52" s="100">
        <v>87.558218089999997</v>
      </c>
      <c r="AT52">
        <v>74.998029779999996</v>
      </c>
      <c r="AU52">
        <v>63.990086669999997</v>
      </c>
      <c r="AV52">
        <v>54.409894610000002</v>
      </c>
      <c r="AW52">
        <v>46.154566350000003</v>
      </c>
    </row>
    <row r="53" spans="2:49" x14ac:dyDescent="0.3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817.94595030000005</v>
      </c>
      <c r="G53">
        <v>800.49498119999998</v>
      </c>
      <c r="H53">
        <v>872.77315510000005</v>
      </c>
      <c r="I53">
        <v>854.14848259999997</v>
      </c>
      <c r="J53">
        <v>835.76955220000002</v>
      </c>
      <c r="K53">
        <v>732.20748790000005</v>
      </c>
      <c r="L53">
        <v>695.5666999</v>
      </c>
      <c r="M53">
        <v>696.02760679999994</v>
      </c>
      <c r="N53">
        <v>787.60577590000003</v>
      </c>
      <c r="O53">
        <v>781.97436709999999</v>
      </c>
      <c r="P53">
        <v>784.60514439999997</v>
      </c>
      <c r="Q53">
        <v>782.05252810000002</v>
      </c>
      <c r="R53">
        <v>777.25415280000004</v>
      </c>
      <c r="S53">
        <v>845.82808850000004</v>
      </c>
      <c r="T53">
        <v>811.99269790000005</v>
      </c>
      <c r="U53">
        <v>746.02628000000004</v>
      </c>
      <c r="V53">
        <v>719.93368229999999</v>
      </c>
      <c r="W53">
        <v>686.12543470000003</v>
      </c>
      <c r="X53">
        <v>653.92557260000001</v>
      </c>
      <c r="Y53">
        <v>644.59608449999996</v>
      </c>
      <c r="Z53">
        <v>634.53549959999998</v>
      </c>
      <c r="AA53">
        <v>620.4383206</v>
      </c>
      <c r="AB53">
        <v>601.52469510000003</v>
      </c>
      <c r="AC53">
        <v>578.55132200000003</v>
      </c>
      <c r="AD53">
        <v>551.17855350000002</v>
      </c>
      <c r="AE53">
        <v>520.87171160000003</v>
      </c>
      <c r="AF53">
        <v>488.3070022</v>
      </c>
      <c r="AG53">
        <v>454.20377839999998</v>
      </c>
      <c r="AH53">
        <v>419.30338760000001</v>
      </c>
      <c r="AI53">
        <v>383.63502849999998</v>
      </c>
      <c r="AJ53">
        <v>348.39984279999999</v>
      </c>
      <c r="AK53">
        <v>314.0312576</v>
      </c>
      <c r="AL53">
        <v>280.97777689999998</v>
      </c>
      <c r="AM53">
        <v>249.55529999999999</v>
      </c>
      <c r="AN53">
        <v>220.45019139999999</v>
      </c>
      <c r="AO53" s="100">
        <v>193.35635619999999</v>
      </c>
      <c r="AP53" s="100">
        <v>168.39557859999999</v>
      </c>
      <c r="AQ53" s="100">
        <v>145.7300462</v>
      </c>
      <c r="AR53" s="100">
        <v>125.3585934</v>
      </c>
      <c r="AS53" s="100">
        <v>107.2238097</v>
      </c>
      <c r="AT53">
        <v>91.294198390000005</v>
      </c>
      <c r="AU53">
        <v>77.414688069999997</v>
      </c>
      <c r="AV53">
        <v>65.410480419999999</v>
      </c>
      <c r="AW53">
        <v>55.130348320000003</v>
      </c>
    </row>
    <row r="54" spans="2:49" x14ac:dyDescent="0.3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804.32213220000006</v>
      </c>
      <c r="G54">
        <v>784.12397339999995</v>
      </c>
      <c r="H54">
        <v>853.90269639999997</v>
      </c>
      <c r="I54">
        <v>835.30124060000003</v>
      </c>
      <c r="J54">
        <v>814.30518989999996</v>
      </c>
      <c r="K54">
        <v>711.5033727</v>
      </c>
      <c r="L54">
        <v>675.11185780000005</v>
      </c>
      <c r="M54">
        <v>674.60161240000002</v>
      </c>
      <c r="N54">
        <v>743.78623689999995</v>
      </c>
      <c r="O54">
        <v>738.73028929999998</v>
      </c>
      <c r="P54">
        <v>735.87892280000005</v>
      </c>
      <c r="Q54">
        <v>721.35627280000006</v>
      </c>
      <c r="R54">
        <v>720.60269689999996</v>
      </c>
      <c r="S54">
        <v>759.80286360000002</v>
      </c>
      <c r="T54">
        <v>761.26236440000002</v>
      </c>
      <c r="U54">
        <v>690.9649627</v>
      </c>
      <c r="V54">
        <v>663.53038179999999</v>
      </c>
      <c r="W54">
        <v>628.99903070000005</v>
      </c>
      <c r="X54">
        <v>596.47604339999998</v>
      </c>
      <c r="Y54">
        <v>585.60154499999999</v>
      </c>
      <c r="Z54">
        <v>574.88471900000002</v>
      </c>
      <c r="AA54">
        <v>560.78171759999998</v>
      </c>
      <c r="AB54">
        <v>542.55568549999998</v>
      </c>
      <c r="AC54">
        <v>520.83014130000004</v>
      </c>
      <c r="AD54">
        <v>495.25165470000002</v>
      </c>
      <c r="AE54">
        <v>467.10984050000002</v>
      </c>
      <c r="AF54">
        <v>437.01253939999998</v>
      </c>
      <c r="AG54">
        <v>405.61516990000001</v>
      </c>
      <c r="AH54">
        <v>373.60101479999997</v>
      </c>
      <c r="AI54">
        <v>341.00618680000002</v>
      </c>
      <c r="AJ54">
        <v>308.93688630000003</v>
      </c>
      <c r="AK54">
        <v>277.79169430000002</v>
      </c>
      <c r="AL54">
        <v>247.95029740000001</v>
      </c>
      <c r="AM54">
        <v>219.68626639999999</v>
      </c>
      <c r="AN54">
        <v>193.58931000000001</v>
      </c>
      <c r="AO54" s="100">
        <v>169.37670259999999</v>
      </c>
      <c r="AP54" s="100">
        <v>147.14499169999999</v>
      </c>
      <c r="AQ54" s="100">
        <v>127.01804</v>
      </c>
      <c r="AR54" s="100">
        <v>108.9786234</v>
      </c>
      <c r="AS54" s="100">
        <v>92.965909199999999</v>
      </c>
      <c r="AT54">
        <v>78.939406750000003</v>
      </c>
      <c r="AU54">
        <v>66.753590209999999</v>
      </c>
      <c r="AV54">
        <v>56.246387300000002</v>
      </c>
      <c r="AW54">
        <v>47.275390870000003</v>
      </c>
    </row>
    <row r="55" spans="2:49" x14ac:dyDescent="0.35">
      <c r="B55" t="s">
        <v>97</v>
      </c>
      <c r="C55">
        <v>413.74764240035898</v>
      </c>
      <c r="D55">
        <v>420.39049462956399</v>
      </c>
      <c r="E55">
        <v>427.0331036</v>
      </c>
      <c r="F55">
        <v>513.81203559999994</v>
      </c>
      <c r="G55">
        <v>487.66252150000003</v>
      </c>
      <c r="H55">
        <v>528.60228419999999</v>
      </c>
      <c r="I55">
        <v>516.96999900000003</v>
      </c>
      <c r="J55">
        <v>499.87036389999997</v>
      </c>
      <c r="K55">
        <v>434.26040949999998</v>
      </c>
      <c r="L55">
        <v>417.93028129999999</v>
      </c>
      <c r="M55">
        <v>416.04962849999998</v>
      </c>
      <c r="N55">
        <v>443.59428059999999</v>
      </c>
      <c r="O55">
        <v>440.41455530000002</v>
      </c>
      <c r="P55">
        <v>422.1377488</v>
      </c>
      <c r="Q55">
        <v>407.77048689999998</v>
      </c>
      <c r="R55">
        <v>398.13089930000001</v>
      </c>
      <c r="S55">
        <v>396.44615770000001</v>
      </c>
      <c r="T55">
        <v>415.70616360000002</v>
      </c>
      <c r="U55">
        <v>355.62132200000002</v>
      </c>
      <c r="V55">
        <v>338.60752450000001</v>
      </c>
      <c r="W55">
        <v>318.26905169999998</v>
      </c>
      <c r="X55">
        <v>299.72169500000001</v>
      </c>
      <c r="Y55">
        <v>292.36276190000001</v>
      </c>
      <c r="Z55">
        <v>285.78872480000001</v>
      </c>
      <c r="AA55">
        <v>277.76547699999998</v>
      </c>
      <c r="AB55">
        <v>267.90248860000003</v>
      </c>
      <c r="AC55">
        <v>256.45811600000002</v>
      </c>
      <c r="AD55">
        <v>243.22375410000001</v>
      </c>
      <c r="AE55">
        <v>228.80730220000001</v>
      </c>
      <c r="AF55">
        <v>213.5044517</v>
      </c>
      <c r="AG55">
        <v>197.6408825</v>
      </c>
      <c r="AH55">
        <v>181.5604658</v>
      </c>
      <c r="AI55">
        <v>165.30285050000001</v>
      </c>
      <c r="AJ55">
        <v>149.40082760000001</v>
      </c>
      <c r="AK55">
        <v>134.04563669999999</v>
      </c>
      <c r="AL55">
        <v>119.4040236</v>
      </c>
      <c r="AM55">
        <v>105.59824399999999</v>
      </c>
      <c r="AN55" s="100">
        <v>92.905147339999999</v>
      </c>
      <c r="AO55" s="100">
        <v>81.171307549999995</v>
      </c>
      <c r="AP55" s="100">
        <v>70.433287000000007</v>
      </c>
      <c r="AQ55" s="100">
        <v>60.739640139999999</v>
      </c>
      <c r="AR55" s="100">
        <v>52.0735125</v>
      </c>
      <c r="AS55" s="100">
        <v>44.402451829999997</v>
      </c>
      <c r="AT55">
        <v>37.697631309999998</v>
      </c>
      <c r="AU55">
        <v>31.884168549999998</v>
      </c>
      <c r="AV55">
        <v>26.880099080000001</v>
      </c>
      <c r="AW55">
        <v>22.613734480000002</v>
      </c>
    </row>
    <row r="56" spans="2:49" x14ac:dyDescent="0.3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168.75783480000001</v>
      </c>
      <c r="G56">
        <v>150.2944181</v>
      </c>
      <c r="H56">
        <v>161.34085390000001</v>
      </c>
      <c r="I56">
        <v>157.61588309999999</v>
      </c>
      <c r="J56">
        <v>149.44727649999999</v>
      </c>
      <c r="K56">
        <v>128.04609389999999</v>
      </c>
      <c r="L56">
        <v>119.1308172</v>
      </c>
      <c r="M56">
        <v>117.5522691</v>
      </c>
      <c r="N56">
        <v>121.8126381</v>
      </c>
      <c r="O56">
        <v>119.57101659999999</v>
      </c>
      <c r="P56">
        <v>115.6385166</v>
      </c>
      <c r="Q56">
        <v>110.44307740000001</v>
      </c>
      <c r="R56">
        <v>106.03057320000001</v>
      </c>
      <c r="S56">
        <v>100.7884067</v>
      </c>
      <c r="T56">
        <v>83.732440879999999</v>
      </c>
      <c r="U56">
        <v>71.705214350000006</v>
      </c>
      <c r="V56">
        <v>68.080643839999894</v>
      </c>
      <c r="W56">
        <v>63.920770619999999</v>
      </c>
      <c r="X56">
        <v>60.257596509999999</v>
      </c>
      <c r="Y56">
        <v>58.820069230000001</v>
      </c>
      <c r="Z56">
        <v>57.551620990000004</v>
      </c>
      <c r="AA56">
        <v>55.996273960000003</v>
      </c>
      <c r="AB56">
        <v>54.07113588</v>
      </c>
      <c r="AC56">
        <v>51.827336240000001</v>
      </c>
      <c r="AD56">
        <v>49.223989809999999</v>
      </c>
      <c r="AE56">
        <v>46.38400626</v>
      </c>
      <c r="AF56">
        <v>43.366068249999998</v>
      </c>
      <c r="AG56">
        <v>40.23433627</v>
      </c>
      <c r="AH56">
        <v>37.055657330000003</v>
      </c>
      <c r="AI56">
        <v>33.839144189999999</v>
      </c>
      <c r="AJ56">
        <v>30.684233549999998</v>
      </c>
      <c r="AK56">
        <v>27.626049139999999</v>
      </c>
      <c r="AL56">
        <v>24.699213879999999</v>
      </c>
      <c r="AM56" s="100">
        <v>21.9280756</v>
      </c>
      <c r="AN56" s="100">
        <v>19.37192774</v>
      </c>
      <c r="AO56" s="100">
        <v>16.998646470000001</v>
      </c>
      <c r="AP56" s="100">
        <v>14.816424570000001</v>
      </c>
      <c r="AQ56" s="100">
        <v>12.83763576</v>
      </c>
      <c r="AR56" s="100">
        <v>11.060915530000001</v>
      </c>
      <c r="AS56">
        <v>9.4813623790000001</v>
      </c>
      <c r="AT56">
        <v>8.0942644329999904</v>
      </c>
      <c r="AU56">
        <v>6.8853420710000002</v>
      </c>
      <c r="AV56">
        <v>5.8388316580000001</v>
      </c>
      <c r="AW56">
        <v>4.9414432100000001</v>
      </c>
    </row>
    <row r="57" spans="2:49" x14ac:dyDescent="0.3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41.013621999999998</v>
      </c>
      <c r="G57">
        <v>32.752278089999997</v>
      </c>
      <c r="H57" s="100">
        <v>35.323609259999998</v>
      </c>
      <c r="I57">
        <v>33.980252960000001</v>
      </c>
      <c r="J57">
        <v>30.517334089999999</v>
      </c>
      <c r="K57">
        <v>25.126922149999999</v>
      </c>
      <c r="L57">
        <v>21.103871049999999</v>
      </c>
      <c r="M57">
        <v>20.594603429999999</v>
      </c>
      <c r="N57">
        <v>24.18493818</v>
      </c>
      <c r="O57">
        <v>22.967571</v>
      </c>
      <c r="P57">
        <v>21.482826889999998</v>
      </c>
      <c r="Q57">
        <v>19.592082999999999</v>
      </c>
      <c r="R57">
        <v>17.60223543</v>
      </c>
      <c r="S57">
        <v>16.927962449999999</v>
      </c>
      <c r="T57">
        <v>13.737473169999999</v>
      </c>
      <c r="U57">
        <v>11.31728742</v>
      </c>
      <c r="V57">
        <v>10.26530034</v>
      </c>
      <c r="W57">
        <v>9.2060596570000008</v>
      </c>
      <c r="X57">
        <v>8.3370625199999999</v>
      </c>
      <c r="Y57">
        <v>7.9462551599999998</v>
      </c>
      <c r="Z57">
        <v>7.6626336129999997</v>
      </c>
      <c r="AA57">
        <v>7.3703681379999999</v>
      </c>
      <c r="AB57">
        <v>7.0503229630000002</v>
      </c>
      <c r="AC57">
        <v>6.7024802919999997</v>
      </c>
      <c r="AD57">
        <v>6.3170867619999997</v>
      </c>
      <c r="AE57">
        <v>5.9081458720000004</v>
      </c>
      <c r="AF57">
        <v>5.4829513539999999</v>
      </c>
      <c r="AG57">
        <v>5.0498681220000003</v>
      </c>
      <c r="AH57">
        <v>4.6177826929999997</v>
      </c>
      <c r="AI57">
        <v>4.1868252960000003</v>
      </c>
      <c r="AJ57">
        <v>3.7710919000000001</v>
      </c>
      <c r="AK57">
        <v>3.3745439180000001</v>
      </c>
      <c r="AL57" s="100">
        <v>3.0001018030000002</v>
      </c>
      <c r="AM57" s="100">
        <v>2.649870666</v>
      </c>
      <c r="AN57" s="100">
        <v>2.3298550040000001</v>
      </c>
      <c r="AO57" s="100">
        <v>2.0355637029999998</v>
      </c>
      <c r="AP57" s="100">
        <v>1.7673074369999999</v>
      </c>
      <c r="AQ57" s="100">
        <v>1.5258406760000001</v>
      </c>
      <c r="AR57">
        <v>1.3104147530000001</v>
      </c>
      <c r="AS57">
        <v>1.1199668700000001</v>
      </c>
      <c r="AT57">
        <v>0.95359824329999998</v>
      </c>
      <c r="AU57">
        <v>0.80929609030000005</v>
      </c>
      <c r="AV57">
        <v>0.6849222572</v>
      </c>
      <c r="AW57">
        <v>0.57867123440000001</v>
      </c>
    </row>
    <row r="58" spans="2:49" x14ac:dyDescent="0.3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4.1581886150000003</v>
      </c>
      <c r="H58" s="100">
        <v>6.0415775590000003</v>
      </c>
      <c r="I58">
        <v>7.7879361999999999</v>
      </c>
      <c r="J58">
        <v>9.9322123579999904</v>
      </c>
      <c r="K58" s="100">
        <v>11.238658210000001</v>
      </c>
      <c r="L58" s="100">
        <v>13.67755696</v>
      </c>
      <c r="M58">
        <v>17.421597670000001</v>
      </c>
      <c r="N58">
        <v>24.20504978</v>
      </c>
      <c r="O58">
        <v>30.333201630000001</v>
      </c>
      <c r="P58">
        <v>36.776858130000001</v>
      </c>
      <c r="Q58">
        <v>44.500197300000004</v>
      </c>
      <c r="R58">
        <v>53.360565710000003</v>
      </c>
      <c r="S58">
        <v>104.5238559</v>
      </c>
      <c r="T58">
        <v>184.75083179999999</v>
      </c>
      <c r="U58">
        <v>312.05087859999998</v>
      </c>
      <c r="V58">
        <v>355.54160030000003</v>
      </c>
      <c r="W58">
        <v>400.71253389999998</v>
      </c>
      <c r="X58">
        <v>452.26156229999998</v>
      </c>
      <c r="Y58">
        <v>526.1779209</v>
      </c>
      <c r="Z58">
        <v>610.85926389999997</v>
      </c>
      <c r="AA58">
        <v>704.52993839999999</v>
      </c>
      <c r="AB58">
        <v>806.04792280000004</v>
      </c>
      <c r="AC58">
        <v>915.48994879999998</v>
      </c>
      <c r="AD58">
        <v>1030.891619</v>
      </c>
      <c r="AE58">
        <v>1152.736371</v>
      </c>
      <c r="AF58">
        <v>1280.2303879999999</v>
      </c>
      <c r="AG58">
        <v>1412.531986</v>
      </c>
      <c r="AH58">
        <v>1548.8493639999999</v>
      </c>
      <c r="AI58">
        <v>1685.9563020000001</v>
      </c>
      <c r="AJ58">
        <v>1824.140355</v>
      </c>
      <c r="AK58">
        <v>1961.4847480000001</v>
      </c>
      <c r="AL58">
        <v>2096.5534659999998</v>
      </c>
      <c r="AM58">
        <v>2227.3853559999998</v>
      </c>
      <c r="AN58">
        <v>2356.96985</v>
      </c>
      <c r="AO58">
        <v>2479.5288049999999</v>
      </c>
      <c r="AP58">
        <v>2593.1214439999999</v>
      </c>
      <c r="AQ58">
        <v>2697.8852029999998</v>
      </c>
      <c r="AR58">
        <v>2793.1799689999998</v>
      </c>
      <c r="AS58">
        <v>2878.8550930000001</v>
      </c>
      <c r="AT58">
        <v>2956.6363529999999</v>
      </c>
      <c r="AU58">
        <v>3026.9400190000001</v>
      </c>
      <c r="AV58">
        <v>3090.3490550000001</v>
      </c>
      <c r="AW58">
        <v>3149.5947569999998</v>
      </c>
    </row>
    <row r="59" spans="2:49" x14ac:dyDescent="0.3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1.66066305E-2</v>
      </c>
      <c r="G59" s="100">
        <v>3.3202945999999997E-2</v>
      </c>
      <c r="H59" s="100">
        <v>6.1628907599999998E-2</v>
      </c>
      <c r="I59" s="100">
        <v>9.3180032999999995E-2</v>
      </c>
      <c r="J59" s="100">
        <v>0.1383308503</v>
      </c>
      <c r="K59" s="100">
        <v>0.172658222</v>
      </c>
      <c r="L59" s="100">
        <v>0.2330995361</v>
      </c>
      <c r="M59">
        <v>0.34170800369999998</v>
      </c>
      <c r="N59">
        <v>0.52185326799999998</v>
      </c>
      <c r="O59">
        <v>0.71479756920000004</v>
      </c>
      <c r="P59">
        <v>0.94481983849999995</v>
      </c>
      <c r="Q59">
        <v>1.245331899</v>
      </c>
      <c r="R59">
        <v>1.621588848</v>
      </c>
      <c r="S59">
        <v>3.4240460490000002</v>
      </c>
      <c r="T59">
        <v>6.5247432270000001</v>
      </c>
      <c r="U59">
        <v>11.870577219999999</v>
      </c>
      <c r="V59">
        <v>14.541719759999999</v>
      </c>
      <c r="W59">
        <v>17.576945739999999</v>
      </c>
      <c r="X59">
        <v>21.215284610000001</v>
      </c>
      <c r="Y59">
        <v>26.278618649999999</v>
      </c>
      <c r="Z59">
        <v>32.325633359999998</v>
      </c>
      <c r="AA59">
        <v>39.32118809</v>
      </c>
      <c r="AB59">
        <v>47.249476309999999</v>
      </c>
      <c r="AC59">
        <v>56.159548049999998</v>
      </c>
      <c r="AD59">
        <v>65.977141140000001</v>
      </c>
      <c r="AE59">
        <v>76.777843279999999</v>
      </c>
      <c r="AF59">
        <v>88.560149449999997</v>
      </c>
      <c r="AG59">
        <v>101.31553409999999</v>
      </c>
      <c r="AH59">
        <v>115.03638650000001</v>
      </c>
      <c r="AI59">
        <v>129.5205268</v>
      </c>
      <c r="AJ59">
        <v>144.8095568</v>
      </c>
      <c r="AK59">
        <v>160.77905699999999</v>
      </c>
      <c r="AL59">
        <v>177.32130269999999</v>
      </c>
      <c r="AM59">
        <v>194.26890650000001</v>
      </c>
      <c r="AN59">
        <v>211.88050799999999</v>
      </c>
      <c r="AO59">
        <v>229.6314663</v>
      </c>
      <c r="AP59">
        <v>247.30761849999999</v>
      </c>
      <c r="AQ59">
        <v>264.88063190000003</v>
      </c>
      <c r="AR59">
        <v>282.23882159999999</v>
      </c>
      <c r="AS59">
        <v>299.31572519999997</v>
      </c>
      <c r="AT59">
        <v>316.23605350000003</v>
      </c>
      <c r="AU59">
        <v>332.9944577</v>
      </c>
      <c r="AV59">
        <v>349.60646480000003</v>
      </c>
      <c r="AW59">
        <v>366.35216350000002</v>
      </c>
    </row>
    <row r="60" spans="2:49" x14ac:dyDescent="0.3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2.54196644E-2</v>
      </c>
      <c r="G60" s="100">
        <v>4.0880545300000001E-2</v>
      </c>
      <c r="H60" s="100">
        <v>6.7276554500000002E-2</v>
      </c>
      <c r="I60" s="100">
        <v>9.47144756E-2</v>
      </c>
      <c r="J60" s="100">
        <v>0.13203234189999999</v>
      </c>
      <c r="K60" s="100">
        <v>0.15862325420000001</v>
      </c>
      <c r="L60" s="100">
        <v>0.2060805959</v>
      </c>
      <c r="M60">
        <v>0.28764174409999999</v>
      </c>
      <c r="N60">
        <v>0.4257743302</v>
      </c>
      <c r="O60">
        <v>0.56697721820000002</v>
      </c>
      <c r="P60">
        <v>0.72989238629999997</v>
      </c>
      <c r="Q60">
        <v>0.93798446950000003</v>
      </c>
      <c r="R60">
        <v>1.1927448389999999</v>
      </c>
      <c r="S60">
        <v>2.4658910449999998</v>
      </c>
      <c r="T60">
        <v>4.6023033419999999</v>
      </c>
      <c r="U60">
        <v>8.2052034809999999</v>
      </c>
      <c r="V60">
        <v>9.8567269549999903</v>
      </c>
      <c r="W60">
        <v>11.692062200000001</v>
      </c>
      <c r="X60">
        <v>13.859823649999999</v>
      </c>
      <c r="Y60">
        <v>16.879539309999998</v>
      </c>
      <c r="Z60">
        <v>20.439008309999998</v>
      </c>
      <c r="AA60">
        <v>24.500457730000001</v>
      </c>
      <c r="AB60">
        <v>29.040363679999999</v>
      </c>
      <c r="AC60">
        <v>34.075736679999999</v>
      </c>
      <c r="AD60">
        <v>39.547968099999999</v>
      </c>
      <c r="AE60">
        <v>45.488790600000002</v>
      </c>
      <c r="AF60">
        <v>51.882168290000003</v>
      </c>
      <c r="AG60">
        <v>58.707716240000003</v>
      </c>
      <c r="AH60">
        <v>65.945122359999999</v>
      </c>
      <c r="AI60">
        <v>73.464058660000006</v>
      </c>
      <c r="AJ60">
        <v>81.276388069999996</v>
      </c>
      <c r="AK60">
        <v>89.298628210000004</v>
      </c>
      <c r="AL60">
        <v>97.459996810000007</v>
      </c>
      <c r="AM60">
        <v>105.6593092</v>
      </c>
      <c r="AN60">
        <v>114.0278199</v>
      </c>
      <c r="AO60">
        <v>122.2741245</v>
      </c>
      <c r="AP60">
        <v>130.280462</v>
      </c>
      <c r="AQ60">
        <v>138.0294394</v>
      </c>
      <c r="AR60">
        <v>145.4618218</v>
      </c>
      <c r="AS60">
        <v>152.54285400000001</v>
      </c>
      <c r="AT60">
        <v>159.33637229999999</v>
      </c>
      <c r="AU60">
        <v>165.8391848</v>
      </c>
      <c r="AV60">
        <v>172.0584838</v>
      </c>
      <c r="AW60">
        <v>178.1275119</v>
      </c>
    </row>
    <row r="61" spans="2:49" x14ac:dyDescent="0.3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8.6608600100000002E-2</v>
      </c>
      <c r="G61" s="100">
        <v>0.119007658</v>
      </c>
      <c r="H61" s="100">
        <v>0.17436856479999999</v>
      </c>
      <c r="I61" s="100">
        <v>0.2260420377</v>
      </c>
      <c r="J61" s="100">
        <v>0.28991938610000001</v>
      </c>
      <c r="K61" s="100">
        <v>0.32928855429999998</v>
      </c>
      <c r="L61" s="100">
        <v>0.40234435099999999</v>
      </c>
      <c r="M61">
        <v>0.51516768989999995</v>
      </c>
      <c r="N61">
        <v>0.71810719619999996</v>
      </c>
      <c r="O61">
        <v>0.9024117063</v>
      </c>
      <c r="P61">
        <v>1.0966001240000001</v>
      </c>
      <c r="Q61">
        <v>1.329142375</v>
      </c>
      <c r="R61">
        <v>1.595282023</v>
      </c>
      <c r="S61">
        <v>3.1251630170000002</v>
      </c>
      <c r="T61">
        <v>5.519337299</v>
      </c>
      <c r="U61">
        <v>9.3044620479999995</v>
      </c>
      <c r="V61">
        <v>10.56760512</v>
      </c>
      <c r="W61">
        <v>11.85617826</v>
      </c>
      <c r="X61">
        <v>13.30131197</v>
      </c>
      <c r="Y61">
        <v>15.36222953</v>
      </c>
      <c r="Z61" s="100">
        <v>17.683403559999999</v>
      </c>
      <c r="AA61">
        <v>20.201227450000001</v>
      </c>
      <c r="AB61">
        <v>22.871263089999999</v>
      </c>
      <c r="AC61">
        <v>25.68391222</v>
      </c>
      <c r="AD61">
        <v>28.57160141</v>
      </c>
      <c r="AE61">
        <v>31.534788129999999</v>
      </c>
      <c r="AF61">
        <v>34.537109389999998</v>
      </c>
      <c r="AG61">
        <v>37.540527939999997</v>
      </c>
      <c r="AH61">
        <v>40.507797969999999</v>
      </c>
      <c r="AI61">
        <v>43.339418729999998</v>
      </c>
      <c r="AJ61">
        <v>46.03018496</v>
      </c>
      <c r="AK61">
        <v>48.517173509999999</v>
      </c>
      <c r="AL61">
        <v>50.753222829999999</v>
      </c>
      <c r="AM61">
        <v>52.68136063</v>
      </c>
      <c r="AN61">
        <v>54.362823290000001</v>
      </c>
      <c r="AO61">
        <v>55.65560911</v>
      </c>
      <c r="AP61">
        <v>56.514229450000002</v>
      </c>
      <c r="AQ61">
        <v>56.941844449999998</v>
      </c>
      <c r="AR61">
        <v>56.927492299999997</v>
      </c>
      <c r="AS61">
        <v>56.471947950000001</v>
      </c>
      <c r="AT61">
        <v>55.614554589999997</v>
      </c>
      <c r="AU61">
        <v>54.368191580000001</v>
      </c>
      <c r="AV61">
        <v>52.748880239999998</v>
      </c>
      <c r="AW61">
        <v>50.80382238</v>
      </c>
    </row>
    <row r="62" spans="2:49" x14ac:dyDescent="0.3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2.0087699950000002</v>
      </c>
      <c r="G62" s="100">
        <v>2.7266952340000001</v>
      </c>
      <c r="H62" s="100">
        <v>3.9565856529999999</v>
      </c>
      <c r="I62">
        <v>5.0925472300000001</v>
      </c>
      <c r="J62">
        <v>6.4837098529999997</v>
      </c>
      <c r="K62" s="100">
        <v>7.3274399350000001</v>
      </c>
      <c r="L62" s="100">
        <v>8.9045594230000003</v>
      </c>
      <c r="M62">
        <v>11.31661948</v>
      </c>
      <c r="N62">
        <v>15.69615615</v>
      </c>
      <c r="O62">
        <v>19.635338359999999</v>
      </c>
      <c r="P62">
        <v>23.761733769999999</v>
      </c>
      <c r="Q62">
        <v>28.693293969999999</v>
      </c>
      <c r="R62">
        <v>34.332662450000001</v>
      </c>
      <c r="S62">
        <v>67.109035059999997</v>
      </c>
      <c r="T62">
        <v>118.345894</v>
      </c>
      <c r="U62">
        <v>199.39963560000001</v>
      </c>
      <c r="V62">
        <v>226.60214809999999</v>
      </c>
      <c r="W62">
        <v>254.7039838</v>
      </c>
      <c r="X62">
        <v>286.67208890000001</v>
      </c>
      <c r="Y62">
        <v>332.59987130000002</v>
      </c>
      <c r="Z62">
        <v>385.07351549999998</v>
      </c>
      <c r="AA62">
        <v>442.93985350000003</v>
      </c>
      <c r="AB62">
        <v>505.45348730000001</v>
      </c>
      <c r="AC62">
        <v>572.63719509999999</v>
      </c>
      <c r="AD62">
        <v>643.23604520000004</v>
      </c>
      <c r="AE62">
        <v>717.52652699999999</v>
      </c>
      <c r="AF62">
        <v>794.98563009999998</v>
      </c>
      <c r="AG62">
        <v>875.06293270000003</v>
      </c>
      <c r="AH62">
        <v>957.24064929999997</v>
      </c>
      <c r="AI62">
        <v>1039.5045720000001</v>
      </c>
      <c r="AJ62">
        <v>1122.0222160000001</v>
      </c>
      <c r="AK62">
        <v>1203.6002699999999</v>
      </c>
      <c r="AL62">
        <v>1283.3536610000001</v>
      </c>
      <c r="AM62">
        <v>1360.0847779999999</v>
      </c>
      <c r="AN62">
        <v>1435.6224070000001</v>
      </c>
      <c r="AO62">
        <v>1506.4524429999999</v>
      </c>
      <c r="AP62">
        <v>1571.417839</v>
      </c>
      <c r="AQ62">
        <v>1630.6280650000001</v>
      </c>
      <c r="AR62">
        <v>1683.726692</v>
      </c>
      <c r="AS62">
        <v>1730.6548069999999</v>
      </c>
      <c r="AT62">
        <v>1772.4837990000001</v>
      </c>
      <c r="AU62">
        <v>1809.4944780000001</v>
      </c>
      <c r="AV62">
        <v>1842.065932</v>
      </c>
      <c r="AW62">
        <v>1871.8459869999999</v>
      </c>
    </row>
    <row r="63" spans="2:49" x14ac:dyDescent="0.3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0.78775966580000001</v>
      </c>
      <c r="G63" s="100">
        <v>1.0636830859999999</v>
      </c>
      <c r="H63" s="100">
        <v>1.5364195329999999</v>
      </c>
      <c r="I63" s="100">
        <v>1.970319921</v>
      </c>
      <c r="J63" s="100">
        <v>2.4983667330000001</v>
      </c>
      <c r="K63" s="100">
        <v>2.815074954</v>
      </c>
      <c r="L63" s="100">
        <v>3.4090548890000001</v>
      </c>
      <c r="M63">
        <v>4.3093925229999996</v>
      </c>
      <c r="N63">
        <v>5.9529987560000004</v>
      </c>
      <c r="O63">
        <v>7.4160253149999997</v>
      </c>
      <c r="P63">
        <v>8.9349961310000001</v>
      </c>
      <c r="Q63">
        <v>10.738198880000001</v>
      </c>
      <c r="R63">
        <v>12.784951599999999</v>
      </c>
      <c r="S63">
        <v>24.868582310000001</v>
      </c>
      <c r="T63">
        <v>43.625579969999997</v>
      </c>
      <c r="U63">
        <v>73.096018459999996</v>
      </c>
      <c r="V63">
        <v>82.586550579999894</v>
      </c>
      <c r="W63">
        <v>92.274887579999998</v>
      </c>
      <c r="X63">
        <v>103.2255167</v>
      </c>
      <c r="Y63">
        <v>119.04557869999999</v>
      </c>
      <c r="Z63">
        <v>137.02529989999999</v>
      </c>
      <c r="AA63">
        <v>156.73493959999999</v>
      </c>
      <c r="AB63">
        <v>177.89669180000001</v>
      </c>
      <c r="AC63">
        <v>200.5065276</v>
      </c>
      <c r="AD63">
        <v>224.11290020000001</v>
      </c>
      <c r="AE63">
        <v>248.8014555</v>
      </c>
      <c r="AF63">
        <v>274.37839439999999</v>
      </c>
      <c r="AG63">
        <v>300.64305039999999</v>
      </c>
      <c r="AH63">
        <v>327.40819490000001</v>
      </c>
      <c r="AI63">
        <v>353.98107540000001</v>
      </c>
      <c r="AJ63">
        <v>380.42234230000003</v>
      </c>
      <c r="AK63">
        <v>406.32883099999998</v>
      </c>
      <c r="AL63">
        <v>431.41017720000002</v>
      </c>
      <c r="AM63">
        <v>455.27660350000002</v>
      </c>
      <c r="AN63">
        <v>478.55369439999998</v>
      </c>
      <c r="AO63">
        <v>500.08469930000001</v>
      </c>
      <c r="AP63">
        <v>519.50934289999998</v>
      </c>
      <c r="AQ63">
        <v>536.88952979999999</v>
      </c>
      <c r="AR63">
        <v>552.13537140000005</v>
      </c>
      <c r="AS63">
        <v>565.25512839999999</v>
      </c>
      <c r="AT63">
        <v>576.62660589999996</v>
      </c>
      <c r="AU63">
        <v>586.36692389999996</v>
      </c>
      <c r="AV63">
        <v>594.62350230000004</v>
      </c>
      <c r="AW63">
        <v>601.94746599999996</v>
      </c>
    </row>
    <row r="64" spans="2:49" x14ac:dyDescent="0.3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6.3582625199999996E-3</v>
      </c>
      <c r="G64">
        <v>2.4680456599999998E-3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3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0.12974880120000001</v>
      </c>
      <c r="G65" s="100">
        <v>0.17225109799999999</v>
      </c>
      <c r="H65" s="100">
        <v>0.2452983373</v>
      </c>
      <c r="I65" s="100">
        <v>0.3111325023</v>
      </c>
      <c r="J65" s="100">
        <v>0.38985319260000001</v>
      </c>
      <c r="K65" s="100">
        <v>0.4355732927</v>
      </c>
      <c r="L65" s="100">
        <v>0.52241816529999996</v>
      </c>
      <c r="M65" s="100">
        <v>0.65106823110000001</v>
      </c>
      <c r="N65" s="100">
        <v>0.8901600784</v>
      </c>
      <c r="O65" s="100">
        <v>1.0976514589999999</v>
      </c>
      <c r="P65" s="100">
        <v>1.3088158839999999</v>
      </c>
      <c r="Q65" s="100">
        <v>1.55624571</v>
      </c>
      <c r="R65" s="100">
        <v>1.8333359520000001</v>
      </c>
      <c r="S65" s="100">
        <v>3.5311384499999998</v>
      </c>
      <c r="T65" s="100">
        <v>6.1329739349999999</v>
      </c>
      <c r="U65" s="100">
        <v>10.174981860000001</v>
      </c>
      <c r="V65" s="100">
        <v>11.386849829999999</v>
      </c>
      <c r="W65" s="100">
        <v>12.60847633</v>
      </c>
      <c r="X65" s="100">
        <v>13.987536479999999</v>
      </c>
      <c r="Y65" s="100">
        <v>16.01208334</v>
      </c>
      <c r="Z65" s="100">
        <v>18.31240322</v>
      </c>
      <c r="AA65" s="100">
        <v>20.832271980000002</v>
      </c>
      <c r="AB65" s="100">
        <v>23.536640649999999</v>
      </c>
      <c r="AC65" s="100">
        <v>26.42702916</v>
      </c>
      <c r="AD65" s="100">
        <v>29.445963089999999</v>
      </c>
      <c r="AE65" s="100">
        <v>32.60696652</v>
      </c>
      <c r="AF65" s="100">
        <v>35.886936830000003</v>
      </c>
      <c r="AG65" s="100">
        <v>39.262224359999998</v>
      </c>
      <c r="AH65" s="100">
        <v>42.71121333</v>
      </c>
      <c r="AI65" s="100">
        <v>46.146650119999997</v>
      </c>
      <c r="AJ65" s="100">
        <v>49.579666949999996</v>
      </c>
      <c r="AK65" s="100">
        <v>52.960788729999997</v>
      </c>
      <c r="AL65" s="100">
        <v>56.255105569999998</v>
      </c>
      <c r="AM65" s="100">
        <v>59.414398419999998</v>
      </c>
      <c r="AN65" s="100">
        <v>62.522596450000002</v>
      </c>
      <c r="AO65" s="100">
        <v>65.430462719999994</v>
      </c>
      <c r="AP65" s="100">
        <v>68.091952250000006</v>
      </c>
      <c r="AQ65" s="100">
        <v>70.515692430000001</v>
      </c>
      <c r="AR65" s="100">
        <v>72.689769339999998</v>
      </c>
      <c r="AS65" s="100">
        <v>74.614630599999998</v>
      </c>
      <c r="AT65" s="100">
        <v>76.33896756</v>
      </c>
      <c r="AU65" s="100">
        <v>77.876783410000002</v>
      </c>
      <c r="AV65" s="100">
        <v>79.245791580000002</v>
      </c>
      <c r="AW65">
        <v>80.517805859999996</v>
      </c>
    </row>
    <row r="66" spans="2:49" x14ac:dyDescent="0.3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2.216647504</v>
      </c>
      <c r="T67">
        <v>2.1502837430000001</v>
      </c>
      <c r="U67">
        <v>2.1466854479999999</v>
      </c>
      <c r="V67">
        <v>2.1733745949999999</v>
      </c>
      <c r="W67">
        <v>2.1999684670000001</v>
      </c>
      <c r="X67">
        <v>2.2281633240000001</v>
      </c>
      <c r="Y67">
        <v>2.2580581610000001</v>
      </c>
      <c r="Z67">
        <v>2.2931829970000002</v>
      </c>
      <c r="AA67">
        <v>2.332789113</v>
      </c>
      <c r="AB67">
        <v>2.3766662809999999</v>
      </c>
      <c r="AC67">
        <v>2.4241087700000001</v>
      </c>
      <c r="AD67">
        <v>2.4723999060000001</v>
      </c>
      <c r="AE67">
        <v>2.5196512430000002</v>
      </c>
      <c r="AF67">
        <v>2.566122526</v>
      </c>
      <c r="AG67">
        <v>2.6120210479999999</v>
      </c>
      <c r="AH67">
        <v>2.658212544</v>
      </c>
      <c r="AI67">
        <v>2.7030200899999999</v>
      </c>
      <c r="AJ67">
        <v>2.7479881850000001</v>
      </c>
      <c r="AK67">
        <v>2.7943386700000001</v>
      </c>
      <c r="AL67">
        <v>2.8416613719999999</v>
      </c>
      <c r="AM67">
        <v>2.8898838699999998</v>
      </c>
      <c r="AN67">
        <v>2.9386643399999999</v>
      </c>
      <c r="AO67">
        <v>2.9878271409999999</v>
      </c>
      <c r="AP67">
        <v>3.0374042970000001</v>
      </c>
      <c r="AQ67">
        <v>3.088016675</v>
      </c>
      <c r="AR67">
        <v>3.138813104</v>
      </c>
      <c r="AS67">
        <v>3.1927173830000002</v>
      </c>
      <c r="AT67">
        <v>3.249111702</v>
      </c>
      <c r="AU67">
        <v>3.3074397250000001</v>
      </c>
      <c r="AV67">
        <v>3.3675225470000001</v>
      </c>
      <c r="AW67">
        <v>3.431609318</v>
      </c>
    </row>
    <row r="68" spans="2:49" x14ac:dyDescent="0.35">
      <c r="B68" t="s">
        <v>110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 s="100">
        <v>0.2908182218</v>
      </c>
      <c r="O68" s="100">
        <v>0.28498766469999998</v>
      </c>
      <c r="P68" s="100">
        <v>0.28033343259999999</v>
      </c>
      <c r="Q68" s="100">
        <v>0.2752309906</v>
      </c>
      <c r="R68" s="100">
        <v>0.26807817</v>
      </c>
      <c r="S68" s="100">
        <v>0.2609221149</v>
      </c>
      <c r="T68" s="100">
        <v>0.2540978572</v>
      </c>
      <c r="U68" s="100">
        <v>0.2473402384</v>
      </c>
      <c r="V68" s="100">
        <v>0.2395198298</v>
      </c>
      <c r="W68" s="100">
        <v>0.2314102948</v>
      </c>
      <c r="X68" s="100">
        <v>0.22274750839999999</v>
      </c>
      <c r="Y68" s="100">
        <v>0.21421628670000001</v>
      </c>
      <c r="Z68" s="100">
        <v>0.2064547266</v>
      </c>
      <c r="AA68" s="100">
        <v>0.1996393917</v>
      </c>
      <c r="AB68" s="100">
        <v>0.19368859290000001</v>
      </c>
      <c r="AC68" s="100">
        <v>0.18844579219999999</v>
      </c>
      <c r="AD68">
        <v>0.18376582020000001</v>
      </c>
      <c r="AE68">
        <v>0.17952344070000001</v>
      </c>
      <c r="AF68">
        <v>0.17562206960000001</v>
      </c>
      <c r="AG68">
        <v>0.1719933961</v>
      </c>
      <c r="AH68">
        <v>0.16859445440000001</v>
      </c>
      <c r="AI68">
        <v>0.1653787521</v>
      </c>
      <c r="AJ68">
        <v>0.1622949393</v>
      </c>
      <c r="AK68">
        <v>0.15931443640000001</v>
      </c>
      <c r="AL68">
        <v>0.1564172046</v>
      </c>
      <c r="AM68">
        <v>0.1535888289</v>
      </c>
      <c r="AN68">
        <v>0.15081833350000001</v>
      </c>
      <c r="AO68" s="100">
        <v>0.14808383259999999</v>
      </c>
      <c r="AP68" s="100">
        <v>0.14537485180000001</v>
      </c>
      <c r="AQ68" s="100">
        <v>0.14269112249999999</v>
      </c>
      <c r="AR68" s="100">
        <v>0.1400302823</v>
      </c>
      <c r="AS68" s="100">
        <v>0.13738936439999999</v>
      </c>
      <c r="AT68" s="100">
        <v>0.1347591373</v>
      </c>
      <c r="AU68" s="100">
        <v>0.13213287670000001</v>
      </c>
      <c r="AV68" s="100">
        <v>0.1295084353</v>
      </c>
      <c r="AW68" s="100">
        <v>0.12692041579999999</v>
      </c>
    </row>
    <row r="69" spans="2:49" x14ac:dyDescent="0.3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3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2.5472916529999998</v>
      </c>
      <c r="T72">
        <v>2.6221809139999999</v>
      </c>
      <c r="U72">
        <v>2.6568149499999998</v>
      </c>
      <c r="V72">
        <v>2.665490583</v>
      </c>
      <c r="W72">
        <v>2.6387880789999998</v>
      </c>
      <c r="X72">
        <v>2.5891237899999999</v>
      </c>
      <c r="Y72">
        <v>2.5681238230000001</v>
      </c>
      <c r="Z72">
        <v>2.5757617330000002</v>
      </c>
      <c r="AA72">
        <v>2.6036174139999999</v>
      </c>
      <c r="AB72">
        <v>2.6447632900000002</v>
      </c>
      <c r="AC72">
        <v>2.6940562739999998</v>
      </c>
      <c r="AD72">
        <v>2.7472387980000001</v>
      </c>
      <c r="AE72">
        <v>2.8011886050000001</v>
      </c>
      <c r="AF72">
        <v>2.8549279269999999</v>
      </c>
      <c r="AG72">
        <v>2.908087069</v>
      </c>
      <c r="AH72">
        <v>2.961071827</v>
      </c>
      <c r="AI72">
        <v>3.0109013849999999</v>
      </c>
      <c r="AJ72">
        <v>3.05867296</v>
      </c>
      <c r="AK72">
        <v>3.105552469</v>
      </c>
      <c r="AL72">
        <v>3.1518689709999999</v>
      </c>
      <c r="AM72">
        <v>3.198067708</v>
      </c>
      <c r="AN72">
        <v>3.2431883969999999</v>
      </c>
      <c r="AO72">
        <v>3.2878435719999999</v>
      </c>
      <c r="AP72">
        <v>3.3325872649999999</v>
      </c>
      <c r="AQ72">
        <v>3.3782460890000001</v>
      </c>
      <c r="AR72">
        <v>3.4244720640000001</v>
      </c>
      <c r="AS72">
        <v>3.470727777</v>
      </c>
      <c r="AT72">
        <v>3.5175099410000001</v>
      </c>
      <c r="AU72">
        <v>3.565049455</v>
      </c>
      <c r="AV72">
        <v>3.6138308019999998</v>
      </c>
      <c r="AW72">
        <v>3.666225957</v>
      </c>
    </row>
    <row r="73" spans="2:49" x14ac:dyDescent="0.3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12.59058493</v>
      </c>
      <c r="T73">
        <v>12.41113425</v>
      </c>
      <c r="U73">
        <v>12.36427035</v>
      </c>
      <c r="V73">
        <v>12.4234232</v>
      </c>
      <c r="W73">
        <v>12.33261128</v>
      </c>
      <c r="X73">
        <v>12.198188460000001</v>
      </c>
      <c r="Y73">
        <v>12.093329150000001</v>
      </c>
      <c r="Z73">
        <v>12.11092842</v>
      </c>
      <c r="AA73">
        <v>12.20855787</v>
      </c>
      <c r="AB73">
        <v>12.3584285</v>
      </c>
      <c r="AC73">
        <v>12.54135303</v>
      </c>
      <c r="AD73">
        <v>12.73972784</v>
      </c>
      <c r="AE73">
        <v>12.930274819999999</v>
      </c>
      <c r="AF73">
        <v>13.113126100000001</v>
      </c>
      <c r="AG73">
        <v>13.289246629999999</v>
      </c>
      <c r="AH73">
        <v>13.467688920000001</v>
      </c>
      <c r="AI73">
        <v>13.623694629999999</v>
      </c>
      <c r="AJ73">
        <v>13.77130268</v>
      </c>
      <c r="AK73">
        <v>13.92569286</v>
      </c>
      <c r="AL73">
        <v>14.08156271</v>
      </c>
      <c r="AM73">
        <v>14.23911693</v>
      </c>
      <c r="AN73">
        <v>14.38771719</v>
      </c>
      <c r="AO73">
        <v>14.527454970000001</v>
      </c>
      <c r="AP73">
        <v>14.66413711</v>
      </c>
      <c r="AQ73">
        <v>14.806643640000001</v>
      </c>
      <c r="AR73">
        <v>14.945253080000001</v>
      </c>
      <c r="AS73">
        <v>15.09404305</v>
      </c>
      <c r="AT73">
        <v>15.25320428</v>
      </c>
      <c r="AU73">
        <v>15.41884997</v>
      </c>
      <c r="AV73">
        <v>15.59230736</v>
      </c>
      <c r="AW73">
        <v>15.7977405</v>
      </c>
    </row>
    <row r="74" spans="2:49" x14ac:dyDescent="0.3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6.8782112599999996</v>
      </c>
      <c r="T74">
        <v>6.8058113699999998</v>
      </c>
      <c r="U74">
        <v>6.6659817830000003</v>
      </c>
      <c r="V74">
        <v>6.4689719229999998</v>
      </c>
      <c r="W74">
        <v>6.2369624860000004</v>
      </c>
      <c r="X74">
        <v>5.9777055880000001</v>
      </c>
      <c r="Y74">
        <v>5.7820719350000003</v>
      </c>
      <c r="Z74">
        <v>5.6397308380000002</v>
      </c>
      <c r="AA74">
        <v>5.5352944119999998</v>
      </c>
      <c r="AB74">
        <v>5.4561268519999997</v>
      </c>
      <c r="AC74">
        <v>5.3909679800000001</v>
      </c>
      <c r="AD74">
        <v>5.3203440190000002</v>
      </c>
      <c r="AE74">
        <v>5.2479296440000001</v>
      </c>
      <c r="AF74">
        <v>5.1743202439999996</v>
      </c>
      <c r="AG74">
        <v>5.1000846810000002</v>
      </c>
      <c r="AH74">
        <v>5.0268828839999999</v>
      </c>
      <c r="AI74">
        <v>4.9472936829999998</v>
      </c>
      <c r="AJ74">
        <v>4.8688455690000003</v>
      </c>
      <c r="AK74">
        <v>4.7925509240000004</v>
      </c>
      <c r="AL74">
        <v>4.7178199620000001</v>
      </c>
      <c r="AM74">
        <v>4.6444786159999998</v>
      </c>
      <c r="AN74">
        <v>4.5706231940000004</v>
      </c>
      <c r="AO74">
        <v>4.4976575600000004</v>
      </c>
      <c r="AP74">
        <v>4.4256646819999998</v>
      </c>
      <c r="AQ74">
        <v>4.355344788</v>
      </c>
      <c r="AR74">
        <v>4.285995464</v>
      </c>
      <c r="AS74">
        <v>4.21605279</v>
      </c>
      <c r="AT74">
        <v>4.1475011339999996</v>
      </c>
      <c r="AU74">
        <v>4.0796539449999996</v>
      </c>
      <c r="AV74">
        <v>4.0121898170000003</v>
      </c>
      <c r="AW74">
        <v>3.9483428090000001</v>
      </c>
    </row>
    <row r="75" spans="2:49" x14ac:dyDescent="0.3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 s="42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3.203929772</v>
      </c>
      <c r="T75">
        <v>3.1163358369999998</v>
      </c>
      <c r="U75">
        <v>3.048832462</v>
      </c>
      <c r="V75">
        <v>3.0020930899999998</v>
      </c>
      <c r="W75">
        <v>2.8937492520000001</v>
      </c>
      <c r="X75">
        <v>2.7718962199999999</v>
      </c>
      <c r="Y75">
        <v>2.6961253639999998</v>
      </c>
      <c r="Z75">
        <v>2.6280545879999999</v>
      </c>
      <c r="AA75">
        <v>2.5687751080000001</v>
      </c>
      <c r="AB75">
        <v>2.5165994739999999</v>
      </c>
      <c r="AC75">
        <v>2.4691659339999998</v>
      </c>
      <c r="AD75">
        <v>2.4221231809999999</v>
      </c>
      <c r="AE75">
        <v>2.3747818110000001</v>
      </c>
      <c r="AF75">
        <v>2.3272195770000002</v>
      </c>
      <c r="AG75">
        <v>2.2797192800000001</v>
      </c>
      <c r="AH75">
        <v>2.2327876500000001</v>
      </c>
      <c r="AI75">
        <v>2.1865861820000001</v>
      </c>
      <c r="AJ75">
        <v>2.1417244480000002</v>
      </c>
      <c r="AK75">
        <v>2.0986381700000001</v>
      </c>
      <c r="AL75">
        <v>2.0573704390000001</v>
      </c>
      <c r="AM75">
        <v>2.0178978559999998</v>
      </c>
      <c r="AN75">
        <v>1.998661928</v>
      </c>
      <c r="AO75">
        <v>1.9876482879999999</v>
      </c>
      <c r="AP75">
        <v>1.9801528079999999</v>
      </c>
      <c r="AQ75">
        <v>1.9744518470000001</v>
      </c>
      <c r="AR75">
        <v>1.9697302130000001</v>
      </c>
      <c r="AS75">
        <v>1.9659364370000001</v>
      </c>
      <c r="AT75">
        <v>1.963031669</v>
      </c>
      <c r="AU75">
        <v>1.9608503150000001</v>
      </c>
      <c r="AV75">
        <v>1.9592470280000001</v>
      </c>
      <c r="AW75">
        <v>1.9586324829999999</v>
      </c>
    </row>
    <row r="76" spans="2:49" x14ac:dyDescent="0.35">
      <c r="B76" t="s">
        <v>118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24.40237252</v>
      </c>
      <c r="T76">
        <v>24.228008729999999</v>
      </c>
      <c r="U76">
        <v>23.897207949999999</v>
      </c>
      <c r="V76">
        <v>23.53230975</v>
      </c>
      <c r="W76">
        <v>23.120670350000001</v>
      </c>
      <c r="X76">
        <v>22.670747049999999</v>
      </c>
      <c r="Y76">
        <v>22.233631620000001</v>
      </c>
      <c r="Z76">
        <v>21.80799064</v>
      </c>
      <c r="AA76">
        <v>21.385026360000001</v>
      </c>
      <c r="AB76">
        <v>20.954960870000001</v>
      </c>
      <c r="AC76">
        <v>20.51024554</v>
      </c>
      <c r="AD76">
        <v>20.043167440000001</v>
      </c>
      <c r="AE76">
        <v>19.549578669999999</v>
      </c>
      <c r="AF76">
        <v>19.027034010000001</v>
      </c>
      <c r="AG76">
        <v>18.474755439999999</v>
      </c>
      <c r="AH76">
        <v>17.893552039999999</v>
      </c>
      <c r="AI76">
        <v>17.284255470000002</v>
      </c>
      <c r="AJ76">
        <v>16.650072959999999</v>
      </c>
      <c r="AK76">
        <v>15.994836919999999</v>
      </c>
      <c r="AL76">
        <v>15.32297155</v>
      </c>
      <c r="AM76">
        <v>14.63918411</v>
      </c>
      <c r="AN76">
        <v>13.949204849999999</v>
      </c>
      <c r="AO76">
        <v>13.257669249999999</v>
      </c>
      <c r="AP76">
        <v>12.569085830000001</v>
      </c>
      <c r="AQ76">
        <v>11.887929870000001</v>
      </c>
      <c r="AR76">
        <v>11.2183165</v>
      </c>
      <c r="AS76">
        <v>10.56392069</v>
      </c>
      <c r="AT76">
        <v>9.9280559989999997</v>
      </c>
      <c r="AU76">
        <v>9.3134564070000003</v>
      </c>
      <c r="AV76">
        <v>8.7222825190000002</v>
      </c>
      <c r="AW76">
        <v>8.1562163020000007</v>
      </c>
    </row>
    <row r="77" spans="2:49" x14ac:dyDescent="0.35">
      <c r="B77" t="s">
        <v>119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19.375904989999999</v>
      </c>
      <c r="T77">
        <v>19.623995539999999</v>
      </c>
      <c r="U77">
        <v>19.720373800000001</v>
      </c>
      <c r="V77">
        <v>19.777019200000002</v>
      </c>
      <c r="W77">
        <v>19.684868869999999</v>
      </c>
      <c r="X77">
        <v>19.495074290000002</v>
      </c>
      <c r="Y77">
        <v>19.39538164</v>
      </c>
      <c r="Z77">
        <v>19.404903040000001</v>
      </c>
      <c r="AA77">
        <v>19.503770769999999</v>
      </c>
      <c r="AB77">
        <v>19.673783069999999</v>
      </c>
      <c r="AC77">
        <v>19.901790739999999</v>
      </c>
      <c r="AD77">
        <v>19.8875171</v>
      </c>
      <c r="AE77">
        <v>19.89950498</v>
      </c>
      <c r="AF77">
        <v>19.931927890000001</v>
      </c>
      <c r="AG77">
        <v>19.979557109999998</v>
      </c>
      <c r="AH77">
        <v>20.0409483</v>
      </c>
      <c r="AI77">
        <v>20.099706560000001</v>
      </c>
      <c r="AJ77">
        <v>20.160552639999999</v>
      </c>
      <c r="AK77">
        <v>20.226078609999998</v>
      </c>
      <c r="AL77">
        <v>20.29448004</v>
      </c>
      <c r="AM77">
        <v>20.365056190000001</v>
      </c>
      <c r="AN77">
        <v>20.517141049999999</v>
      </c>
      <c r="AO77">
        <v>20.670110380000001</v>
      </c>
      <c r="AP77">
        <v>20.82254468</v>
      </c>
      <c r="AQ77">
        <v>20.97618654</v>
      </c>
      <c r="AR77">
        <v>21.126388370000001</v>
      </c>
      <c r="AS77">
        <v>21.272646869999999</v>
      </c>
      <c r="AT77">
        <v>21.413676809999998</v>
      </c>
      <c r="AU77">
        <v>21.550300620000002</v>
      </c>
      <c r="AV77">
        <v>21.683716910000001</v>
      </c>
      <c r="AW77">
        <v>21.82396108</v>
      </c>
    </row>
    <row r="78" spans="2:49" x14ac:dyDescent="0.3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0.29191430219999998</v>
      </c>
      <c r="T78">
        <v>0.29118128770000001</v>
      </c>
      <c r="U78">
        <v>0.29570020689999998</v>
      </c>
      <c r="V78">
        <v>0.30326216960000002</v>
      </c>
      <c r="W78">
        <v>0.31117765549999998</v>
      </c>
      <c r="X78">
        <v>0.31907667789999999</v>
      </c>
      <c r="Y78">
        <v>0.32345471920000002</v>
      </c>
      <c r="Z78">
        <v>0.32600205650000003</v>
      </c>
      <c r="AA78">
        <v>0.32768285539999997</v>
      </c>
      <c r="AB78">
        <v>0.3291362934</v>
      </c>
      <c r="AC78">
        <v>0.33080758249999997</v>
      </c>
      <c r="AD78">
        <v>0.33388039380000001</v>
      </c>
      <c r="AE78">
        <v>0.33818682859999999</v>
      </c>
      <c r="AF78">
        <v>0.34347985599999997</v>
      </c>
      <c r="AG78">
        <v>0.34953896309999999</v>
      </c>
      <c r="AH78">
        <v>0.35617193829999999</v>
      </c>
      <c r="AI78">
        <v>0.36335327429999997</v>
      </c>
      <c r="AJ78">
        <v>0.37080920909999998</v>
      </c>
      <c r="AK78">
        <v>0.37837650420000002</v>
      </c>
      <c r="AL78">
        <v>0.3859823859</v>
      </c>
      <c r="AM78">
        <v>0.39361751499999997</v>
      </c>
      <c r="AN78">
        <v>0.4013358856</v>
      </c>
      <c r="AO78">
        <v>0.40906035769999999</v>
      </c>
      <c r="AP78">
        <v>0.41676975030000002</v>
      </c>
      <c r="AQ78">
        <v>0.42446004329999998</v>
      </c>
      <c r="AR78">
        <v>0.43210786239999999</v>
      </c>
      <c r="AS78">
        <v>0.43983984199999998</v>
      </c>
      <c r="AT78">
        <v>0.44757132379999998</v>
      </c>
      <c r="AU78">
        <v>0.45528980340000003</v>
      </c>
      <c r="AV78">
        <v>0.46305421489999998</v>
      </c>
      <c r="AW78">
        <v>0.47090235400000002</v>
      </c>
    </row>
    <row r="79" spans="2:49" x14ac:dyDescent="0.35">
      <c r="B79" t="s">
        <v>121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9.313232416</v>
      </c>
      <c r="T79">
        <v>9.1261050949999998</v>
      </c>
      <c r="U79">
        <v>9.1268043619999997</v>
      </c>
      <c r="V79">
        <v>9.2298127730000008</v>
      </c>
      <c r="W79">
        <v>9.3507211409999904</v>
      </c>
      <c r="X79">
        <v>9.4972512550000001</v>
      </c>
      <c r="Y79">
        <v>9.5888864320000007</v>
      </c>
      <c r="Z79">
        <v>9.6715932220000003</v>
      </c>
      <c r="AA79">
        <v>9.7556104599999998</v>
      </c>
      <c r="AB79">
        <v>9.8460580400000008</v>
      </c>
      <c r="AC79">
        <v>9.9466393750000002</v>
      </c>
      <c r="AD79">
        <v>10.077381109999999</v>
      </c>
      <c r="AE79">
        <v>10.23230506</v>
      </c>
      <c r="AF79">
        <v>10.407205660000001</v>
      </c>
      <c r="AG79">
        <v>10.59810411</v>
      </c>
      <c r="AH79">
        <v>10.80220272</v>
      </c>
      <c r="AI79">
        <v>11.012665650000001</v>
      </c>
      <c r="AJ79">
        <v>11.228787499999999</v>
      </c>
      <c r="AK79">
        <v>11.450058050000001</v>
      </c>
      <c r="AL79">
        <v>11.67475589</v>
      </c>
      <c r="AM79">
        <v>11.902491530000001</v>
      </c>
      <c r="AN79">
        <v>12.12997756</v>
      </c>
      <c r="AO79">
        <v>12.35706937</v>
      </c>
      <c r="AP79">
        <v>12.583676260000001</v>
      </c>
      <c r="AQ79">
        <v>12.810566789999999</v>
      </c>
      <c r="AR79">
        <v>13.036265350000001</v>
      </c>
      <c r="AS79">
        <v>13.266288230000001</v>
      </c>
      <c r="AT79">
        <v>13.49847683</v>
      </c>
      <c r="AU79">
        <v>13.73266308</v>
      </c>
      <c r="AV79">
        <v>13.969713580000001</v>
      </c>
      <c r="AW79">
        <v>14.211397229999999</v>
      </c>
    </row>
    <row r="80" spans="2:49" x14ac:dyDescent="0.3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13.8403548</v>
      </c>
      <c r="T80">
        <v>13.79845954</v>
      </c>
      <c r="U80">
        <v>13.87616062</v>
      </c>
      <c r="V80">
        <v>13.946218399999999</v>
      </c>
      <c r="W80">
        <v>14.040761829999999</v>
      </c>
      <c r="X80">
        <v>14.134834489999999</v>
      </c>
      <c r="Y80">
        <v>14.11942805</v>
      </c>
      <c r="Z80">
        <v>14.09132658</v>
      </c>
      <c r="AA80">
        <v>14.06586006</v>
      </c>
      <c r="AB80">
        <v>14.046227310000001</v>
      </c>
      <c r="AC80">
        <v>14.034222890000001</v>
      </c>
      <c r="AD80">
        <v>14.049245389999999</v>
      </c>
      <c r="AE80">
        <v>14.08165586</v>
      </c>
      <c r="AF80">
        <v>14.126006200000001</v>
      </c>
      <c r="AG80">
        <v>14.1798152</v>
      </c>
      <c r="AH80">
        <v>14.24102186</v>
      </c>
      <c r="AI80">
        <v>14.30659775</v>
      </c>
      <c r="AJ80">
        <v>14.372932710000001</v>
      </c>
      <c r="AK80">
        <v>14.43872575</v>
      </c>
      <c r="AL80">
        <v>14.50367992</v>
      </c>
      <c r="AM80">
        <v>14.566654570000001</v>
      </c>
      <c r="AN80">
        <v>14.62852627</v>
      </c>
      <c r="AO80">
        <v>14.68581835</v>
      </c>
      <c r="AP80">
        <v>14.738175699999999</v>
      </c>
      <c r="AQ80">
        <v>14.7855446</v>
      </c>
      <c r="AR80">
        <v>14.82805756</v>
      </c>
      <c r="AS80">
        <v>14.865675230000001</v>
      </c>
      <c r="AT80">
        <v>14.89766191</v>
      </c>
      <c r="AU80">
        <v>14.92350938</v>
      </c>
      <c r="AV80">
        <v>14.943159680000001</v>
      </c>
      <c r="AW80">
        <v>14.9614616</v>
      </c>
    </row>
    <row r="81" spans="2:49" x14ac:dyDescent="0.35">
      <c r="B81" t="s">
        <v>123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11.64950024</v>
      </c>
      <c r="T81">
        <v>11.252589560000001</v>
      </c>
      <c r="U81">
        <v>10.946310889999999</v>
      </c>
      <c r="V81">
        <v>10.75161033</v>
      </c>
      <c r="W81">
        <v>10.81202274</v>
      </c>
      <c r="X81">
        <v>10.946468169999999</v>
      </c>
      <c r="Y81">
        <v>11.21670758</v>
      </c>
      <c r="Z81">
        <v>11.42091108</v>
      </c>
      <c r="AA81">
        <v>11.57529598</v>
      </c>
      <c r="AB81">
        <v>11.695944470000001</v>
      </c>
      <c r="AC81">
        <v>11.79702297</v>
      </c>
      <c r="AD81">
        <v>11.9093705</v>
      </c>
      <c r="AE81">
        <v>12.03561627</v>
      </c>
      <c r="AF81">
        <v>12.171748210000001</v>
      </c>
      <c r="AG81">
        <v>12.31370819</v>
      </c>
      <c r="AH81">
        <v>12.456455160000001</v>
      </c>
      <c r="AI81">
        <v>12.595356300000001</v>
      </c>
      <c r="AJ81">
        <v>12.72741302</v>
      </c>
      <c r="AK81">
        <v>12.849984470000001</v>
      </c>
      <c r="AL81">
        <v>12.9632033</v>
      </c>
      <c r="AM81">
        <v>13.067330630000001</v>
      </c>
      <c r="AN81">
        <v>13.07548414</v>
      </c>
      <c r="AO81">
        <v>13.04309546</v>
      </c>
      <c r="AP81">
        <v>12.992486489999999</v>
      </c>
      <c r="AQ81">
        <v>12.93165568</v>
      </c>
      <c r="AR81">
        <v>12.86518562</v>
      </c>
      <c r="AS81">
        <v>12.79349987</v>
      </c>
      <c r="AT81">
        <v>12.71711475</v>
      </c>
      <c r="AU81">
        <v>12.636944809999999</v>
      </c>
      <c r="AV81">
        <v>12.553842550000001</v>
      </c>
      <c r="AW81">
        <v>12.464178840000001</v>
      </c>
    </row>
    <row r="82" spans="2:49" x14ac:dyDescent="0.3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2.7231342299999998E-3</v>
      </c>
      <c r="I82">
        <v>3.9869559899999999E-3</v>
      </c>
      <c r="J82">
        <v>5.55874551E-3</v>
      </c>
      <c r="K82">
        <v>7.2557756799999998E-3</v>
      </c>
      <c r="L82">
        <v>9.2828890400000006E-3</v>
      </c>
      <c r="M82">
        <v>1.1861709999999999E-2</v>
      </c>
      <c r="N82">
        <v>1.55252433E-2</v>
      </c>
      <c r="O82">
        <v>2.0064902400000001E-2</v>
      </c>
      <c r="P82">
        <v>2.5472291399999999E-2</v>
      </c>
      <c r="Q82">
        <v>3.1922370200000001E-2</v>
      </c>
      <c r="R82">
        <v>3.9549451800000003E-2</v>
      </c>
      <c r="S82">
        <v>5.6277936299999998E-2</v>
      </c>
      <c r="T82">
        <v>8.6906831599999998E-2</v>
      </c>
      <c r="U82">
        <v>0.1392742867</v>
      </c>
      <c r="V82">
        <v>0.1958075259</v>
      </c>
      <c r="W82">
        <v>0.25650074760000002</v>
      </c>
      <c r="X82">
        <v>0.32223880529999999</v>
      </c>
      <c r="Y82">
        <v>0.39686749799999999</v>
      </c>
      <c r="Z82">
        <v>0.48173480839999999</v>
      </c>
      <c r="AA82">
        <v>0.57774734839999997</v>
      </c>
      <c r="AB82">
        <v>0.68552477460000005</v>
      </c>
      <c r="AC82">
        <v>0.80565306120000002</v>
      </c>
      <c r="AD82">
        <v>0.93830034679999996</v>
      </c>
      <c r="AE82">
        <v>1.0837132920000001</v>
      </c>
      <c r="AF82">
        <v>1.241968942</v>
      </c>
      <c r="AG82">
        <v>1.4129788539999999</v>
      </c>
      <c r="AH82">
        <v>1.5965114300000001</v>
      </c>
      <c r="AI82">
        <v>1.791741759</v>
      </c>
      <c r="AJ82">
        <v>1.9979636110000001</v>
      </c>
      <c r="AK82">
        <v>2.2141625089999999</v>
      </c>
      <c r="AL82">
        <v>2.4391308089999999</v>
      </c>
      <c r="AM82">
        <v>2.67138323</v>
      </c>
      <c r="AN82">
        <v>2.9101165450000002</v>
      </c>
      <c r="AO82">
        <v>3.1534951320000002</v>
      </c>
      <c r="AP82">
        <v>3.399458461</v>
      </c>
      <c r="AQ82">
        <v>3.6461323970000001</v>
      </c>
      <c r="AR82">
        <v>3.8916673570000002</v>
      </c>
      <c r="AS82">
        <v>4.134329148</v>
      </c>
      <c r="AT82">
        <v>4.3728455520000002</v>
      </c>
      <c r="AU82">
        <v>4.606122235</v>
      </c>
      <c r="AV82">
        <v>4.8332604909999999</v>
      </c>
      <c r="AW82">
        <v>5.0539491080000003</v>
      </c>
    </row>
    <row r="83" spans="2:49" x14ac:dyDescent="0.35">
      <c r="B83" t="s">
        <v>125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1.267425282</v>
      </c>
      <c r="T83">
        <v>1.2458289769999999</v>
      </c>
      <c r="U83">
        <v>1.250539515</v>
      </c>
      <c r="V83">
        <v>1.2744921229999999</v>
      </c>
      <c r="W83">
        <v>1.309350292</v>
      </c>
      <c r="X83">
        <v>1.350617655</v>
      </c>
      <c r="Y83">
        <v>1.3746175220000001</v>
      </c>
      <c r="Z83">
        <v>1.385499542</v>
      </c>
      <c r="AA83">
        <v>1.388504652</v>
      </c>
      <c r="AB83">
        <v>1.3871551</v>
      </c>
      <c r="AC83">
        <v>1.3848290059999999</v>
      </c>
      <c r="AD83">
        <v>1.3875158110000001</v>
      </c>
      <c r="AE83">
        <v>1.395588541</v>
      </c>
      <c r="AF83">
        <v>1.408345127</v>
      </c>
      <c r="AG83">
        <v>1.425001277</v>
      </c>
      <c r="AH83">
        <v>1.444706504</v>
      </c>
      <c r="AI83">
        <v>1.4674331460000001</v>
      </c>
      <c r="AJ83">
        <v>1.4920617309999999</v>
      </c>
      <c r="AK83">
        <v>1.51770615</v>
      </c>
      <c r="AL83">
        <v>1.5439798709999999</v>
      </c>
      <c r="AM83">
        <v>1.5706450890000001</v>
      </c>
      <c r="AN83">
        <v>1.598152931</v>
      </c>
      <c r="AO83">
        <v>1.62589301</v>
      </c>
      <c r="AP83">
        <v>1.65350007</v>
      </c>
      <c r="AQ83">
        <v>1.6807190809999999</v>
      </c>
      <c r="AR83">
        <v>1.707430153</v>
      </c>
      <c r="AS83">
        <v>1.734052224</v>
      </c>
      <c r="AT83">
        <v>1.7601585280000001</v>
      </c>
      <c r="AU83">
        <v>1.7857145990000001</v>
      </c>
      <c r="AV83">
        <v>1.8108391699999999</v>
      </c>
      <c r="AW83">
        <v>1.835140722</v>
      </c>
    </row>
    <row r="84" spans="2:49" x14ac:dyDescent="0.35">
      <c r="B84" t="s">
        <v>126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0.31761065370000002</v>
      </c>
      <c r="T84">
        <v>0.31312081310000001</v>
      </c>
      <c r="U84">
        <v>0.3144121862</v>
      </c>
      <c r="V84">
        <v>0.31904082540000001</v>
      </c>
      <c r="W84">
        <v>0.32278702920000002</v>
      </c>
      <c r="X84">
        <v>0.32548884459999999</v>
      </c>
      <c r="Y84">
        <v>0.32916976479999999</v>
      </c>
      <c r="Z84">
        <v>0.33300984810000001</v>
      </c>
      <c r="AA84">
        <v>0.33667765059999999</v>
      </c>
      <c r="AB84">
        <v>0.3402492191</v>
      </c>
      <c r="AC84">
        <v>0.34388678659999999</v>
      </c>
      <c r="AD84">
        <v>0.34771935739999998</v>
      </c>
      <c r="AE84">
        <v>0.35160685390000002</v>
      </c>
      <c r="AF84">
        <v>0.35560606010000001</v>
      </c>
      <c r="AG84">
        <v>0.3597297773</v>
      </c>
      <c r="AH84">
        <v>0.36402912780000002</v>
      </c>
      <c r="AI84">
        <v>0.36888411430000001</v>
      </c>
      <c r="AJ84">
        <v>0.37402585630000001</v>
      </c>
      <c r="AK84">
        <v>0.37935205290000001</v>
      </c>
      <c r="AL84">
        <v>0.3847575124</v>
      </c>
      <c r="AM84">
        <v>0.39021734730000002</v>
      </c>
      <c r="AN84">
        <v>0.39581915439999998</v>
      </c>
      <c r="AO84">
        <v>0.40153892930000001</v>
      </c>
      <c r="AP84">
        <v>0.40733491640000002</v>
      </c>
      <c r="AQ84">
        <v>0.41322945449999998</v>
      </c>
      <c r="AR84">
        <v>0.419128267</v>
      </c>
      <c r="AS84">
        <v>0.42517233119999998</v>
      </c>
      <c r="AT84">
        <v>0.4312434148</v>
      </c>
      <c r="AU84">
        <v>0.43730366170000001</v>
      </c>
      <c r="AV84">
        <v>0.44337973520000001</v>
      </c>
      <c r="AW84">
        <v>0.44972822309999999</v>
      </c>
    </row>
    <row r="85" spans="2:49" x14ac:dyDescent="0.35">
      <c r="B85" t="s">
        <v>127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>
        <v>12.17347537</v>
      </c>
      <c r="Q85">
        <v>12.18195371</v>
      </c>
      <c r="R85">
        <v>12.19714074</v>
      </c>
      <c r="S85">
        <v>12.26406373</v>
      </c>
      <c r="T85">
        <v>12.001514090000001</v>
      </c>
      <c r="U85">
        <v>11.832359820000001</v>
      </c>
      <c r="V85">
        <v>11.749681750000001</v>
      </c>
      <c r="W85">
        <v>11.60564055</v>
      </c>
      <c r="X85">
        <v>11.44996152</v>
      </c>
      <c r="Y85">
        <v>11.443905150000001</v>
      </c>
      <c r="Z85">
        <v>11.521181479999999</v>
      </c>
      <c r="AA85">
        <v>11.63041563</v>
      </c>
      <c r="AB85">
        <v>11.75324009</v>
      </c>
      <c r="AC85">
        <v>11.8844709</v>
      </c>
      <c r="AD85">
        <v>12.016356399999999</v>
      </c>
      <c r="AE85" s="100">
        <v>12.140175080000001</v>
      </c>
      <c r="AF85" s="100">
        <v>12.261419549999999</v>
      </c>
      <c r="AG85">
        <v>12.382929839999999</v>
      </c>
      <c r="AH85">
        <v>12.50999039</v>
      </c>
      <c r="AI85">
        <v>12.643883840000001</v>
      </c>
      <c r="AJ85" s="100">
        <v>12.784720699999999</v>
      </c>
      <c r="AK85">
        <v>12.935186099999999</v>
      </c>
      <c r="AL85">
        <v>13.09067157</v>
      </c>
      <c r="AM85">
        <v>13.24983046</v>
      </c>
      <c r="AN85">
        <v>13.408693639999999</v>
      </c>
      <c r="AO85">
        <v>13.568763349999999</v>
      </c>
      <c r="AP85">
        <v>13.7298116</v>
      </c>
      <c r="AQ85">
        <v>13.894486949999999</v>
      </c>
      <c r="AR85">
        <v>14.056855560000001</v>
      </c>
      <c r="AS85">
        <v>14.22402001</v>
      </c>
      <c r="AT85">
        <v>14.392182</v>
      </c>
      <c r="AU85">
        <v>14.55992387</v>
      </c>
      <c r="AV85">
        <v>14.72783731</v>
      </c>
      <c r="AW85">
        <v>14.90877645</v>
      </c>
    </row>
    <row r="86" spans="2:49" x14ac:dyDescent="0.3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17.58929534</v>
      </c>
      <c r="G86" s="100">
        <v>17.26438838</v>
      </c>
      <c r="H86">
        <v>17.22783518</v>
      </c>
      <c r="I86">
        <v>17.271295800000001</v>
      </c>
      <c r="J86">
        <v>16.987202310000001</v>
      </c>
      <c r="K86" s="100">
        <v>16.464353190000001</v>
      </c>
      <c r="L86" s="100">
        <v>16.14706597</v>
      </c>
      <c r="M86" s="100">
        <v>15.96617502</v>
      </c>
      <c r="N86">
        <v>15.925996550000001</v>
      </c>
      <c r="O86">
        <v>15.990924359999999</v>
      </c>
      <c r="P86">
        <v>15.725401740000001</v>
      </c>
      <c r="Q86">
        <v>15.094315679999999</v>
      </c>
      <c r="R86">
        <v>14.551831549999999</v>
      </c>
      <c r="S86">
        <v>14.020865329999999</v>
      </c>
      <c r="T86">
        <v>13.55690774</v>
      </c>
      <c r="U86">
        <v>13.309342940000001</v>
      </c>
      <c r="V86">
        <v>13.03724193</v>
      </c>
      <c r="W86">
        <v>12.71426432</v>
      </c>
      <c r="X86">
        <v>12.35433209</v>
      </c>
      <c r="Y86">
        <v>12.163040430000001</v>
      </c>
      <c r="Z86">
        <v>11.97490245</v>
      </c>
      <c r="AA86">
        <v>11.802974069999999</v>
      </c>
      <c r="AB86">
        <v>11.65154922</v>
      </c>
      <c r="AC86">
        <v>11.51840286</v>
      </c>
      <c r="AD86">
        <v>11.37680909</v>
      </c>
      <c r="AE86">
        <v>11.234399939999999</v>
      </c>
      <c r="AF86">
        <v>11.097416989999999</v>
      </c>
      <c r="AG86">
        <v>10.96655676</v>
      </c>
      <c r="AH86">
        <v>10.844331220000001</v>
      </c>
      <c r="AI86">
        <v>10.74373447</v>
      </c>
      <c r="AJ86">
        <v>10.649962560000001</v>
      </c>
      <c r="AK86">
        <v>10.56230403</v>
      </c>
      <c r="AL86">
        <v>10.47773868</v>
      </c>
      <c r="AM86">
        <v>10.39511237</v>
      </c>
      <c r="AN86">
        <v>10.31504687</v>
      </c>
      <c r="AO86">
        <v>10.23690933</v>
      </c>
      <c r="AP86">
        <v>10.158445499999999</v>
      </c>
      <c r="AQ86">
        <v>10.080144710000001</v>
      </c>
      <c r="AR86">
        <v>9.9996984569999903</v>
      </c>
      <c r="AS86">
        <v>9.9193219849999998</v>
      </c>
      <c r="AT86">
        <v>9.8355778740000002</v>
      </c>
      <c r="AU86">
        <v>9.7479193439999996</v>
      </c>
      <c r="AV86">
        <v>9.6558319249999904</v>
      </c>
      <c r="AW86">
        <v>9.5670049899999903</v>
      </c>
    </row>
    <row r="87" spans="2:49" x14ac:dyDescent="0.3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7.0652491279999996</v>
      </c>
      <c r="T87">
        <v>6.6256574769999999</v>
      </c>
      <c r="U87">
        <v>6.2693151110000001</v>
      </c>
      <c r="V87">
        <v>5.9984783029999997</v>
      </c>
      <c r="W87">
        <v>5.8382514820000004</v>
      </c>
      <c r="X87">
        <v>5.7021666900000003</v>
      </c>
      <c r="Y87">
        <v>5.750535857</v>
      </c>
      <c r="Z87">
        <v>5.8231507779999996</v>
      </c>
      <c r="AA87">
        <v>5.8926553100000003</v>
      </c>
      <c r="AB87">
        <v>5.9516066639999998</v>
      </c>
      <c r="AC87">
        <v>5.9999621980000004</v>
      </c>
      <c r="AD87">
        <v>6.0324285709999996</v>
      </c>
      <c r="AE87">
        <v>6.0510589530000001</v>
      </c>
      <c r="AF87">
        <v>6.0601981990000002</v>
      </c>
      <c r="AG87">
        <v>6.0626748859999999</v>
      </c>
      <c r="AH87">
        <v>6.0607785390000002</v>
      </c>
      <c r="AI87">
        <v>6.0595045509999999</v>
      </c>
      <c r="AJ87">
        <v>6.0574100560000002</v>
      </c>
      <c r="AK87">
        <v>6.0541626190000004</v>
      </c>
      <c r="AL87">
        <v>6.0491420739999997</v>
      </c>
      <c r="AM87">
        <v>6.0421141799999996</v>
      </c>
      <c r="AN87">
        <v>6.0010933849999999</v>
      </c>
      <c r="AO87">
        <v>5.9479571619999998</v>
      </c>
      <c r="AP87">
        <v>5.8906001019999996</v>
      </c>
      <c r="AQ87">
        <v>5.8321247600000001</v>
      </c>
      <c r="AR87">
        <v>5.7730732319999998</v>
      </c>
      <c r="AS87">
        <v>5.7132189389999999</v>
      </c>
      <c r="AT87">
        <v>5.6522608480000001</v>
      </c>
      <c r="AU87" s="100">
        <v>5.590365265</v>
      </c>
      <c r="AV87" s="100">
        <v>5.5276143969999998</v>
      </c>
      <c r="AW87">
        <v>5.4652820679999996</v>
      </c>
    </row>
    <row r="88" spans="2:49" x14ac:dyDescent="0.3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1.48385917E-6</v>
      </c>
      <c r="G88" s="100">
        <v>3.57981209E-6</v>
      </c>
      <c r="H88" s="100">
        <v>5.53410044E-6</v>
      </c>
      <c r="I88" s="100">
        <v>7.5213244800000002E-6</v>
      </c>
      <c r="J88" s="100">
        <v>9.9560824700000004E-6</v>
      </c>
      <c r="K88" s="100">
        <v>1.22664843E-5</v>
      </c>
      <c r="L88" s="100">
        <v>1.42955121E-5</v>
      </c>
      <c r="M88" s="100">
        <v>1.6228216199999999E-5</v>
      </c>
      <c r="N88" s="100">
        <v>1.76876668E-5</v>
      </c>
      <c r="O88" s="100">
        <v>1.88590637E-5</v>
      </c>
      <c r="P88" s="100">
        <v>2.04852671E-5</v>
      </c>
      <c r="Q88" s="100">
        <v>2.2903526399999999E-5</v>
      </c>
      <c r="R88" s="100">
        <v>2.5220897199999999E-5</v>
      </c>
      <c r="S88" s="100">
        <v>2.8563456699999999E-5</v>
      </c>
      <c r="T88" s="100">
        <v>3.0999472399999997E-5</v>
      </c>
      <c r="U88" s="100">
        <v>3.3609970800000003E-5</v>
      </c>
      <c r="V88" s="100">
        <v>3.6414061400000001E-5</v>
      </c>
      <c r="W88" s="100">
        <v>3.9387545799999998E-5</v>
      </c>
      <c r="X88" s="100">
        <v>4.2520486400000002E-5</v>
      </c>
      <c r="Y88" s="100">
        <v>4.5675232700000002E-5</v>
      </c>
      <c r="Z88" s="100">
        <v>4.8709827799999999E-5</v>
      </c>
      <c r="AA88" s="100">
        <v>5.1543237600000002E-5</v>
      </c>
      <c r="AB88" s="100">
        <v>5.4105803700000002E-5</v>
      </c>
      <c r="AC88" s="100">
        <v>5.6352978899999998E-5</v>
      </c>
      <c r="AD88" s="100">
        <v>5.8249696199999998E-5</v>
      </c>
      <c r="AE88" s="100">
        <v>5.9782115799999999E-5</v>
      </c>
      <c r="AF88" s="100">
        <v>6.09442698E-5</v>
      </c>
      <c r="AG88" s="100">
        <v>6.1737106399999998E-5</v>
      </c>
      <c r="AH88" s="100">
        <v>6.21673454E-5</v>
      </c>
      <c r="AI88" s="100">
        <v>6.2250269500000003E-5</v>
      </c>
      <c r="AJ88" s="100">
        <v>6.19989166E-5</v>
      </c>
      <c r="AK88" s="100">
        <v>6.1427713600000007E-5</v>
      </c>
      <c r="AL88" s="100">
        <v>6.0557725399999999E-5</v>
      </c>
      <c r="AM88" s="100">
        <v>5.9413049299999997E-5</v>
      </c>
      <c r="AN88" s="100">
        <v>5.80309251E-5</v>
      </c>
      <c r="AO88" s="100">
        <v>5.64394892E-5</v>
      </c>
      <c r="AP88" s="100">
        <v>5.4667606300000003E-5</v>
      </c>
      <c r="AQ88" s="100">
        <v>5.2747041E-5</v>
      </c>
      <c r="AR88" s="100">
        <v>5.0709656799999999E-5</v>
      </c>
      <c r="AS88" s="100">
        <v>4.85873839E-5</v>
      </c>
      <c r="AT88" s="100">
        <v>4.6409535300000001E-5</v>
      </c>
      <c r="AU88" s="100">
        <v>4.4202314300000002E-5</v>
      </c>
      <c r="AV88" s="100">
        <v>4.1988753600000001E-5</v>
      </c>
      <c r="AW88" s="100">
        <v>3.9789634299999997E-5</v>
      </c>
    </row>
    <row r="89" spans="2:49" x14ac:dyDescent="0.3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0.29831161490000002</v>
      </c>
      <c r="G89">
        <v>0.28581798860000002</v>
      </c>
      <c r="H89">
        <v>0.22572652939999999</v>
      </c>
      <c r="I89">
        <v>0.25595190880000002</v>
      </c>
      <c r="J89">
        <v>0.24844774319999999</v>
      </c>
      <c r="K89">
        <v>0.27133009209999998</v>
      </c>
      <c r="L89">
        <v>0.26061711770000001</v>
      </c>
      <c r="M89">
        <v>0.2485177808</v>
      </c>
      <c r="N89">
        <v>0.22971737289999999</v>
      </c>
      <c r="O89">
        <v>0.21366824139999999</v>
      </c>
      <c r="P89">
        <v>0.2073755159</v>
      </c>
      <c r="Q89">
        <v>0.20382580459999999</v>
      </c>
      <c r="R89">
        <v>0.1991054726</v>
      </c>
      <c r="S89">
        <v>0.1909379024</v>
      </c>
      <c r="T89">
        <v>0.18451321109999999</v>
      </c>
      <c r="U89">
        <v>0.18321953930000001</v>
      </c>
      <c r="V89">
        <v>0.1853242242</v>
      </c>
      <c r="W89">
        <v>0.18959990469999999</v>
      </c>
      <c r="X89">
        <v>0.1941952736</v>
      </c>
      <c r="Y89">
        <v>0.19809543569999999</v>
      </c>
      <c r="Z89">
        <v>0.2008949498</v>
      </c>
      <c r="AA89">
        <v>0.20286175989999999</v>
      </c>
      <c r="AB89">
        <v>0.204356803</v>
      </c>
      <c r="AC89">
        <v>0.20572002989999999</v>
      </c>
      <c r="AD89">
        <v>0.2795193835</v>
      </c>
      <c r="AE89">
        <v>0.35348351620000001</v>
      </c>
      <c r="AF89">
        <v>0.42785275249999999</v>
      </c>
      <c r="AG89">
        <v>0.50281388849999997</v>
      </c>
      <c r="AH89">
        <v>0.57854699769999995</v>
      </c>
      <c r="AI89">
        <v>0.65589251569999996</v>
      </c>
      <c r="AJ89">
        <v>0.73462127860000004</v>
      </c>
      <c r="AK89">
        <v>0.81458655790000001</v>
      </c>
      <c r="AL89">
        <v>0.89561908369999998</v>
      </c>
      <c r="AM89">
        <v>0.97761665070000003</v>
      </c>
      <c r="AN89">
        <v>1.019746475</v>
      </c>
      <c r="AO89">
        <v>1.062994744</v>
      </c>
      <c r="AP89">
        <v>1.107080769</v>
      </c>
      <c r="AQ89">
        <v>1.151908699</v>
      </c>
      <c r="AR89">
        <v>1.1971582599999999</v>
      </c>
      <c r="AS89">
        <v>1.243179689</v>
      </c>
      <c r="AT89">
        <v>1.2895372460000001</v>
      </c>
      <c r="AU89">
        <v>1.3360799480000001</v>
      </c>
      <c r="AV89">
        <v>1.382753696</v>
      </c>
      <c r="AW89">
        <v>1.4300043140000001</v>
      </c>
    </row>
    <row r="90" spans="2:49" x14ac:dyDescent="0.3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35">
      <c r="B91" t="s">
        <v>133</v>
      </c>
      <c r="C91" s="100">
        <v>640398.31806251395</v>
      </c>
      <c r="D91">
        <v>650680.12020171306</v>
      </c>
      <c r="E91">
        <v>661127</v>
      </c>
      <c r="F91">
        <v>1307141.0260000001</v>
      </c>
      <c r="G91" s="100">
        <v>7469352.324</v>
      </c>
      <c r="H91">
        <v>16360354.58</v>
      </c>
      <c r="I91">
        <v>26083276.800000001</v>
      </c>
      <c r="J91">
        <v>36155531.299999997</v>
      </c>
      <c r="K91" s="100">
        <v>46787724.439999998</v>
      </c>
      <c r="L91" s="100">
        <v>57814181.5</v>
      </c>
      <c r="M91">
        <v>69721773.939999998</v>
      </c>
      <c r="N91" s="100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163255601.69999999</v>
      </c>
      <c r="T91">
        <v>182994806.59999999</v>
      </c>
      <c r="U91">
        <v>205441075.5</v>
      </c>
      <c r="V91">
        <v>228817345.09999999</v>
      </c>
      <c r="W91">
        <v>253700439.40000001</v>
      </c>
      <c r="X91">
        <v>278651849.89999998</v>
      </c>
      <c r="Y91">
        <v>304919730.39999998</v>
      </c>
      <c r="Z91">
        <v>331913397.10000002</v>
      </c>
      <c r="AA91">
        <v>359190208</v>
      </c>
      <c r="AB91">
        <v>386591090.19999999</v>
      </c>
      <c r="AC91">
        <v>414121173.60000002</v>
      </c>
      <c r="AD91">
        <v>441850139.10000002</v>
      </c>
      <c r="AE91">
        <v>469770512.10000002</v>
      </c>
      <c r="AF91">
        <v>497769779.60000002</v>
      </c>
      <c r="AG91">
        <v>525690454.69999999</v>
      </c>
      <c r="AH91">
        <v>553408929.29999995</v>
      </c>
      <c r="AI91" s="100">
        <v>580804885.10000002</v>
      </c>
      <c r="AJ91">
        <v>607821342.5</v>
      </c>
      <c r="AK91">
        <v>634504115.70000005</v>
      </c>
      <c r="AL91" s="100">
        <v>660919151.89999998</v>
      </c>
      <c r="AM91">
        <v>687136242.60000002</v>
      </c>
      <c r="AN91">
        <v>713255967</v>
      </c>
      <c r="AO91">
        <v>739341939</v>
      </c>
      <c r="AP91">
        <v>765473880.20000005</v>
      </c>
      <c r="AQ91">
        <v>791774023.5</v>
      </c>
      <c r="AR91" s="100">
        <v>818294751.70000005</v>
      </c>
      <c r="AS91">
        <v>845100377.89999998</v>
      </c>
      <c r="AT91">
        <v>872279097.20000005</v>
      </c>
      <c r="AU91">
        <v>899887165.60000002</v>
      </c>
      <c r="AV91">
        <v>927986269.70000005</v>
      </c>
      <c r="AW91">
        <v>956625320.89999998</v>
      </c>
    </row>
    <row r="92" spans="2:49" x14ac:dyDescent="0.3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45367510.810000002</v>
      </c>
      <c r="G92" s="100">
        <v>44962543.729999997</v>
      </c>
      <c r="H92">
        <v>43553953.700000003</v>
      </c>
      <c r="I92">
        <v>42686260.460000001</v>
      </c>
      <c r="J92">
        <v>43571621.030000001</v>
      </c>
      <c r="K92" s="100">
        <v>45861177.119999997</v>
      </c>
      <c r="L92" s="100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64828413.25</v>
      </c>
      <c r="T92">
        <v>68522153.989999995</v>
      </c>
      <c r="U92">
        <v>71425088.269999996</v>
      </c>
      <c r="V92">
        <v>76897011.650000006</v>
      </c>
      <c r="W92">
        <v>81114057.269999996</v>
      </c>
      <c r="X92">
        <v>85220707.709999904</v>
      </c>
      <c r="Y92">
        <v>87937557.969999999</v>
      </c>
      <c r="Z92">
        <v>89379056.319999903</v>
      </c>
      <c r="AA92">
        <v>90306778.920000002</v>
      </c>
      <c r="AB92">
        <v>91147204.379999995</v>
      </c>
      <c r="AC92">
        <v>92078009.739999995</v>
      </c>
      <c r="AD92">
        <v>93021294.189999998</v>
      </c>
      <c r="AE92">
        <v>93639920.569999903</v>
      </c>
      <c r="AF92">
        <v>93767512.040000007</v>
      </c>
      <c r="AG92">
        <v>93413633.25</v>
      </c>
      <c r="AH92">
        <v>92703055.799999997</v>
      </c>
      <c r="AI92">
        <v>91752769.640000001</v>
      </c>
      <c r="AJ92">
        <v>90755572.060000002</v>
      </c>
      <c r="AK92">
        <v>89879451.930000007</v>
      </c>
      <c r="AL92">
        <v>89168839.939999998</v>
      </c>
      <c r="AM92">
        <v>88616574.730000004</v>
      </c>
      <c r="AN92">
        <v>88261323.950000003</v>
      </c>
      <c r="AO92">
        <v>88098062</v>
      </c>
      <c r="AP92">
        <v>88126683.510000005</v>
      </c>
      <c r="AQ92">
        <v>88379193.799999997</v>
      </c>
      <c r="AR92">
        <v>88770040.510000005</v>
      </c>
      <c r="AS92">
        <v>89297459.530000001</v>
      </c>
      <c r="AT92">
        <v>90024034.819999903</v>
      </c>
      <c r="AU92">
        <v>90913467.030000001</v>
      </c>
      <c r="AV92">
        <v>91941742.930000007</v>
      </c>
      <c r="AW92">
        <v>93053404.709999904</v>
      </c>
    </row>
    <row r="93" spans="2:49" x14ac:dyDescent="0.3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 s="100">
        <v>436946413.80000001</v>
      </c>
      <c r="L93" s="100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556201320.60000002</v>
      </c>
      <c r="T93">
        <v>568698322.79999995</v>
      </c>
      <c r="U93">
        <v>580154447.10000002</v>
      </c>
      <c r="V93">
        <v>595837044.79999995</v>
      </c>
      <c r="W93">
        <v>613266149.79999995</v>
      </c>
      <c r="X93">
        <v>633620796.39999998</v>
      </c>
      <c r="Y93">
        <v>653494991.89999998</v>
      </c>
      <c r="Z93">
        <v>671077961.70000005</v>
      </c>
      <c r="AA93">
        <v>685489655.20000005</v>
      </c>
      <c r="AB93">
        <v>696863885.39999998</v>
      </c>
      <c r="AC93">
        <v>705669586.70000005</v>
      </c>
      <c r="AD93">
        <v>712515425.39999998</v>
      </c>
      <c r="AE93">
        <v>717859948</v>
      </c>
      <c r="AF93">
        <v>722069425.79999995</v>
      </c>
      <c r="AG93">
        <v>725395035.20000005</v>
      </c>
      <c r="AH93">
        <v>728082921.60000002</v>
      </c>
      <c r="AI93">
        <v>730159533</v>
      </c>
      <c r="AJ93">
        <v>731718673.5</v>
      </c>
      <c r="AK93">
        <v>732934387</v>
      </c>
      <c r="AL93">
        <v>733849688.89999998</v>
      </c>
      <c r="AM93">
        <v>734479045.5</v>
      </c>
      <c r="AN93">
        <v>734916090.79999995</v>
      </c>
      <c r="AO93">
        <v>735152404.39999998</v>
      </c>
      <c r="AP93">
        <v>735207945.29999995</v>
      </c>
      <c r="AQ93">
        <v>735163619.89999998</v>
      </c>
      <c r="AR93">
        <v>734954039.70000005</v>
      </c>
      <c r="AS93">
        <v>734583392.29999995</v>
      </c>
      <c r="AT93">
        <v>734092086.70000005</v>
      </c>
      <c r="AU93">
        <v>733442687.60000002</v>
      </c>
      <c r="AV93">
        <v>732614691.79999995</v>
      </c>
      <c r="AW93">
        <v>731574075.29999995</v>
      </c>
    </row>
    <row r="94" spans="2:49" x14ac:dyDescent="0.3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682011873.79999995</v>
      </c>
      <c r="G94" s="100">
        <v>703218388.5</v>
      </c>
      <c r="H94" s="100">
        <v>724362075.70000005</v>
      </c>
      <c r="I94" s="100">
        <v>742741934.39999998</v>
      </c>
      <c r="J94" s="100">
        <v>760619346.39999998</v>
      </c>
      <c r="K94" s="100">
        <v>779511642</v>
      </c>
      <c r="L94" s="100">
        <v>798959820.5</v>
      </c>
      <c r="M94" s="100">
        <v>817011299.39999998</v>
      </c>
      <c r="N94" s="100">
        <v>832344546.39999998</v>
      </c>
      <c r="O94" s="100">
        <v>838484535.89999998</v>
      </c>
      <c r="P94" s="100">
        <v>841923642.39999998</v>
      </c>
      <c r="Q94" s="100">
        <v>845605288.89999998</v>
      </c>
      <c r="R94" s="100">
        <v>848896982.89999998</v>
      </c>
      <c r="S94">
        <v>851403385.29999995</v>
      </c>
      <c r="T94">
        <v>850686922</v>
      </c>
      <c r="U94">
        <v>848854624.60000002</v>
      </c>
      <c r="V94">
        <v>846285902.39999998</v>
      </c>
      <c r="W94">
        <v>844201622.70000005</v>
      </c>
      <c r="X94">
        <v>841778667.70000005</v>
      </c>
      <c r="Y94">
        <v>839753457.79999995</v>
      </c>
      <c r="Z94">
        <v>837322238.29999995</v>
      </c>
      <c r="AA94" s="100">
        <v>834373012.60000002</v>
      </c>
      <c r="AB94" s="100">
        <v>830606183.79999995</v>
      </c>
      <c r="AC94" s="100">
        <v>825937524.79999995</v>
      </c>
      <c r="AD94" s="100">
        <v>820603496.39999998</v>
      </c>
      <c r="AE94" s="100">
        <v>814924399.89999998</v>
      </c>
      <c r="AF94" s="100">
        <v>809210343.60000002</v>
      </c>
      <c r="AG94" s="100">
        <v>803663206.39999998</v>
      </c>
      <c r="AH94" s="100">
        <v>798483850.5</v>
      </c>
      <c r="AI94" s="100">
        <v>793529942.10000002</v>
      </c>
      <c r="AJ94" s="100">
        <v>788653662.29999995</v>
      </c>
      <c r="AK94" s="100">
        <v>783843024.5</v>
      </c>
      <c r="AL94" s="100">
        <v>778967862.79999995</v>
      </c>
      <c r="AM94" s="100">
        <v>773905424.70000005</v>
      </c>
      <c r="AN94" s="100">
        <v>768632580.70000005</v>
      </c>
      <c r="AO94" s="100">
        <v>763005226</v>
      </c>
      <c r="AP94" s="100">
        <v>756956652.60000002</v>
      </c>
      <c r="AQ94" s="100">
        <v>750506060.70000005</v>
      </c>
      <c r="AR94" s="100">
        <v>743569839.5</v>
      </c>
      <c r="AS94" s="100">
        <v>736127226</v>
      </c>
      <c r="AT94" s="100">
        <v>728153319.79999995</v>
      </c>
      <c r="AU94" s="100">
        <v>719597549.60000002</v>
      </c>
      <c r="AV94" s="100">
        <v>710442161.39999998</v>
      </c>
      <c r="AW94">
        <v>701688988.79999995</v>
      </c>
    </row>
    <row r="95" spans="2:49" x14ac:dyDescent="0.35">
      <c r="B95" t="s">
        <v>137</v>
      </c>
      <c r="C95">
        <v>762047427.55376601</v>
      </c>
      <c r="D95">
        <v>774282345.494367</v>
      </c>
      <c r="E95">
        <v>786713699</v>
      </c>
      <c r="F95">
        <v>775752927.89999998</v>
      </c>
      <c r="G95" s="100">
        <v>763634304.39999998</v>
      </c>
      <c r="H95" s="100">
        <v>751082448.10000002</v>
      </c>
      <c r="I95" s="100">
        <v>741791460.20000005</v>
      </c>
      <c r="J95" s="100">
        <v>732147749.39999998</v>
      </c>
      <c r="K95" s="100">
        <v>720330760.60000002</v>
      </c>
      <c r="L95" s="100">
        <v>706448769.79999995</v>
      </c>
      <c r="M95" s="100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643151507.29999995</v>
      </c>
      <c r="T95">
        <v>632182051.79999995</v>
      </c>
      <c r="U95">
        <v>620984952.20000005</v>
      </c>
      <c r="V95">
        <v>606305581.10000002</v>
      </c>
      <c r="W95">
        <v>590333262.29999995</v>
      </c>
      <c r="X95">
        <v>572619369.10000002</v>
      </c>
      <c r="Y95">
        <v>554825461</v>
      </c>
      <c r="Z95">
        <v>538708029.39999998</v>
      </c>
      <c r="AA95">
        <v>524700744.80000001</v>
      </c>
      <c r="AB95">
        <v>512664914.30000001</v>
      </c>
      <c r="AC95">
        <v>502243221.89999998</v>
      </c>
      <c r="AD95">
        <v>493069220.69999999</v>
      </c>
      <c r="AE95">
        <v>484825238.39999998</v>
      </c>
      <c r="AF95">
        <v>477263215.89999998</v>
      </c>
      <c r="AG95" s="100">
        <v>470212945.69999999</v>
      </c>
      <c r="AH95" s="100">
        <v>463567526.60000002</v>
      </c>
      <c r="AI95">
        <v>457230388.30000001</v>
      </c>
      <c r="AJ95" s="100">
        <v>451079942.39999998</v>
      </c>
      <c r="AK95" s="100">
        <v>445044379.39999998</v>
      </c>
      <c r="AL95">
        <v>439085508.80000001</v>
      </c>
      <c r="AM95">
        <v>433180028.19999999</v>
      </c>
      <c r="AN95" s="100">
        <v>427304245.30000001</v>
      </c>
      <c r="AO95" s="100">
        <v>421410427.39999998</v>
      </c>
      <c r="AP95" s="100">
        <v>415477059.80000001</v>
      </c>
      <c r="AQ95" s="100">
        <v>409505943.5</v>
      </c>
      <c r="AR95" s="100">
        <v>403502695.80000001</v>
      </c>
      <c r="AS95">
        <v>397464966.30000001</v>
      </c>
      <c r="AT95">
        <v>391369824.69999999</v>
      </c>
      <c r="AU95">
        <v>385204926.80000001</v>
      </c>
      <c r="AV95">
        <v>378970309.5</v>
      </c>
      <c r="AW95">
        <v>372691221</v>
      </c>
    </row>
    <row r="96" spans="2:49" x14ac:dyDescent="0.35">
      <c r="B96" t="s">
        <v>138</v>
      </c>
      <c r="C96">
        <v>399231640.45290101</v>
      </c>
      <c r="D96">
        <v>405641433.57550502</v>
      </c>
      <c r="E96">
        <v>412154138</v>
      </c>
      <c r="F96">
        <v>406697165.19999999</v>
      </c>
      <c r="G96" s="100">
        <v>399867024.89999998</v>
      </c>
      <c r="H96" s="100">
        <v>392527163.80000001</v>
      </c>
      <c r="I96" s="100">
        <v>387025403.19999999</v>
      </c>
      <c r="J96" s="100">
        <v>381273314.10000002</v>
      </c>
      <c r="K96" s="100">
        <v>373970754.5</v>
      </c>
      <c r="L96" s="100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325390211.5</v>
      </c>
      <c r="T96">
        <v>319206254.10000002</v>
      </c>
      <c r="U96">
        <v>312789229.30000001</v>
      </c>
      <c r="V96">
        <v>304744828</v>
      </c>
      <c r="W96">
        <v>295870995</v>
      </c>
      <c r="X96">
        <v>285890692.30000001</v>
      </c>
      <c r="Y96">
        <v>275632322.80000001</v>
      </c>
      <c r="Z96">
        <v>266148437.59999999</v>
      </c>
      <c r="AA96">
        <v>257788287.69999999</v>
      </c>
      <c r="AB96">
        <v>250526117.30000001</v>
      </c>
      <c r="AC96">
        <v>244195482.59999999</v>
      </c>
      <c r="AD96">
        <v>238607806.19999999</v>
      </c>
      <c r="AE96">
        <v>233586675.19999999</v>
      </c>
      <c r="AF96">
        <v>228989325.69999999</v>
      </c>
      <c r="AG96">
        <v>224713641.09999999</v>
      </c>
      <c r="AH96">
        <v>220691754</v>
      </c>
      <c r="AI96">
        <v>216863128.19999999</v>
      </c>
      <c r="AJ96">
        <v>213155373.59999999</v>
      </c>
      <c r="AK96">
        <v>209525932.80000001</v>
      </c>
      <c r="AL96">
        <v>205952685.90000001</v>
      </c>
      <c r="AM96">
        <v>202422531.90000001</v>
      </c>
      <c r="AN96">
        <v>198922744.80000001</v>
      </c>
      <c r="AO96">
        <v>195428511.09999999</v>
      </c>
      <c r="AP96">
        <v>191929124.80000001</v>
      </c>
      <c r="AQ96">
        <v>188426135</v>
      </c>
      <c r="AR96">
        <v>184923370.30000001</v>
      </c>
      <c r="AS96">
        <v>181420398.69999999</v>
      </c>
      <c r="AT96">
        <v>177906165.59999999</v>
      </c>
      <c r="AU96">
        <v>174375398.09999999</v>
      </c>
      <c r="AV96">
        <v>170828890.80000001</v>
      </c>
      <c r="AW96">
        <v>167279067.09999999</v>
      </c>
    </row>
    <row r="97" spans="2:49" x14ac:dyDescent="0.3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180356056.30000001</v>
      </c>
      <c r="G97">
        <v>171729649.09999999</v>
      </c>
      <c r="H97">
        <v>163178004.40000001</v>
      </c>
      <c r="I97" s="100">
        <v>155767526.5</v>
      </c>
      <c r="J97" s="100">
        <v>148556712</v>
      </c>
      <c r="K97" s="100">
        <v>141059316.19999999</v>
      </c>
      <c r="L97" s="100">
        <v>133296080.90000001</v>
      </c>
      <c r="M97">
        <v>125936323.59999999</v>
      </c>
      <c r="N97">
        <v>119440830</v>
      </c>
      <c r="O97" s="100">
        <v>114282065.3</v>
      </c>
      <c r="P97">
        <v>109842271.5</v>
      </c>
      <c r="Q97">
        <v>105336580.3</v>
      </c>
      <c r="R97">
        <v>100006048</v>
      </c>
      <c r="S97">
        <v>94847721.849999994</v>
      </c>
      <c r="T97">
        <v>89948991.150000006</v>
      </c>
      <c r="U97">
        <v>85282265.730000004</v>
      </c>
      <c r="V97">
        <v>80327143.060000002</v>
      </c>
      <c r="W97">
        <v>75439223.859999999</v>
      </c>
      <c r="X97">
        <v>70471184.670000002</v>
      </c>
      <c r="Y97">
        <v>65752582.409999996</v>
      </c>
      <c r="Z97">
        <v>61521371.200000003</v>
      </c>
      <c r="AA97">
        <v>57829024.75</v>
      </c>
      <c r="AB97">
        <v>54612969.920000002</v>
      </c>
      <c r="AC97">
        <v>51785251.700000003</v>
      </c>
      <c r="AD97">
        <v>49268239.469999999</v>
      </c>
      <c r="AE97">
        <v>46995575.939999998</v>
      </c>
      <c r="AF97">
        <v>44916344.189999998</v>
      </c>
      <c r="AG97">
        <v>42994836.119999997</v>
      </c>
      <c r="AH97">
        <v>41206802.450000003</v>
      </c>
      <c r="AI97">
        <v>39532971.600000001</v>
      </c>
      <c r="AJ97">
        <v>37955366.649999999</v>
      </c>
      <c r="AK97">
        <v>36462373.640000001</v>
      </c>
      <c r="AL97">
        <v>35046336.93</v>
      </c>
      <c r="AM97">
        <v>33701373.850000001</v>
      </c>
      <c r="AN97">
        <v>32421915.699999999</v>
      </c>
      <c r="AO97">
        <v>31200876.239999998</v>
      </c>
      <c r="AP97">
        <v>30034150.699999999</v>
      </c>
      <c r="AQ97">
        <v>28919726.100000001</v>
      </c>
      <c r="AR97">
        <v>27855915.710000001</v>
      </c>
      <c r="AS97">
        <v>26840275.030000001</v>
      </c>
      <c r="AT97">
        <v>25868958.34</v>
      </c>
      <c r="AU97">
        <v>24939041.68</v>
      </c>
      <c r="AV97">
        <v>24048328.170000002</v>
      </c>
      <c r="AW97">
        <v>23195637.02</v>
      </c>
    </row>
    <row r="98" spans="2:49" x14ac:dyDescent="0.3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772654.30850000004</v>
      </c>
      <c r="T98">
        <v>787312.08799999999</v>
      </c>
      <c r="U98">
        <v>796537.0649</v>
      </c>
      <c r="V98">
        <v>807069.69189999998</v>
      </c>
      <c r="W98">
        <v>813093.66440000001</v>
      </c>
      <c r="X98">
        <v>817762.10970000003</v>
      </c>
      <c r="Y98">
        <v>822031.46310000005</v>
      </c>
      <c r="Z98">
        <v>827997.67489999998</v>
      </c>
      <c r="AA98">
        <v>835281.65579999995</v>
      </c>
      <c r="AB98">
        <v>843760.09649999999</v>
      </c>
      <c r="AC98">
        <v>853383.27099999995</v>
      </c>
      <c r="AD98">
        <v>864214.63679999998</v>
      </c>
      <c r="AE98">
        <v>875772.91220000002</v>
      </c>
      <c r="AF98">
        <v>887946.7023</v>
      </c>
      <c r="AG98">
        <v>900625.51699999999</v>
      </c>
      <c r="AH98">
        <v>913844.38780000003</v>
      </c>
      <c r="AI98">
        <v>927312.16330000001</v>
      </c>
      <c r="AJ98">
        <v>941161.06980000006</v>
      </c>
      <c r="AK98">
        <v>955495.90190000006</v>
      </c>
      <c r="AL98">
        <v>970204.25309999997</v>
      </c>
      <c r="AM98">
        <v>985265.71420000005</v>
      </c>
      <c r="AN98">
        <v>1000745.672</v>
      </c>
      <c r="AO98">
        <v>1016604.298</v>
      </c>
      <c r="AP98">
        <v>1032798.616</v>
      </c>
      <c r="AQ98">
        <v>1049365.7890000001</v>
      </c>
      <c r="AR98">
        <v>1066073.656</v>
      </c>
      <c r="AS98">
        <v>1082987.1140000001</v>
      </c>
      <c r="AT98">
        <v>1100027.0090000001</v>
      </c>
      <c r="AU98">
        <v>1117141.4129999999</v>
      </c>
      <c r="AV98">
        <v>1134346.9779999999</v>
      </c>
      <c r="AW98">
        <v>1151998.8940000001</v>
      </c>
    </row>
    <row r="99" spans="2:49" x14ac:dyDescent="0.3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13730133.609999999</v>
      </c>
      <c r="T99">
        <v>13689639.449999999</v>
      </c>
      <c r="U99">
        <v>13618049.210000001</v>
      </c>
      <c r="V99">
        <v>13870358.859999999</v>
      </c>
      <c r="W99">
        <v>13819943.619999999</v>
      </c>
      <c r="X99">
        <v>13761574.49</v>
      </c>
      <c r="Y99">
        <v>13565037.859999999</v>
      </c>
      <c r="Z99">
        <v>13453679.43</v>
      </c>
      <c r="AA99">
        <v>13356044.560000001</v>
      </c>
      <c r="AB99">
        <v>13264156.359999999</v>
      </c>
      <c r="AC99">
        <v>13187983.140000001</v>
      </c>
      <c r="AD99">
        <v>13151547.689999999</v>
      </c>
      <c r="AE99" s="100">
        <v>13112689.34</v>
      </c>
      <c r="AF99" s="100">
        <v>13078699.449999999</v>
      </c>
      <c r="AG99">
        <v>13051817.529999999</v>
      </c>
      <c r="AH99">
        <v>13052744.41</v>
      </c>
      <c r="AI99">
        <v>13034562.41</v>
      </c>
      <c r="AJ99" s="100">
        <v>13014457.5</v>
      </c>
      <c r="AK99">
        <v>13023231.699999999</v>
      </c>
      <c r="AL99">
        <v>13036037.17</v>
      </c>
      <c r="AM99">
        <v>13048874.300000001</v>
      </c>
      <c r="AN99">
        <v>13078645.890000001</v>
      </c>
      <c r="AO99">
        <v>13105346.9</v>
      </c>
      <c r="AP99">
        <v>13138410.07</v>
      </c>
      <c r="AQ99">
        <v>13195534.939999999</v>
      </c>
      <c r="AR99">
        <v>13243580.91</v>
      </c>
      <c r="AS99">
        <v>13299687.15</v>
      </c>
      <c r="AT99">
        <v>13365144.380000001</v>
      </c>
      <c r="AU99">
        <v>13426567.02</v>
      </c>
      <c r="AV99">
        <v>13489724.35</v>
      </c>
      <c r="AW99">
        <v>13620676.220000001</v>
      </c>
    </row>
    <row r="100" spans="2:49" x14ac:dyDescent="0.3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14502787.92</v>
      </c>
      <c r="T100">
        <v>14476951.539999999</v>
      </c>
      <c r="U100">
        <v>14414586.27</v>
      </c>
      <c r="V100">
        <v>14677428.550000001</v>
      </c>
      <c r="W100">
        <v>14633037.279999999</v>
      </c>
      <c r="X100">
        <v>14579336.6</v>
      </c>
      <c r="Y100">
        <v>14387069.32</v>
      </c>
      <c r="Z100">
        <v>14281677.1</v>
      </c>
      <c r="AA100">
        <v>14191326.220000001</v>
      </c>
      <c r="AB100">
        <v>14107916.460000001</v>
      </c>
      <c r="AC100">
        <v>14041366.41</v>
      </c>
      <c r="AD100">
        <v>14015762.32</v>
      </c>
      <c r="AE100">
        <v>13988462.25</v>
      </c>
      <c r="AF100">
        <v>13966646.15</v>
      </c>
      <c r="AG100">
        <v>13952443.039999999</v>
      </c>
      <c r="AH100">
        <v>13966588.800000001</v>
      </c>
      <c r="AI100">
        <v>13961874.57</v>
      </c>
      <c r="AJ100">
        <v>13955618.57</v>
      </c>
      <c r="AK100">
        <v>13978727.6</v>
      </c>
      <c r="AL100">
        <v>14006241.42</v>
      </c>
      <c r="AM100">
        <v>14034140.01</v>
      </c>
      <c r="AN100">
        <v>14079391.560000001</v>
      </c>
      <c r="AO100">
        <v>14121951.189999999</v>
      </c>
      <c r="AP100">
        <v>14171208.68</v>
      </c>
      <c r="AQ100">
        <v>14244900.73</v>
      </c>
      <c r="AR100">
        <v>14309654.560000001</v>
      </c>
      <c r="AS100">
        <v>14382674.26</v>
      </c>
      <c r="AT100">
        <v>14465171.390000001</v>
      </c>
      <c r="AU100">
        <v>14543708.43</v>
      </c>
      <c r="AV100">
        <v>14624071.33</v>
      </c>
      <c r="AW100">
        <v>14772675.109999999</v>
      </c>
    </row>
    <row r="101" spans="2:49" x14ac:dyDescent="0.3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157807746.59999999</v>
      </c>
      <c r="G101">
        <v>153187986.09999999</v>
      </c>
      <c r="H101">
        <v>152677500.59999999</v>
      </c>
      <c r="I101">
        <v>149418415.90000001</v>
      </c>
      <c r="J101">
        <v>145571137.80000001</v>
      </c>
      <c r="K101">
        <v>141027233.40000001</v>
      </c>
      <c r="L101">
        <v>137577301.69999999</v>
      </c>
      <c r="M101">
        <v>134662807.40000001</v>
      </c>
      <c r="N101">
        <v>133305934.90000001</v>
      </c>
      <c r="O101">
        <v>131374181.09999999</v>
      </c>
      <c r="P101">
        <v>127808619.5</v>
      </c>
      <c r="Q101">
        <v>123194867</v>
      </c>
      <c r="R101">
        <v>119587800.2</v>
      </c>
      <c r="S101">
        <v>119247773.09999999</v>
      </c>
      <c r="T101">
        <v>117310897.90000001</v>
      </c>
      <c r="U101">
        <v>115067013.90000001</v>
      </c>
      <c r="V101">
        <v>112521872.59999999</v>
      </c>
      <c r="W101">
        <v>109645905.8</v>
      </c>
      <c r="X101">
        <v>106526338.5</v>
      </c>
      <c r="Y101">
        <v>104093480.40000001</v>
      </c>
      <c r="Z101">
        <v>101868635.59999999</v>
      </c>
      <c r="AA101">
        <v>99799647.370000005</v>
      </c>
      <c r="AB101">
        <v>97818206.599999994</v>
      </c>
      <c r="AC101">
        <v>95869492.730000004</v>
      </c>
      <c r="AD101">
        <v>93861702.950000003</v>
      </c>
      <c r="AE101">
        <v>91774223.810000002</v>
      </c>
      <c r="AF101">
        <v>89610326.890000001</v>
      </c>
      <c r="AG101">
        <v>87365521.650000006</v>
      </c>
      <c r="AH101">
        <v>85054896.510000005</v>
      </c>
      <c r="AI101">
        <v>82755307.920000002</v>
      </c>
      <c r="AJ101">
        <v>80396100.060000002</v>
      </c>
      <c r="AK101">
        <v>77990610.480000004</v>
      </c>
      <c r="AL101">
        <v>75545045.870000005</v>
      </c>
      <c r="AM101">
        <v>73072196.650000006</v>
      </c>
      <c r="AN101">
        <v>70554026.319999903</v>
      </c>
      <c r="AO101">
        <v>68038676.319999903</v>
      </c>
      <c r="AP101">
        <v>65536788.119999997</v>
      </c>
      <c r="AQ101">
        <v>63064616.210000001</v>
      </c>
      <c r="AR101">
        <v>60629269.170000002</v>
      </c>
      <c r="AS101">
        <v>58236194.789999999</v>
      </c>
      <c r="AT101">
        <v>55900589.899999999</v>
      </c>
      <c r="AU101" s="100">
        <v>53627916.859999999</v>
      </c>
      <c r="AV101" s="100">
        <v>51423080.520000003</v>
      </c>
      <c r="AW101">
        <v>49311160.259999998</v>
      </c>
    </row>
    <row r="102" spans="2:49" x14ac:dyDescent="0.3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</v>
      </c>
      <c r="G102" s="100">
        <v>1077983.4369999999</v>
      </c>
      <c r="H102" s="100">
        <v>1048549.7610000001</v>
      </c>
      <c r="I102">
        <v>1024274.508</v>
      </c>
      <c r="J102" s="100">
        <v>1000122.357</v>
      </c>
      <c r="K102" s="100">
        <v>973364.59050000005</v>
      </c>
      <c r="L102" s="100">
        <v>944193.53119999997</v>
      </c>
      <c r="M102" s="100">
        <v>916029.28610000003</v>
      </c>
      <c r="N102" s="100">
        <v>891648.6679</v>
      </c>
      <c r="O102">
        <v>873772.1801</v>
      </c>
      <c r="P102">
        <v>859502.30440000002</v>
      </c>
      <c r="Q102">
        <v>843858.21719999996</v>
      </c>
      <c r="R102">
        <v>821927.66929999995</v>
      </c>
      <c r="S102">
        <v>799987.20440000005</v>
      </c>
      <c r="T102">
        <v>779064.03009999997</v>
      </c>
      <c r="U102">
        <v>758345.17090000003</v>
      </c>
      <c r="V102">
        <v>734367.79799999995</v>
      </c>
      <c r="W102">
        <v>709503.96380000003</v>
      </c>
      <c r="X102">
        <v>682943.86060000001</v>
      </c>
      <c r="Y102">
        <v>656787.13489999995</v>
      </c>
      <c r="Z102">
        <v>632990.19160000002</v>
      </c>
      <c r="AA102">
        <v>612094.37490000005</v>
      </c>
      <c r="AB102">
        <v>593849.22580000001</v>
      </c>
      <c r="AC102">
        <v>577774.79890000005</v>
      </c>
      <c r="AD102">
        <v>563426.00470000005</v>
      </c>
      <c r="AE102">
        <v>550418.86919999996</v>
      </c>
      <c r="AF102">
        <v>538457.26529999997</v>
      </c>
      <c r="AG102">
        <v>527331.75230000005</v>
      </c>
      <c r="AH102">
        <v>516910.59710000001</v>
      </c>
      <c r="AI102">
        <v>507051.25390000001</v>
      </c>
      <c r="AJ102">
        <v>497596.28379999998</v>
      </c>
      <c r="AK102">
        <v>488458.06189999997</v>
      </c>
      <c r="AL102">
        <v>479575.14929999999</v>
      </c>
      <c r="AM102">
        <v>470903.34940000001</v>
      </c>
      <c r="AN102">
        <v>462409.01040000003</v>
      </c>
      <c r="AO102">
        <v>454025.03080000001</v>
      </c>
      <c r="AP102">
        <v>445719.29550000001</v>
      </c>
      <c r="AQ102">
        <v>437490.9816</v>
      </c>
      <c r="AR102">
        <v>429332.8456</v>
      </c>
      <c r="AS102">
        <v>421235.79129999998</v>
      </c>
      <c r="AT102">
        <v>413171.51510000002</v>
      </c>
      <c r="AU102">
        <v>405119.39990000002</v>
      </c>
      <c r="AV102">
        <v>397072.8628</v>
      </c>
      <c r="AW102">
        <v>389137.99489999999</v>
      </c>
    </row>
    <row r="103" spans="2:49" x14ac:dyDescent="0.35">
      <c r="B103" t="s">
        <v>145</v>
      </c>
      <c r="C103">
        <v>1098851.8998263199</v>
      </c>
      <c r="D103">
        <v>1116494.32251175</v>
      </c>
      <c r="E103">
        <v>1134420</v>
      </c>
      <c r="F103">
        <v>1107035.436</v>
      </c>
      <c r="G103">
        <v>1077983.4369999999</v>
      </c>
      <c r="H103">
        <v>1048549.7610000001</v>
      </c>
      <c r="I103">
        <v>1024274.508</v>
      </c>
      <c r="J103">
        <v>1000122.357</v>
      </c>
      <c r="K103">
        <v>973364.59050000005</v>
      </c>
      <c r="L103">
        <v>944193.53119999997</v>
      </c>
      <c r="M103">
        <v>916029.28610000003</v>
      </c>
      <c r="N103">
        <v>891648.6679</v>
      </c>
      <c r="O103">
        <v>873772.1801</v>
      </c>
      <c r="P103">
        <v>859502.30440000002</v>
      </c>
      <c r="Q103">
        <v>843858.21719999996</v>
      </c>
      <c r="R103">
        <v>821927.66929999995</v>
      </c>
      <c r="S103">
        <v>799987.20440000005</v>
      </c>
      <c r="T103">
        <v>779064.03009999997</v>
      </c>
      <c r="U103">
        <v>758345.17090000003</v>
      </c>
      <c r="V103">
        <v>734367.79799999995</v>
      </c>
      <c r="W103">
        <v>709503.96380000003</v>
      </c>
      <c r="X103">
        <v>682943.86060000001</v>
      </c>
      <c r="Y103">
        <v>656787.13489999995</v>
      </c>
      <c r="Z103">
        <v>632990.19160000002</v>
      </c>
      <c r="AA103">
        <v>612094.37490000005</v>
      </c>
      <c r="AB103">
        <v>593849.22580000001</v>
      </c>
      <c r="AC103">
        <v>577774.79890000005</v>
      </c>
      <c r="AD103">
        <v>563426.00470000005</v>
      </c>
      <c r="AE103">
        <v>550418.86919999996</v>
      </c>
      <c r="AF103">
        <v>538457.26529999997</v>
      </c>
      <c r="AG103">
        <v>527331.75230000005</v>
      </c>
      <c r="AH103">
        <v>516910.59710000001</v>
      </c>
      <c r="AI103">
        <v>507051.25390000001</v>
      </c>
      <c r="AJ103">
        <v>497596.28379999998</v>
      </c>
      <c r="AK103">
        <v>488458.06189999997</v>
      </c>
      <c r="AL103">
        <v>479575.14929999999</v>
      </c>
      <c r="AM103">
        <v>470903.34940000001</v>
      </c>
      <c r="AN103">
        <v>462409.01040000003</v>
      </c>
      <c r="AO103">
        <v>454025.03080000001</v>
      </c>
      <c r="AP103">
        <v>445719.29550000001</v>
      </c>
      <c r="AQ103">
        <v>437490.9816</v>
      </c>
      <c r="AR103">
        <v>429332.8456</v>
      </c>
      <c r="AS103">
        <v>421235.79129999998</v>
      </c>
      <c r="AT103">
        <v>413171.51510000002</v>
      </c>
      <c r="AU103">
        <v>405119.39990000002</v>
      </c>
      <c r="AV103">
        <v>397072.8628</v>
      </c>
      <c r="AW103">
        <v>389137.99489999999</v>
      </c>
    </row>
    <row r="104" spans="2:49" x14ac:dyDescent="0.3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118020003.40000001</v>
      </c>
      <c r="G104" s="100">
        <v>114447618</v>
      </c>
      <c r="H104">
        <v>114347056.7</v>
      </c>
      <c r="I104">
        <v>111317291.90000001</v>
      </c>
      <c r="J104">
        <v>108395858.8</v>
      </c>
      <c r="K104" s="100">
        <v>105272722.09999999</v>
      </c>
      <c r="L104" s="100">
        <v>102795200.90000001</v>
      </c>
      <c r="M104">
        <v>100555696</v>
      </c>
      <c r="N104" s="100">
        <v>99571667.599999994</v>
      </c>
      <c r="O104">
        <v>98532672.709999904</v>
      </c>
      <c r="P104">
        <v>96700459.129999995</v>
      </c>
      <c r="Q104">
        <v>94664728.060000002</v>
      </c>
      <c r="R104">
        <v>93585827.200000003</v>
      </c>
      <c r="S104">
        <v>95312269.239999995</v>
      </c>
      <c r="T104">
        <v>94264406.700000003</v>
      </c>
      <c r="U104">
        <v>92546484.590000004</v>
      </c>
      <c r="V104">
        <v>90564896.319999903</v>
      </c>
      <c r="W104">
        <v>88452169.849999994</v>
      </c>
      <c r="X104">
        <v>86148468.700000003</v>
      </c>
      <c r="Y104">
        <v>84246008.459999904</v>
      </c>
      <c r="Z104">
        <v>82538313.230000004</v>
      </c>
      <c r="AA104">
        <v>80952656.310000002</v>
      </c>
      <c r="AB104">
        <v>79420071.939999998</v>
      </c>
      <c r="AC104">
        <v>77885527.700000003</v>
      </c>
      <c r="AD104">
        <v>76272784.010000005</v>
      </c>
      <c r="AE104">
        <v>74574973.969999999</v>
      </c>
      <c r="AF104">
        <v>72786522.540000007</v>
      </c>
      <c r="AG104">
        <v>70906146.700000003</v>
      </c>
      <c r="AH104">
        <v>68941896.099999994</v>
      </c>
      <c r="AI104" s="100">
        <v>66867951.369999997</v>
      </c>
      <c r="AJ104">
        <v>64722611.450000003</v>
      </c>
      <c r="AK104">
        <v>62520455.950000003</v>
      </c>
      <c r="AL104" s="100">
        <v>60273690.609999999</v>
      </c>
      <c r="AM104">
        <v>57995275.880000003</v>
      </c>
      <c r="AN104">
        <v>55685082.210000001</v>
      </c>
      <c r="AO104">
        <v>53373475.049999997</v>
      </c>
      <c r="AP104">
        <v>51074289.520000003</v>
      </c>
      <c r="AQ104">
        <v>48803103.950000003</v>
      </c>
      <c r="AR104" s="100">
        <v>46570187.119999997</v>
      </c>
      <c r="AS104">
        <v>44380225.479999997</v>
      </c>
      <c r="AT104">
        <v>42251164.140000001</v>
      </c>
      <c r="AU104">
        <v>40189123.43</v>
      </c>
      <c r="AV104">
        <v>38199589.479999997</v>
      </c>
      <c r="AW104">
        <v>36297265.579999998</v>
      </c>
    </row>
    <row r="105" spans="2:49" x14ac:dyDescent="0.3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118020003.40000001</v>
      </c>
      <c r="G105" s="100">
        <v>114447618</v>
      </c>
      <c r="H105">
        <v>114347056.7</v>
      </c>
      <c r="I105">
        <v>111317291.90000001</v>
      </c>
      <c r="J105">
        <v>108395858.8</v>
      </c>
      <c r="K105" s="100">
        <v>105272722.09999999</v>
      </c>
      <c r="L105" s="100">
        <v>102795200.90000001</v>
      </c>
      <c r="M105">
        <v>100555696</v>
      </c>
      <c r="N105">
        <v>99571667.599999994</v>
      </c>
      <c r="O105">
        <v>98532672.709999904</v>
      </c>
      <c r="P105">
        <v>96700459.129999995</v>
      </c>
      <c r="Q105">
        <v>94664728.060000002</v>
      </c>
      <c r="R105">
        <v>93585827.200000003</v>
      </c>
      <c r="S105">
        <v>95312269.239999995</v>
      </c>
      <c r="T105">
        <v>94264406.700000003</v>
      </c>
      <c r="U105">
        <v>92546484.590000004</v>
      </c>
      <c r="V105">
        <v>90564896.319999903</v>
      </c>
      <c r="W105">
        <v>88452169.849999994</v>
      </c>
      <c r="X105">
        <v>86148468.700000003</v>
      </c>
      <c r="Y105">
        <v>84246008.459999904</v>
      </c>
      <c r="Z105">
        <v>82538313.230000004</v>
      </c>
      <c r="AA105">
        <v>80952656.310000002</v>
      </c>
      <c r="AB105">
        <v>79420071.939999998</v>
      </c>
      <c r="AC105">
        <v>77885527.700000003</v>
      </c>
      <c r="AD105">
        <v>76272784.010000005</v>
      </c>
      <c r="AE105">
        <v>74574973.969999999</v>
      </c>
      <c r="AF105">
        <v>72786522.540000007</v>
      </c>
      <c r="AG105">
        <v>70906146.700000003</v>
      </c>
      <c r="AH105">
        <v>68941896.099999994</v>
      </c>
      <c r="AI105">
        <v>66867951.369999997</v>
      </c>
      <c r="AJ105">
        <v>64722611.450000003</v>
      </c>
      <c r="AK105">
        <v>62520455.950000003</v>
      </c>
      <c r="AL105">
        <v>60273690.609999999</v>
      </c>
      <c r="AM105">
        <v>57995275.880000003</v>
      </c>
      <c r="AN105">
        <v>55685082.210000001</v>
      </c>
      <c r="AO105">
        <v>53373475.049999997</v>
      </c>
      <c r="AP105">
        <v>51074289.520000003</v>
      </c>
      <c r="AQ105">
        <v>48803103.950000003</v>
      </c>
      <c r="AR105">
        <v>46570187.119999997</v>
      </c>
      <c r="AS105">
        <v>44380225.479999997</v>
      </c>
      <c r="AT105">
        <v>42251164.140000001</v>
      </c>
      <c r="AU105">
        <v>40189123.43</v>
      </c>
      <c r="AV105">
        <v>38199589.479999997</v>
      </c>
      <c r="AW105">
        <v>36297265.579999998</v>
      </c>
    </row>
    <row r="106" spans="2:49" x14ac:dyDescent="0.3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38680707.810000002</v>
      </c>
      <c r="G106">
        <v>37662384.700000003</v>
      </c>
      <c r="H106">
        <v>37281894.079999998</v>
      </c>
      <c r="I106">
        <v>37076849.560000002</v>
      </c>
      <c r="J106">
        <v>36175156.619999997</v>
      </c>
      <c r="K106" s="100">
        <v>34781146.75</v>
      </c>
      <c r="L106" s="100">
        <v>33837907.289999999</v>
      </c>
      <c r="M106">
        <v>33191082.16</v>
      </c>
      <c r="N106">
        <v>32842618.670000002</v>
      </c>
      <c r="O106">
        <v>31967736.190000001</v>
      </c>
      <c r="P106">
        <v>30248658.030000001</v>
      </c>
      <c r="Q106">
        <v>27686280.68</v>
      </c>
      <c r="R106">
        <v>25180045.300000001</v>
      </c>
      <c r="S106">
        <v>23135516.690000001</v>
      </c>
      <c r="T106">
        <v>22267427.210000001</v>
      </c>
      <c r="U106">
        <v>21762184.16</v>
      </c>
      <c r="V106">
        <v>21222608.52</v>
      </c>
      <c r="W106">
        <v>20484232</v>
      </c>
      <c r="X106">
        <v>19694925.920000002</v>
      </c>
      <c r="Y106">
        <v>19190684.82</v>
      </c>
      <c r="Z106">
        <v>18697332.140000001</v>
      </c>
      <c r="AA106">
        <v>18234896.690000001</v>
      </c>
      <c r="AB106">
        <v>17804285.43</v>
      </c>
      <c r="AC106">
        <v>17406190.23</v>
      </c>
      <c r="AD106">
        <v>17025492.93</v>
      </c>
      <c r="AE106">
        <v>16648830.970000001</v>
      </c>
      <c r="AF106">
        <v>16285347.08</v>
      </c>
      <c r="AG106">
        <v>15932043.199999999</v>
      </c>
      <c r="AH106">
        <v>15596089.810000001</v>
      </c>
      <c r="AI106">
        <v>15380305.300000001</v>
      </c>
      <c r="AJ106">
        <v>15175892.33</v>
      </c>
      <c r="AK106">
        <v>14981696.460000001</v>
      </c>
      <c r="AL106">
        <v>14791780.109999999</v>
      </c>
      <c r="AM106">
        <v>14606017.42</v>
      </c>
      <c r="AN106">
        <v>14406535.109999999</v>
      </c>
      <c r="AO106">
        <v>14211176.25</v>
      </c>
      <c r="AP106">
        <v>14016779.300000001</v>
      </c>
      <c r="AQ106">
        <v>13824021.279999999</v>
      </c>
      <c r="AR106">
        <v>13629749.210000001</v>
      </c>
      <c r="AS106">
        <v>13434733.52</v>
      </c>
      <c r="AT106">
        <v>13236254.24</v>
      </c>
      <c r="AU106">
        <v>13033674.02</v>
      </c>
      <c r="AV106">
        <v>12826418.17</v>
      </c>
      <c r="AW106">
        <v>12624756.68</v>
      </c>
    </row>
    <row r="107" spans="2:49" x14ac:dyDescent="0.3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38680707.810000002</v>
      </c>
      <c r="G107" s="100">
        <v>37662384.700000003</v>
      </c>
      <c r="H107">
        <v>37281894.079999998</v>
      </c>
      <c r="I107">
        <v>37076849.560000002</v>
      </c>
      <c r="J107">
        <v>36175156.619999997</v>
      </c>
      <c r="K107" s="100">
        <v>34781146.75</v>
      </c>
      <c r="L107" s="100">
        <v>33837907.289999999</v>
      </c>
      <c r="M107">
        <v>33191082.16</v>
      </c>
      <c r="N107">
        <v>32842618.670000002</v>
      </c>
      <c r="O107">
        <v>31967736.190000001</v>
      </c>
      <c r="P107">
        <v>30248658.030000001</v>
      </c>
      <c r="Q107">
        <v>27686280.68</v>
      </c>
      <c r="R107">
        <v>25180045.300000001</v>
      </c>
      <c r="S107">
        <v>23135516.690000001</v>
      </c>
      <c r="T107">
        <v>22267427.210000001</v>
      </c>
      <c r="U107">
        <v>21762184.16</v>
      </c>
      <c r="V107">
        <v>21222608.52</v>
      </c>
      <c r="W107">
        <v>20484232</v>
      </c>
      <c r="X107">
        <v>19694925.920000002</v>
      </c>
      <c r="Y107">
        <v>19190684.82</v>
      </c>
      <c r="Z107">
        <v>18697332.140000001</v>
      </c>
      <c r="AA107">
        <v>18234896.690000001</v>
      </c>
      <c r="AB107">
        <v>17804285.43</v>
      </c>
      <c r="AC107">
        <v>17406190.23</v>
      </c>
      <c r="AD107">
        <v>17025492.93</v>
      </c>
      <c r="AE107">
        <v>16648830.970000001</v>
      </c>
      <c r="AF107">
        <v>16285347.08</v>
      </c>
      <c r="AG107">
        <v>15932043.199999999</v>
      </c>
      <c r="AH107">
        <v>15596089.810000001</v>
      </c>
      <c r="AI107">
        <v>15380305.300000001</v>
      </c>
      <c r="AJ107">
        <v>15175892.33</v>
      </c>
      <c r="AK107">
        <v>14981696.460000001</v>
      </c>
      <c r="AL107">
        <v>14791780.109999999</v>
      </c>
      <c r="AM107">
        <v>14606017.42</v>
      </c>
      <c r="AN107">
        <v>14406535.109999999</v>
      </c>
      <c r="AO107">
        <v>14211176.25</v>
      </c>
      <c r="AP107">
        <v>14016779.300000001</v>
      </c>
      <c r="AQ107">
        <v>13824021.279999999</v>
      </c>
      <c r="AR107">
        <v>13629749.210000001</v>
      </c>
      <c r="AS107">
        <v>13434733.52</v>
      </c>
      <c r="AT107">
        <v>13236254.24</v>
      </c>
      <c r="AU107">
        <v>13033674.02</v>
      </c>
      <c r="AV107">
        <v>12826418.17</v>
      </c>
      <c r="AW107">
        <v>12624756.68</v>
      </c>
    </row>
    <row r="108" spans="2:49" x14ac:dyDescent="0.3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7634585.7750000004</v>
      </c>
      <c r="G108" s="100">
        <v>7341872.341</v>
      </c>
      <c r="H108">
        <v>7407098.5290000001</v>
      </c>
      <c r="I108">
        <v>7687387.0829999996</v>
      </c>
      <c r="J108">
        <v>7403338.1569999997</v>
      </c>
      <c r="K108" s="100">
        <v>7209500.9029999999</v>
      </c>
      <c r="L108" s="100">
        <v>6837460.3509999998</v>
      </c>
      <c r="M108">
        <v>7104497.3600000003</v>
      </c>
      <c r="N108">
        <v>7206572.9400000004</v>
      </c>
      <c r="O108">
        <v>7510751.5599999996</v>
      </c>
      <c r="P108">
        <v>7635043.8710000003</v>
      </c>
      <c r="Q108">
        <v>7553610.2539999997</v>
      </c>
      <c r="R108">
        <v>7578005.3619999997</v>
      </c>
      <c r="S108">
        <v>7915042.3389999997</v>
      </c>
      <c r="T108">
        <v>8098849.3540000003</v>
      </c>
      <c r="U108">
        <v>8174969.6540000001</v>
      </c>
      <c r="V108">
        <v>8181515.4649999999</v>
      </c>
      <c r="W108">
        <v>8090897.159</v>
      </c>
      <c r="X108">
        <v>7932827.3300000001</v>
      </c>
      <c r="Y108">
        <v>7873171.1560000004</v>
      </c>
      <c r="Z108">
        <v>7895665.8109999998</v>
      </c>
      <c r="AA108">
        <v>7975675.6150000002</v>
      </c>
      <c r="AB108">
        <v>8093190.6409999998</v>
      </c>
      <c r="AC108">
        <v>8234002.8480000002</v>
      </c>
      <c r="AD108">
        <v>8387455.0970000001</v>
      </c>
      <c r="AE108">
        <v>8543148.8660000004</v>
      </c>
      <c r="AF108">
        <v>8698368.1490000002</v>
      </c>
      <c r="AG108">
        <v>8851875.1359999999</v>
      </c>
      <c r="AH108">
        <v>9005093.7990000006</v>
      </c>
      <c r="AI108">
        <v>9152143.4710000008</v>
      </c>
      <c r="AJ108">
        <v>9293630.3460000008</v>
      </c>
      <c r="AK108">
        <v>9432743.8660000004</v>
      </c>
      <c r="AL108">
        <v>9570317.4499999899</v>
      </c>
      <c r="AM108">
        <v>9707552.4260000009</v>
      </c>
      <c r="AN108">
        <v>9839161.5480000004</v>
      </c>
      <c r="AO108">
        <v>9969365.5690000001</v>
      </c>
      <c r="AP108">
        <v>10099682.810000001</v>
      </c>
      <c r="AQ108">
        <v>10232498.32</v>
      </c>
      <c r="AR108">
        <v>10366674.15</v>
      </c>
      <c r="AS108">
        <v>10500381.51</v>
      </c>
      <c r="AT108">
        <v>10635356.380000001</v>
      </c>
      <c r="AU108">
        <v>10772200.23</v>
      </c>
      <c r="AV108">
        <v>10912324.550000001</v>
      </c>
      <c r="AW108">
        <v>11062830.960000001</v>
      </c>
    </row>
    <row r="109" spans="2:49" x14ac:dyDescent="0.3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11866266.449999999</v>
      </c>
      <c r="G109" s="100">
        <v>11295774.640000001</v>
      </c>
      <c r="H109" s="100">
        <v>11328741.33</v>
      </c>
      <c r="I109" s="100">
        <v>11231452.689999999</v>
      </c>
      <c r="J109" s="100">
        <v>11068321.529999999</v>
      </c>
      <c r="K109" s="100">
        <v>10408494.439999999</v>
      </c>
      <c r="L109" s="100">
        <v>10066105.48</v>
      </c>
      <c r="M109">
        <v>10105674.65</v>
      </c>
      <c r="N109">
        <v>10278904.890000001</v>
      </c>
      <c r="O109">
        <v>9893603.2249999996</v>
      </c>
      <c r="P109">
        <v>9082260.6799999997</v>
      </c>
      <c r="Q109">
        <v>8083323.8099999996</v>
      </c>
      <c r="R109">
        <v>7309960.2740000002</v>
      </c>
      <c r="S109">
        <v>7057525.2620000001</v>
      </c>
      <c r="T109">
        <v>6948956.7319999998</v>
      </c>
      <c r="U109">
        <v>6911566.5669999998</v>
      </c>
      <c r="V109">
        <v>6902392.3399999999</v>
      </c>
      <c r="W109">
        <v>6861392.3049999997</v>
      </c>
      <c r="X109">
        <v>6819602.9929999998</v>
      </c>
      <c r="Y109">
        <v>6852711.2319999998</v>
      </c>
      <c r="Z109">
        <v>6947692.8839999996</v>
      </c>
      <c r="AA109">
        <v>7082041.3940000003</v>
      </c>
      <c r="AB109">
        <v>7238368.9819999998</v>
      </c>
      <c r="AC109">
        <v>7405185.6140000001</v>
      </c>
      <c r="AD109">
        <v>7572786.7300000004</v>
      </c>
      <c r="AE109">
        <v>7731334.2010000004</v>
      </c>
      <c r="AF109">
        <v>7879639.7549999999</v>
      </c>
      <c r="AG109">
        <v>8017285.7769999998</v>
      </c>
      <c r="AH109">
        <v>8147188.5279999999</v>
      </c>
      <c r="AI109">
        <v>8286374.4469999997</v>
      </c>
      <c r="AJ109">
        <v>8420992.1009999998</v>
      </c>
      <c r="AK109">
        <v>8553592.5109999999</v>
      </c>
      <c r="AL109">
        <v>8685912.7420000006</v>
      </c>
      <c r="AM109">
        <v>8819864.0810000002</v>
      </c>
      <c r="AN109">
        <v>8949464.37099999</v>
      </c>
      <c r="AO109">
        <v>9082126.1410000008</v>
      </c>
      <c r="AP109">
        <v>9218549.0460000001</v>
      </c>
      <c r="AQ109">
        <v>9359782.4499999899</v>
      </c>
      <c r="AR109">
        <v>9506016.4110000003</v>
      </c>
      <c r="AS109">
        <v>9655443.9890000001</v>
      </c>
      <c r="AT109">
        <v>9809870.7359999996</v>
      </c>
      <c r="AU109">
        <v>9970254.6840000004</v>
      </c>
      <c r="AV109">
        <v>10137066.699999999</v>
      </c>
      <c r="AW109">
        <v>10313155.939999999</v>
      </c>
    </row>
    <row r="110" spans="2:49" x14ac:dyDescent="0.3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1152766.82</v>
      </c>
      <c r="G110">
        <v>1074478.2</v>
      </c>
      <c r="H110">
        <v>928581.74849999999</v>
      </c>
      <c r="I110" s="100">
        <v>976384.99219999998</v>
      </c>
      <c r="J110" s="100">
        <v>945070.41099999996</v>
      </c>
      <c r="K110" s="100">
        <v>889025.88170000003</v>
      </c>
      <c r="L110" s="100">
        <v>845045.70270000002</v>
      </c>
      <c r="M110">
        <v>831699.70220000006</v>
      </c>
      <c r="N110">
        <v>855151.97259999998</v>
      </c>
      <c r="O110">
        <v>852084.23250000004</v>
      </c>
      <c r="P110">
        <v>812403.94669999997</v>
      </c>
      <c r="Q110">
        <v>748244.85129999998</v>
      </c>
      <c r="R110">
        <v>691727.05929999996</v>
      </c>
      <c r="S110">
        <v>642476.92610000004</v>
      </c>
      <c r="T110">
        <v>606977.7905</v>
      </c>
      <c r="U110">
        <v>583686.48340000003</v>
      </c>
      <c r="V110">
        <v>568930.19900000002</v>
      </c>
      <c r="W110">
        <v>555130.14269999997</v>
      </c>
      <c r="X110">
        <v>543527.87970000005</v>
      </c>
      <c r="Y110">
        <v>543081.06680000003</v>
      </c>
      <c r="Z110">
        <v>547682.71089999995</v>
      </c>
      <c r="AA110">
        <v>554902.79740000004</v>
      </c>
      <c r="AB110">
        <v>563315.07129999995</v>
      </c>
      <c r="AC110">
        <v>572342.87089999998</v>
      </c>
      <c r="AD110">
        <v>581644.23939999996</v>
      </c>
      <c r="AE110">
        <v>590557.7524</v>
      </c>
      <c r="AF110">
        <v>599212.73880000005</v>
      </c>
      <c r="AG110">
        <v>607639.28810000001</v>
      </c>
      <c r="AH110">
        <v>616078.34739999997</v>
      </c>
      <c r="AI110">
        <v>626498.95880000002</v>
      </c>
      <c r="AJ110">
        <v>637048.31330000004</v>
      </c>
      <c r="AK110">
        <v>647727.90989999997</v>
      </c>
      <c r="AL110">
        <v>658467.94680000003</v>
      </c>
      <c r="AM110">
        <v>669261.79249999998</v>
      </c>
      <c r="AN110">
        <v>679562.47620000003</v>
      </c>
      <c r="AO110">
        <v>689865.45700000005</v>
      </c>
      <c r="AP110">
        <v>700101.65599999996</v>
      </c>
      <c r="AQ110">
        <v>710337.27399999998</v>
      </c>
      <c r="AR110">
        <v>720528.23120000004</v>
      </c>
      <c r="AS110">
        <v>730574.86840000004</v>
      </c>
      <c r="AT110">
        <v>740550.06050000002</v>
      </c>
      <c r="AU110">
        <v>750524.62450000003</v>
      </c>
      <c r="AV110">
        <v>760544.10400000005</v>
      </c>
      <c r="AW110">
        <v>770891.90839999996</v>
      </c>
    </row>
    <row r="111" spans="2:49" x14ac:dyDescent="0.3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6445364.1849999996</v>
      </c>
      <c r="G111">
        <v>5911532.227</v>
      </c>
      <c r="H111">
        <v>5203173.7980000004</v>
      </c>
      <c r="I111">
        <v>5304031.7149999999</v>
      </c>
      <c r="J111">
        <v>5739548.4460000005</v>
      </c>
      <c r="K111">
        <v>5166077.2249999996</v>
      </c>
      <c r="L111">
        <v>4918228.5</v>
      </c>
      <c r="M111">
        <v>4998709.949</v>
      </c>
      <c r="N111">
        <v>5100882.9869999997</v>
      </c>
      <c r="O111">
        <v>5106126.341</v>
      </c>
      <c r="P111">
        <v>4860576.5159999998</v>
      </c>
      <c r="Q111">
        <v>4528666.8360000001</v>
      </c>
      <c r="R111">
        <v>4302654.2690000003</v>
      </c>
      <c r="S111" s="100">
        <v>4268323.8930000002</v>
      </c>
      <c r="T111" s="100">
        <v>4234464.6880000001</v>
      </c>
      <c r="U111" s="100">
        <v>4226545.4440000001</v>
      </c>
      <c r="V111">
        <v>4224233.2879999997</v>
      </c>
      <c r="W111">
        <v>4188665.807</v>
      </c>
      <c r="X111">
        <v>4136167.8319999999</v>
      </c>
      <c r="Y111">
        <v>4116476.236</v>
      </c>
      <c r="Z111">
        <v>4135725.1260000002</v>
      </c>
      <c r="AA111">
        <v>4183790.469</v>
      </c>
      <c r="AB111">
        <v>4251212.5930000003</v>
      </c>
      <c r="AC111">
        <v>4330914.5329999998</v>
      </c>
      <c r="AD111">
        <v>4415280.9110000003</v>
      </c>
      <c r="AE111">
        <v>4498441.5539999995</v>
      </c>
      <c r="AF111">
        <v>4579633.0209999997</v>
      </c>
      <c r="AG111">
        <v>4658556.3619999997</v>
      </c>
      <c r="AH111">
        <v>4736704.5369999995</v>
      </c>
      <c r="AI111">
        <v>4814351.6579999998</v>
      </c>
      <c r="AJ111">
        <v>4890059.4119999995</v>
      </c>
      <c r="AK111">
        <v>4966297.45</v>
      </c>
      <c r="AL111">
        <v>5043295.8830000004</v>
      </c>
      <c r="AM111">
        <v>5121524.0659999996</v>
      </c>
      <c r="AN111">
        <v>5190286.9869999997</v>
      </c>
      <c r="AO111">
        <v>5253636.6710000001</v>
      </c>
      <c r="AP111">
        <v>5313081.2039999999</v>
      </c>
      <c r="AQ111">
        <v>5370286.5980000002</v>
      </c>
      <c r="AR111">
        <v>5424729.3669999996</v>
      </c>
      <c r="AS111">
        <v>5482540.2680000002</v>
      </c>
      <c r="AT111">
        <v>5543637.2390000001</v>
      </c>
      <c r="AU111">
        <v>5607311.9419999998</v>
      </c>
      <c r="AV111">
        <v>5673196.3229999999</v>
      </c>
      <c r="AW111">
        <v>5743899.449</v>
      </c>
    </row>
    <row r="112" spans="2:49" x14ac:dyDescent="0.3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19848528.59</v>
      </c>
      <c r="G112" s="100">
        <v>18238974.23</v>
      </c>
      <c r="H112">
        <v>15905886.869999999</v>
      </c>
      <c r="I112">
        <v>16247646.630000001</v>
      </c>
      <c r="J112">
        <v>17794593.010000002</v>
      </c>
      <c r="K112">
        <v>15972015.789999999</v>
      </c>
      <c r="L112">
        <v>15208086.550000001</v>
      </c>
      <c r="M112">
        <v>15432340.539999999</v>
      </c>
      <c r="N112">
        <v>15548790.439999999</v>
      </c>
      <c r="O112">
        <v>15515157.720000001</v>
      </c>
      <c r="P112">
        <v>14881581.33</v>
      </c>
      <c r="Q112">
        <v>14064051.15</v>
      </c>
      <c r="R112">
        <v>13529478.359999999</v>
      </c>
      <c r="S112" s="100">
        <v>13511292.210000001</v>
      </c>
      <c r="T112" s="100">
        <v>13085617.34</v>
      </c>
      <c r="U112" s="100">
        <v>12824044.51</v>
      </c>
      <c r="V112">
        <v>12872300.67</v>
      </c>
      <c r="W112">
        <v>12628814.039999999</v>
      </c>
      <c r="X112">
        <v>12354017.65</v>
      </c>
      <c r="Y112">
        <v>12058408.779999999</v>
      </c>
      <c r="Z112">
        <v>11921575.800000001</v>
      </c>
      <c r="AA112">
        <v>11855490.800000001</v>
      </c>
      <c r="AB112">
        <v>11828758.199999999</v>
      </c>
      <c r="AC112">
        <v>11831624.189999999</v>
      </c>
      <c r="AD112">
        <v>11866022.210000001</v>
      </c>
      <c r="AE112">
        <v>11887606.560000001</v>
      </c>
      <c r="AF112">
        <v>11902342.369999999</v>
      </c>
      <c r="AG112">
        <v>11913132.68</v>
      </c>
      <c r="AH112">
        <v>11941532.92</v>
      </c>
      <c r="AI112">
        <v>11942546.82</v>
      </c>
      <c r="AJ112">
        <v>11933289.9</v>
      </c>
      <c r="AK112">
        <v>11945992.51</v>
      </c>
      <c r="AL112">
        <v>11959766.460000001</v>
      </c>
      <c r="AM112">
        <v>11972032.99</v>
      </c>
      <c r="AN112">
        <v>11968176.359999999</v>
      </c>
      <c r="AO112">
        <v>11940451.76</v>
      </c>
      <c r="AP112">
        <v>11903020.109999999</v>
      </c>
      <c r="AQ112">
        <v>11876109.15</v>
      </c>
      <c r="AR112">
        <v>11832244.060000001</v>
      </c>
      <c r="AS112">
        <v>11804908.52</v>
      </c>
      <c r="AT112">
        <v>11794145.66</v>
      </c>
      <c r="AU112">
        <v>11786261.23</v>
      </c>
      <c r="AV112">
        <v>11784863.98</v>
      </c>
      <c r="AW112">
        <v>11848029.439999999</v>
      </c>
    </row>
    <row r="113" spans="2:49" x14ac:dyDescent="0.35">
      <c r="B113" t="s">
        <v>335</v>
      </c>
      <c r="C113">
        <v>14430721.2592922</v>
      </c>
      <c r="D113">
        <v>14662411.1568592</v>
      </c>
      <c r="E113">
        <v>14897820.91</v>
      </c>
      <c r="F113">
        <v>14896693.470000001</v>
      </c>
      <c r="G113">
        <v>13890497.99</v>
      </c>
      <c r="H113">
        <v>12682375.42</v>
      </c>
      <c r="I113">
        <v>13187413.140000001</v>
      </c>
      <c r="J113">
        <v>12323646.74</v>
      </c>
      <c r="K113">
        <v>11251143.34</v>
      </c>
      <c r="L113">
        <v>11075116.109999999</v>
      </c>
      <c r="M113">
        <v>10991288.029999999</v>
      </c>
      <c r="N113">
        <v>11545297.380000001</v>
      </c>
      <c r="O113">
        <v>11244729.15</v>
      </c>
      <c r="P113">
        <v>10407825.76</v>
      </c>
      <c r="Q113">
        <v>9441683.3990000002</v>
      </c>
      <c r="R113">
        <v>8788419.8499999996</v>
      </c>
      <c r="S113">
        <v>8717279.5099999998</v>
      </c>
      <c r="T113">
        <v>8636245.9810000006</v>
      </c>
      <c r="U113" s="100">
        <v>8615075.057</v>
      </c>
      <c r="V113">
        <v>8583981.8680000007</v>
      </c>
      <c r="W113">
        <v>8461131.8110000007</v>
      </c>
      <c r="X113">
        <v>8289078.0319999997</v>
      </c>
      <c r="Y113">
        <v>8172923.6100000003</v>
      </c>
      <c r="Z113">
        <v>8123439.2620000001</v>
      </c>
      <c r="AA113">
        <v>8125575.7029999997</v>
      </c>
      <c r="AB113">
        <v>8162333.7120000003</v>
      </c>
      <c r="AC113">
        <v>8220126.2060000002</v>
      </c>
      <c r="AD113">
        <v>8288956.9529999997</v>
      </c>
      <c r="AE113">
        <v>8355444.7170000002</v>
      </c>
      <c r="AF113">
        <v>8417605.0270000007</v>
      </c>
      <c r="AG113">
        <v>8475088.2190000005</v>
      </c>
      <c r="AH113">
        <v>8530384.8900000006</v>
      </c>
      <c r="AI113">
        <v>8581730.3650000002</v>
      </c>
      <c r="AJ113">
        <v>8629423.1300000008</v>
      </c>
      <c r="AK113">
        <v>8677579.8530000001</v>
      </c>
      <c r="AL113">
        <v>8726813.5260000005</v>
      </c>
      <c r="AM113">
        <v>8777661.1500000004</v>
      </c>
      <c r="AN113">
        <v>8818452.4780000001</v>
      </c>
      <c r="AO113">
        <v>8854991.4930000007</v>
      </c>
      <c r="AP113">
        <v>8888780.6640000008</v>
      </c>
      <c r="AQ113">
        <v>8921910.4930000007</v>
      </c>
      <c r="AR113">
        <v>8953452.5800000001</v>
      </c>
      <c r="AS113">
        <v>8988206.0460000001</v>
      </c>
      <c r="AT113">
        <v>9026580.62099999</v>
      </c>
      <c r="AU113">
        <v>9068079.6050000004</v>
      </c>
      <c r="AV113">
        <v>9112286.9100000001</v>
      </c>
      <c r="AW113">
        <v>9163171.6349999998</v>
      </c>
    </row>
    <row r="114" spans="2:49" x14ac:dyDescent="0.3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9625380.7939999998</v>
      </c>
      <c r="G114">
        <v>9428699.4010000005</v>
      </c>
      <c r="H114">
        <v>8845163.1669999994</v>
      </c>
      <c r="I114">
        <v>9118202.7449999899</v>
      </c>
      <c r="J114">
        <v>9030043.4979999997</v>
      </c>
      <c r="K114">
        <v>8681404.0559999999</v>
      </c>
      <c r="L114">
        <v>8706960.8300000001</v>
      </c>
      <c r="M114">
        <v>8724919.1919999998</v>
      </c>
      <c r="N114">
        <v>8945342.0999999996</v>
      </c>
      <c r="O114">
        <v>8852108.7630000003</v>
      </c>
      <c r="P114">
        <v>8564244.0179999899</v>
      </c>
      <c r="Q114">
        <v>8230475.04</v>
      </c>
      <c r="R114">
        <v>7993508.818</v>
      </c>
      <c r="S114">
        <v>7774144.4479999999</v>
      </c>
      <c r="T114">
        <v>7645174.2589999996</v>
      </c>
      <c r="U114">
        <v>7568491.5439999998</v>
      </c>
      <c r="V114">
        <v>7517617.9510000004</v>
      </c>
      <c r="W114">
        <v>7423169.2719999999</v>
      </c>
      <c r="X114">
        <v>7312867.9380000001</v>
      </c>
      <c r="Y114">
        <v>7272989.2750000004</v>
      </c>
      <c r="Z114">
        <v>7276989.7010000004</v>
      </c>
      <c r="AA114">
        <v>7308726.7209999999</v>
      </c>
      <c r="AB114">
        <v>7357723.0080000004</v>
      </c>
      <c r="AC114">
        <v>7419465.1969999997</v>
      </c>
      <c r="AD114">
        <v>7491511.6059999997</v>
      </c>
      <c r="AE114">
        <v>7565001.733</v>
      </c>
      <c r="AF114">
        <v>7640180.5060000001</v>
      </c>
      <c r="AG114">
        <v>7716413.3030000003</v>
      </c>
      <c r="AH114">
        <v>7795560.6469999999</v>
      </c>
      <c r="AI114">
        <v>7894832.1050000004</v>
      </c>
      <c r="AJ114">
        <v>7996645.1849999996</v>
      </c>
      <c r="AK114">
        <v>8101795.25</v>
      </c>
      <c r="AL114">
        <v>8209502.0070000002</v>
      </c>
      <c r="AM114">
        <v>8319772.0180000002</v>
      </c>
      <c r="AN114">
        <v>8422522.5030000005</v>
      </c>
      <c r="AO114">
        <v>8524502.1530000009</v>
      </c>
      <c r="AP114">
        <v>8625670.2809999995</v>
      </c>
      <c r="AQ114">
        <v>8726711.4199999999</v>
      </c>
      <c r="AR114">
        <v>8826495.2990000006</v>
      </c>
      <c r="AS114">
        <v>8927117.9460000005</v>
      </c>
      <c r="AT114">
        <v>9028795.8489999995</v>
      </c>
      <c r="AU114">
        <v>9131157.7780000009</v>
      </c>
      <c r="AV114">
        <v>9233940.7249999996</v>
      </c>
      <c r="AW114">
        <v>9339816.9869999997</v>
      </c>
    </row>
    <row r="115" spans="2:49" x14ac:dyDescent="0.35">
      <c r="B115" t="s">
        <v>337</v>
      </c>
      <c r="C115">
        <v>10784142.4039852</v>
      </c>
      <c r="D115">
        <v>10957285.2985109</v>
      </c>
      <c r="E115">
        <v>11133208.449999999</v>
      </c>
      <c r="F115">
        <v>11198965.9</v>
      </c>
      <c r="G115">
        <v>11252678.84</v>
      </c>
      <c r="H115">
        <v>10507378.560000001</v>
      </c>
      <c r="I115">
        <v>10920687.970000001</v>
      </c>
      <c r="J115">
        <v>11079681.5</v>
      </c>
      <c r="K115">
        <v>10904854.060000001</v>
      </c>
      <c r="L115">
        <v>10897949.91</v>
      </c>
      <c r="M115">
        <v>10899966.18</v>
      </c>
      <c r="N115">
        <v>11045169.039999999</v>
      </c>
      <c r="O115">
        <v>11233156.630000001</v>
      </c>
      <c r="P115">
        <v>11278709.939999999</v>
      </c>
      <c r="Q115">
        <v>11218900.779999999</v>
      </c>
      <c r="R115">
        <v>11129355.99</v>
      </c>
      <c r="S115">
        <v>11227047.800000001</v>
      </c>
      <c r="T115">
        <v>11179125.25</v>
      </c>
      <c r="U115">
        <v>11131873.07</v>
      </c>
      <c r="V115">
        <v>11100377.48</v>
      </c>
      <c r="W115">
        <v>11033653.68</v>
      </c>
      <c r="X115">
        <v>10947581.26</v>
      </c>
      <c r="Y115">
        <v>10976758.810000001</v>
      </c>
      <c r="Z115">
        <v>11069137.68</v>
      </c>
      <c r="AA115">
        <v>11201578.17</v>
      </c>
      <c r="AB115">
        <v>11357869.949999999</v>
      </c>
      <c r="AC115">
        <v>11529946.970000001</v>
      </c>
      <c r="AD115">
        <v>11715644.300000001</v>
      </c>
      <c r="AE115">
        <v>11906603.890000001</v>
      </c>
      <c r="AF115">
        <v>12101948.01</v>
      </c>
      <c r="AG115">
        <v>12300412.16</v>
      </c>
      <c r="AH115">
        <v>12502929.880000001</v>
      </c>
      <c r="AI115">
        <v>12725063.359999999</v>
      </c>
      <c r="AJ115">
        <v>12949217.380000001</v>
      </c>
      <c r="AK115">
        <v>13175855.5</v>
      </c>
      <c r="AL115">
        <v>13404999.34</v>
      </c>
      <c r="AM115">
        <v>13637068.369999999</v>
      </c>
      <c r="AN115">
        <v>13862758.279999999</v>
      </c>
      <c r="AO115">
        <v>14089550.24</v>
      </c>
      <c r="AP115">
        <v>14317513.4</v>
      </c>
      <c r="AQ115">
        <v>14546892.710000001</v>
      </c>
      <c r="AR115">
        <v>14777498.25</v>
      </c>
      <c r="AS115">
        <v>15006167.699999999</v>
      </c>
      <c r="AT115">
        <v>15234524.140000001</v>
      </c>
      <c r="AU115">
        <v>15463300.82</v>
      </c>
      <c r="AV115">
        <v>15693024.58</v>
      </c>
      <c r="AW115">
        <v>15924616.98</v>
      </c>
    </row>
    <row r="116" spans="2:49" x14ac:dyDescent="0.3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616102.68350000004</v>
      </c>
      <c r="G116">
        <v>588410.30759999994</v>
      </c>
      <c r="H116">
        <v>503441.8505</v>
      </c>
      <c r="I116">
        <v>527921.8676</v>
      </c>
      <c r="J116">
        <v>534694.82479999994</v>
      </c>
      <c r="K116">
        <v>495019.016</v>
      </c>
      <c r="L116">
        <v>460395.34409999999</v>
      </c>
      <c r="M116">
        <v>446089.03879999998</v>
      </c>
      <c r="N116">
        <v>462853.4583</v>
      </c>
      <c r="O116">
        <v>454031.90720000002</v>
      </c>
      <c r="P116">
        <v>430594.4681</v>
      </c>
      <c r="Q116">
        <v>397946.15269999998</v>
      </c>
      <c r="R116">
        <v>367232.89720000001</v>
      </c>
      <c r="S116">
        <v>345712.06540000002</v>
      </c>
      <c r="T116">
        <v>327025.33370000002</v>
      </c>
      <c r="U116">
        <v>314204.90350000001</v>
      </c>
      <c r="V116">
        <v>305305.19319999998</v>
      </c>
      <c r="W116">
        <v>295740.625</v>
      </c>
      <c r="X116">
        <v>286976.12170000002</v>
      </c>
      <c r="Y116">
        <v>282289.89079999999</v>
      </c>
      <c r="Z116">
        <v>280310.40289999999</v>
      </c>
      <c r="AA116">
        <v>279785.57740000001</v>
      </c>
      <c r="AB116">
        <v>280068.33769999997</v>
      </c>
      <c r="AC116">
        <v>280903.23220000003</v>
      </c>
      <c r="AD116">
        <v>282175.7072</v>
      </c>
      <c r="AE116">
        <v>283493.12339999998</v>
      </c>
      <c r="AF116">
        <v>284927.1716</v>
      </c>
      <c r="AG116">
        <v>286493.29139999999</v>
      </c>
      <c r="AH116">
        <v>288321.83049999998</v>
      </c>
      <c r="AI116">
        <v>290887.78499999997</v>
      </c>
      <c r="AJ116">
        <v>293642.50199999998</v>
      </c>
      <c r="AK116">
        <v>296666.02039999998</v>
      </c>
      <c r="AL116">
        <v>299860.93959999998</v>
      </c>
      <c r="AM116">
        <v>303208.8751</v>
      </c>
      <c r="AN116">
        <v>306451.25959999999</v>
      </c>
      <c r="AO116">
        <v>309757.0624</v>
      </c>
      <c r="AP116">
        <v>313132.22039999999</v>
      </c>
      <c r="AQ116">
        <v>316637.56760000001</v>
      </c>
      <c r="AR116">
        <v>320167.9988</v>
      </c>
      <c r="AS116">
        <v>323787.07209999999</v>
      </c>
      <c r="AT116">
        <v>327504.28909999999</v>
      </c>
      <c r="AU116">
        <v>331302.58789999998</v>
      </c>
      <c r="AV116">
        <v>335200.41649999999</v>
      </c>
      <c r="AW116">
        <v>339433.21189999999</v>
      </c>
    </row>
    <row r="117" spans="2:49" x14ac:dyDescent="0.3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23507755.98</v>
      </c>
      <c r="G117">
        <v>20569090.199999999</v>
      </c>
      <c r="H117">
        <v>16809317.789999999</v>
      </c>
      <c r="I117">
        <v>18341391.32</v>
      </c>
      <c r="J117">
        <v>18149455.73</v>
      </c>
      <c r="K117">
        <v>17087712.07</v>
      </c>
      <c r="L117">
        <v>17624462.579999998</v>
      </c>
      <c r="M117">
        <v>18149876.629999999</v>
      </c>
      <c r="N117">
        <v>18013239.920000002</v>
      </c>
      <c r="O117">
        <v>16300201.119999999</v>
      </c>
      <c r="P117">
        <v>14394049.18</v>
      </c>
      <c r="Q117">
        <v>13061676.02</v>
      </c>
      <c r="R117">
        <v>12362728.119999999</v>
      </c>
      <c r="S117">
        <v>11860864.07</v>
      </c>
      <c r="T117">
        <v>11606534.529999999</v>
      </c>
      <c r="U117">
        <v>11574417.279999999</v>
      </c>
      <c r="V117">
        <v>11648090.68</v>
      </c>
      <c r="W117">
        <v>11696870.189999999</v>
      </c>
      <c r="X117">
        <v>11741003.59</v>
      </c>
      <c r="Y117">
        <v>11833923.300000001</v>
      </c>
      <c r="Z117">
        <v>11969404.060000001</v>
      </c>
      <c r="AA117">
        <v>12133250.789999999</v>
      </c>
      <c r="AB117">
        <v>12319201.550000001</v>
      </c>
      <c r="AC117">
        <v>12523005.27</v>
      </c>
      <c r="AD117">
        <v>12733951.300000001</v>
      </c>
      <c r="AE117">
        <v>12942982.300000001</v>
      </c>
      <c r="AF117">
        <v>13151635.390000001</v>
      </c>
      <c r="AG117">
        <v>13360504.890000001</v>
      </c>
      <c r="AH117">
        <v>13573097.939999999</v>
      </c>
      <c r="AI117">
        <v>13789793.35</v>
      </c>
      <c r="AJ117">
        <v>14009314.109999999</v>
      </c>
      <c r="AK117">
        <v>14235846.789999999</v>
      </c>
      <c r="AL117">
        <v>14467193.199999999</v>
      </c>
      <c r="AM117">
        <v>14702902.380000001</v>
      </c>
      <c r="AN117">
        <v>14935828.710000001</v>
      </c>
      <c r="AO117">
        <v>15167841.02</v>
      </c>
      <c r="AP117">
        <v>15399316.27</v>
      </c>
      <c r="AQ117">
        <v>15632691.5</v>
      </c>
      <c r="AR117">
        <v>15864449.949999999</v>
      </c>
      <c r="AS117">
        <v>16106609.83</v>
      </c>
      <c r="AT117">
        <v>16356496.220000001</v>
      </c>
      <c r="AU117">
        <v>16611898.23</v>
      </c>
      <c r="AV117">
        <v>16872051.739999998</v>
      </c>
      <c r="AW117">
        <v>17145503.039999999</v>
      </c>
    </row>
    <row r="118" spans="2:49" x14ac:dyDescent="0.3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623751.20849999995</v>
      </c>
      <c r="G118">
        <v>573270.86179999996</v>
      </c>
      <c r="H118">
        <v>484753.43530000001</v>
      </c>
      <c r="I118">
        <v>523318.37929999997</v>
      </c>
      <c r="J118">
        <v>514965.58130000002</v>
      </c>
      <c r="K118">
        <v>474703.80820000003</v>
      </c>
      <c r="L118">
        <v>453354.46759999997</v>
      </c>
      <c r="M118">
        <v>452628.96389999997</v>
      </c>
      <c r="N118">
        <v>433925.86580000003</v>
      </c>
      <c r="O118">
        <v>419564.14439999999</v>
      </c>
      <c r="P118">
        <v>387608.21460000001</v>
      </c>
      <c r="Q118">
        <v>341904.86249999999</v>
      </c>
      <c r="R118">
        <v>304506.80320000002</v>
      </c>
      <c r="S118">
        <v>279946.0319</v>
      </c>
      <c r="T118">
        <v>266401.52370000002</v>
      </c>
      <c r="U118">
        <v>257579.8725</v>
      </c>
      <c r="V118">
        <v>251837.48490000001</v>
      </c>
      <c r="W118">
        <v>245420.416</v>
      </c>
      <c r="X118">
        <v>239669.92550000001</v>
      </c>
      <c r="Y118">
        <v>238823.2781</v>
      </c>
      <c r="Z118">
        <v>240354.54569999999</v>
      </c>
      <c r="AA118">
        <v>242881.98130000001</v>
      </c>
      <c r="AB118">
        <v>245675.51060000001</v>
      </c>
      <c r="AC118">
        <v>248481.81880000001</v>
      </c>
      <c r="AD118">
        <v>251188.51070000001</v>
      </c>
      <c r="AE118">
        <v>253398.4909</v>
      </c>
      <c r="AF118">
        <v>255271.7585</v>
      </c>
      <c r="AG118">
        <v>256872.66269999999</v>
      </c>
      <c r="AH118">
        <v>258397.38310000001</v>
      </c>
      <c r="AI118">
        <v>261389.80799999999</v>
      </c>
      <c r="AJ118">
        <v>264457.67810000002</v>
      </c>
      <c r="AK118">
        <v>267634.6678</v>
      </c>
      <c r="AL118">
        <v>270845.41899999999</v>
      </c>
      <c r="AM118">
        <v>274097.74089999998</v>
      </c>
      <c r="AN118">
        <v>277022.35580000002</v>
      </c>
      <c r="AO118">
        <v>279981.44839999999</v>
      </c>
      <c r="AP118">
        <v>282966.8</v>
      </c>
      <c r="AQ118">
        <v>286009.72960000002</v>
      </c>
      <c r="AR118">
        <v>289054.41629999998</v>
      </c>
      <c r="AS118">
        <v>292059.28350000002</v>
      </c>
      <c r="AT118">
        <v>295052.57400000002</v>
      </c>
      <c r="AU118">
        <v>298035.82010000001</v>
      </c>
      <c r="AV118">
        <v>301022.5675</v>
      </c>
      <c r="AW118">
        <v>304188.16859999998</v>
      </c>
    </row>
    <row r="119" spans="2:49" x14ac:dyDescent="0.3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19459663.260000002</v>
      </c>
      <c r="G119">
        <v>18586822.690000001</v>
      </c>
      <c r="H119">
        <v>16926972.670000002</v>
      </c>
      <c r="I119">
        <v>17140289.629999999</v>
      </c>
      <c r="J119">
        <v>16949777.09</v>
      </c>
      <c r="K119">
        <v>16186002.51</v>
      </c>
      <c r="L119">
        <v>15735139.890000001</v>
      </c>
      <c r="M119">
        <v>15692941.810000001</v>
      </c>
      <c r="N119">
        <v>15857636.109999999</v>
      </c>
      <c r="O119">
        <v>15567798.48</v>
      </c>
      <c r="P119">
        <v>14863072.75</v>
      </c>
      <c r="Q119">
        <v>13871997.789999999</v>
      </c>
      <c r="R119">
        <v>13120362.82</v>
      </c>
      <c r="S119">
        <v>12773807.300000001</v>
      </c>
      <c r="T119">
        <v>12426200.880000001</v>
      </c>
      <c r="U119">
        <v>12288176.25</v>
      </c>
      <c r="V119">
        <v>12242848.08</v>
      </c>
      <c r="W119">
        <v>12125719.130000001</v>
      </c>
      <c r="X119">
        <v>11990563.07</v>
      </c>
      <c r="Y119">
        <v>11978375.1</v>
      </c>
      <c r="Z119">
        <v>12042835.109999999</v>
      </c>
      <c r="AA119">
        <v>12150314.49</v>
      </c>
      <c r="AB119">
        <v>12281160.73</v>
      </c>
      <c r="AC119">
        <v>12426555.039999999</v>
      </c>
      <c r="AD119">
        <v>12582518.66</v>
      </c>
      <c r="AE119">
        <v>12728506.720000001</v>
      </c>
      <c r="AF119">
        <v>12869602.630000001</v>
      </c>
      <c r="AG119">
        <v>13006687.539999999</v>
      </c>
      <c r="AH119">
        <v>13145546.289999999</v>
      </c>
      <c r="AI119">
        <v>13312587.1</v>
      </c>
      <c r="AJ119">
        <v>13481264.720000001</v>
      </c>
      <c r="AK119">
        <v>13655804.09</v>
      </c>
      <c r="AL119">
        <v>13833225.789999999</v>
      </c>
      <c r="AM119">
        <v>14013325.18</v>
      </c>
      <c r="AN119">
        <v>14184578.369999999</v>
      </c>
      <c r="AO119">
        <v>14361417.26</v>
      </c>
      <c r="AP119">
        <v>14541741.42</v>
      </c>
      <c r="AQ119">
        <v>14728084.09</v>
      </c>
      <c r="AR119">
        <v>14915665.369999999</v>
      </c>
      <c r="AS119">
        <v>15106811.74</v>
      </c>
      <c r="AT119">
        <v>15297728.83</v>
      </c>
      <c r="AU119">
        <v>15489848.99</v>
      </c>
      <c r="AV119">
        <v>15684202.109999999</v>
      </c>
      <c r="AW119">
        <v>15893267.91</v>
      </c>
    </row>
    <row r="120" spans="2:49" x14ac:dyDescent="0.3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620589.34750000003</v>
      </c>
      <c r="G120">
        <v>602140.97690000001</v>
      </c>
      <c r="H120">
        <v>534998.4375</v>
      </c>
      <c r="I120">
        <v>531265.89190000005</v>
      </c>
      <c r="J120">
        <v>545039.04539999994</v>
      </c>
      <c r="K120">
        <v>531245.67989999999</v>
      </c>
      <c r="L120">
        <v>522812.70069999999</v>
      </c>
      <c r="M120">
        <v>487961.01799999998</v>
      </c>
      <c r="N120">
        <v>445888.76260000002</v>
      </c>
      <c r="O120">
        <v>422425.69150000002</v>
      </c>
      <c r="P120">
        <v>404608.92170000001</v>
      </c>
      <c r="Q120">
        <v>382591.4069</v>
      </c>
      <c r="R120">
        <v>360711.8174</v>
      </c>
      <c r="S120">
        <v>340218.54609999998</v>
      </c>
      <c r="T120">
        <v>330828.67920000001</v>
      </c>
      <c r="U120">
        <v>330258.09129999997</v>
      </c>
      <c r="V120">
        <v>348020.78169999999</v>
      </c>
      <c r="W120">
        <v>354003.14990000002</v>
      </c>
      <c r="X120">
        <v>360425.64500000002</v>
      </c>
      <c r="Y120">
        <v>358250.82990000001</v>
      </c>
      <c r="Z120">
        <v>356872.23019999999</v>
      </c>
      <c r="AA120">
        <v>353776.16680000001</v>
      </c>
      <c r="AB120">
        <v>349265.6776</v>
      </c>
      <c r="AC120">
        <v>344493.63630000001</v>
      </c>
      <c r="AD120">
        <v>341466.88929999998</v>
      </c>
      <c r="AE120">
        <v>337877.01380000002</v>
      </c>
      <c r="AF120">
        <v>334217.93949999998</v>
      </c>
      <c r="AG120">
        <v>330595.2819</v>
      </c>
      <c r="AH120">
        <v>328173.56569999998</v>
      </c>
      <c r="AI120">
        <v>326836.66700000002</v>
      </c>
      <c r="AJ120">
        <v>325307.64319999999</v>
      </c>
      <c r="AK120">
        <v>325111.04609999998</v>
      </c>
      <c r="AL120">
        <v>324868.68849999999</v>
      </c>
      <c r="AM120">
        <v>324369.50459999999</v>
      </c>
      <c r="AN120">
        <v>324279.81229999999</v>
      </c>
      <c r="AO120">
        <v>323816.75469999999</v>
      </c>
      <c r="AP120">
        <v>323494.53450000001</v>
      </c>
      <c r="AQ120">
        <v>324345.78379999998</v>
      </c>
      <c r="AR120">
        <v>324489.7928</v>
      </c>
      <c r="AS120">
        <v>324978.74719999998</v>
      </c>
      <c r="AT120">
        <v>325888.78690000001</v>
      </c>
      <c r="AU120">
        <v>326371.53970000002</v>
      </c>
      <c r="AV120">
        <v>326766.19870000001</v>
      </c>
      <c r="AW120">
        <v>331242.12050000002</v>
      </c>
    </row>
    <row r="121" spans="2:49" x14ac:dyDescent="0.3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1270353.673</v>
      </c>
      <c r="G121">
        <v>1210701.1969999999</v>
      </c>
      <c r="H121">
        <v>1175687.4029999999</v>
      </c>
      <c r="I121">
        <v>1207932.612</v>
      </c>
      <c r="J121">
        <v>1179415.6100000001</v>
      </c>
      <c r="K121">
        <v>1123564.2080000001</v>
      </c>
      <c r="L121">
        <v>1131667.622</v>
      </c>
      <c r="M121">
        <v>1140121.193</v>
      </c>
      <c r="N121">
        <v>1111474.274</v>
      </c>
      <c r="O121">
        <v>1176904.0349999999</v>
      </c>
      <c r="P121">
        <v>1193143.1159999999</v>
      </c>
      <c r="Q121">
        <v>1163183.041</v>
      </c>
      <c r="R121">
        <v>1200703.4509999999</v>
      </c>
      <c r="S121">
        <v>1283481.703</v>
      </c>
      <c r="T121">
        <v>1315463.0830000001</v>
      </c>
      <c r="U121">
        <v>1325802.9310000001</v>
      </c>
      <c r="V121">
        <v>1327733.4939999999</v>
      </c>
      <c r="W121">
        <v>1316526.3659999999</v>
      </c>
      <c r="X121">
        <v>1296520.402</v>
      </c>
      <c r="Y121">
        <v>1294830.0290000001</v>
      </c>
      <c r="Z121">
        <v>1307517.591</v>
      </c>
      <c r="AA121">
        <v>1329791.672</v>
      </c>
      <c r="AB121">
        <v>1356210.639</v>
      </c>
      <c r="AC121">
        <v>1384080.987</v>
      </c>
      <c r="AD121">
        <v>1409830.034</v>
      </c>
      <c r="AE121">
        <v>1432798.905</v>
      </c>
      <c r="AF121">
        <v>1453547.622</v>
      </c>
      <c r="AG121">
        <v>1472723.2560000001</v>
      </c>
      <c r="AH121">
        <v>1491211.1410000001</v>
      </c>
      <c r="AI121">
        <v>1507908.9509999999</v>
      </c>
      <c r="AJ121">
        <v>1523845.4480000001</v>
      </c>
      <c r="AK121">
        <v>1539765.8929999999</v>
      </c>
      <c r="AL121">
        <v>1555844.25</v>
      </c>
      <c r="AM121">
        <v>1572112.091</v>
      </c>
      <c r="AN121">
        <v>1587865.7849999999</v>
      </c>
      <c r="AO121">
        <v>1603535.3319999999</v>
      </c>
      <c r="AP121">
        <v>1619172.5090000001</v>
      </c>
      <c r="AQ121">
        <v>1635086.639</v>
      </c>
      <c r="AR121">
        <v>1651037.8019999999</v>
      </c>
      <c r="AS121">
        <v>1666543.73</v>
      </c>
      <c r="AT121">
        <v>1681950.27</v>
      </c>
      <c r="AU121">
        <v>1697375.96</v>
      </c>
      <c r="AV121">
        <v>1712911.673</v>
      </c>
      <c r="AW121">
        <v>1729620.1680000001</v>
      </c>
    </row>
    <row r="122" spans="2:49" x14ac:dyDescent="0.3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3550814.2540000002</v>
      </c>
      <c r="G122">
        <v>3341672.9980000001</v>
      </c>
      <c r="H122">
        <v>3083927.9610000001</v>
      </c>
      <c r="I122">
        <v>3093375.8119999999</v>
      </c>
      <c r="J122">
        <v>2990268.0980000002</v>
      </c>
      <c r="K122">
        <v>2838940.6320000002</v>
      </c>
      <c r="L122">
        <v>2776528.9610000001</v>
      </c>
      <c r="M122">
        <v>2715441.98</v>
      </c>
      <c r="N122">
        <v>2528419.142</v>
      </c>
      <c r="O122">
        <v>2642205.2960000001</v>
      </c>
      <c r="P122">
        <v>2734491.22</v>
      </c>
      <c r="Q122">
        <v>2805823.02</v>
      </c>
      <c r="R122">
        <v>2900754.4350000001</v>
      </c>
      <c r="S122">
        <v>3023844.3390000002</v>
      </c>
      <c r="T122">
        <v>3054589.0759999999</v>
      </c>
      <c r="U122">
        <v>3067732.2590000001</v>
      </c>
      <c r="V122">
        <v>3071216.9419999998</v>
      </c>
      <c r="W122">
        <v>3063187.3450000002</v>
      </c>
      <c r="X122">
        <v>3047113.0079999999</v>
      </c>
      <c r="Y122">
        <v>3043179.9279999998</v>
      </c>
      <c r="Z122">
        <v>3049595.1230000001</v>
      </c>
      <c r="AA122">
        <v>3064064.835</v>
      </c>
      <c r="AB122">
        <v>3083596.2749999999</v>
      </c>
      <c r="AC122">
        <v>3106214.6290000002</v>
      </c>
      <c r="AD122">
        <v>2950946.074</v>
      </c>
      <c r="AE122">
        <v>2792885.9819999998</v>
      </c>
      <c r="AF122">
        <v>2631897.7570000002</v>
      </c>
      <c r="AG122">
        <v>2467974.031</v>
      </c>
      <c r="AH122">
        <v>2301555.52</v>
      </c>
      <c r="AI122">
        <v>2133052.6839999999</v>
      </c>
      <c r="AJ122">
        <v>1962089.7860000001</v>
      </c>
      <c r="AK122">
        <v>1789393.1129999999</v>
      </c>
      <c r="AL122">
        <v>1615163.838</v>
      </c>
      <c r="AM122">
        <v>1439528.5819999999</v>
      </c>
      <c r="AN122">
        <v>1443379.8810000001</v>
      </c>
      <c r="AO122">
        <v>1447682.449</v>
      </c>
      <c r="AP122">
        <v>1452315.6410000001</v>
      </c>
      <c r="AQ122">
        <v>1457341.797</v>
      </c>
      <c r="AR122">
        <v>1462593.3940000001</v>
      </c>
      <c r="AS122">
        <v>1467681.6569999999</v>
      </c>
      <c r="AT122">
        <v>1472924.94</v>
      </c>
      <c r="AU122">
        <v>1478359.6189999999</v>
      </c>
      <c r="AV122">
        <v>1484039.3929999999</v>
      </c>
      <c r="AW122">
        <v>1490477.0589999999</v>
      </c>
    </row>
    <row r="123" spans="2:49" x14ac:dyDescent="0.3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55924560.789999999</v>
      </c>
      <c r="G123">
        <v>52790418.619999997</v>
      </c>
      <c r="H123">
        <v>48022388.149999999</v>
      </c>
      <c r="I123">
        <v>48292876.450000003</v>
      </c>
      <c r="J123">
        <v>47533118.380000003</v>
      </c>
      <c r="K123">
        <v>44912366.210000001</v>
      </c>
      <c r="L123">
        <v>43518792.039999999</v>
      </c>
      <c r="M123">
        <v>43018277.740000002</v>
      </c>
      <c r="N123">
        <v>41664240.439999998</v>
      </c>
      <c r="O123">
        <v>42883445.960000001</v>
      </c>
      <c r="P123">
        <v>43618963.869999997</v>
      </c>
      <c r="Q123">
        <v>43769320.25</v>
      </c>
      <c r="R123">
        <v>44374400.909999996</v>
      </c>
      <c r="S123">
        <v>46278651.659999996</v>
      </c>
      <c r="T123">
        <v>46766032.770000003</v>
      </c>
      <c r="U123">
        <v>46888884.460000001</v>
      </c>
      <c r="V123">
        <v>46922965.700000003</v>
      </c>
      <c r="W123">
        <v>46587605.530000001</v>
      </c>
      <c r="X123">
        <v>46020359.119999997</v>
      </c>
      <c r="Y123">
        <v>45750658.359999999</v>
      </c>
      <c r="Z123">
        <v>45741501.670000002</v>
      </c>
      <c r="AA123">
        <v>45947992.159999996</v>
      </c>
      <c r="AB123">
        <v>46331217.399999999</v>
      </c>
      <c r="AC123">
        <v>46863384.450000003</v>
      </c>
      <c r="AD123">
        <v>46983775.289999999</v>
      </c>
      <c r="AE123">
        <v>47177845.18</v>
      </c>
      <c r="AF123">
        <v>47430482.710000001</v>
      </c>
      <c r="AG123">
        <v>47726771.899999999</v>
      </c>
      <c r="AH123">
        <v>48062024.890000001</v>
      </c>
      <c r="AI123">
        <v>48393305.020000003</v>
      </c>
      <c r="AJ123">
        <v>48733960.619999997</v>
      </c>
      <c r="AK123">
        <v>49089339.359999999</v>
      </c>
      <c r="AL123">
        <v>49453691.450000003</v>
      </c>
      <c r="AM123">
        <v>49824152.990000002</v>
      </c>
      <c r="AN123">
        <v>50180395.920000002</v>
      </c>
      <c r="AO123">
        <v>50538614.789999999</v>
      </c>
      <c r="AP123">
        <v>50894676.450000003</v>
      </c>
      <c r="AQ123">
        <v>51252307.670000002</v>
      </c>
      <c r="AR123">
        <v>51598777.770000003</v>
      </c>
      <c r="AS123">
        <v>51930461.280000001</v>
      </c>
      <c r="AT123">
        <v>52245253.079999998</v>
      </c>
      <c r="AU123">
        <v>52545121.479999997</v>
      </c>
      <c r="AV123">
        <v>52833236.149999999</v>
      </c>
      <c r="AW123">
        <v>53134891.850000001</v>
      </c>
    </row>
    <row r="124" spans="2:49" x14ac:dyDescent="0.3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2101689.111</v>
      </c>
      <c r="G124">
        <v>1890645.2690000001</v>
      </c>
      <c r="H124">
        <v>1428113.9909999999</v>
      </c>
      <c r="I124">
        <v>1825541.1410000001</v>
      </c>
      <c r="J124">
        <v>1521195.0419999999</v>
      </c>
      <c r="K124">
        <v>1910332.7779999999</v>
      </c>
      <c r="L124">
        <v>1806213.09</v>
      </c>
      <c r="M124">
        <v>1908293.19</v>
      </c>
      <c r="N124">
        <v>2025260.2779999999</v>
      </c>
      <c r="O124">
        <v>2028639.2209999999</v>
      </c>
      <c r="P124">
        <v>2018631.878</v>
      </c>
      <c r="Q124">
        <v>1983932.28</v>
      </c>
      <c r="R124">
        <v>1959282.4140000001</v>
      </c>
      <c r="S124">
        <v>2191776.3859999999</v>
      </c>
      <c r="T124">
        <v>2148597.0580000002</v>
      </c>
      <c r="U124">
        <v>2112299.9169999999</v>
      </c>
      <c r="V124">
        <v>2083677.2709999999</v>
      </c>
      <c r="W124">
        <v>2077842.8810000001</v>
      </c>
      <c r="X124">
        <v>2061649.94</v>
      </c>
      <c r="Y124">
        <v>2058562.2690000001</v>
      </c>
      <c r="Z124">
        <v>2064692.0179999999</v>
      </c>
      <c r="AA124">
        <v>2078467.93</v>
      </c>
      <c r="AB124">
        <v>2098196.443</v>
      </c>
      <c r="AC124">
        <v>2122650.3859999999</v>
      </c>
      <c r="AD124">
        <v>2151055.2039999999</v>
      </c>
      <c r="AE124">
        <v>2181604.173</v>
      </c>
      <c r="AF124">
        <v>2213914.6639999999</v>
      </c>
      <c r="AG124">
        <v>2247616.8360000001</v>
      </c>
      <c r="AH124">
        <v>2282701.608</v>
      </c>
      <c r="AI124">
        <v>2318333.6269999999</v>
      </c>
      <c r="AJ124">
        <v>2354401.6910000001</v>
      </c>
      <c r="AK124">
        <v>2391064.9810000001</v>
      </c>
      <c r="AL124">
        <v>2428204.9300000002</v>
      </c>
      <c r="AM124">
        <v>2465763.7620000001</v>
      </c>
      <c r="AN124">
        <v>2502922.9989999998</v>
      </c>
      <c r="AO124">
        <v>2540472.6430000002</v>
      </c>
      <c r="AP124">
        <v>2578230.1579999998</v>
      </c>
      <c r="AQ124">
        <v>2616372.9</v>
      </c>
      <c r="AR124">
        <v>2654563.085</v>
      </c>
      <c r="AS124">
        <v>2692791.3289999999</v>
      </c>
      <c r="AT124">
        <v>2730884.807</v>
      </c>
      <c r="AU124">
        <v>2768964.6379999998</v>
      </c>
      <c r="AV124">
        <v>2807170.514</v>
      </c>
      <c r="AW124">
        <v>2846383.2420000001</v>
      </c>
    </row>
    <row r="125" spans="2:49" x14ac:dyDescent="0.3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4299067.568</v>
      </c>
      <c r="G125">
        <v>4273092.2529999996</v>
      </c>
      <c r="H125">
        <v>3473859.9909999999</v>
      </c>
      <c r="I125">
        <v>3590062.2480000001</v>
      </c>
      <c r="J125">
        <v>3770475.0090000001</v>
      </c>
      <c r="K125">
        <v>3680221.5690000001</v>
      </c>
      <c r="L125">
        <v>3553327.2710000002</v>
      </c>
      <c r="M125">
        <v>3511905.4939999999</v>
      </c>
      <c r="N125">
        <v>3557492.6919999998</v>
      </c>
      <c r="O125">
        <v>3605957.3629999999</v>
      </c>
      <c r="P125">
        <v>3638772.548</v>
      </c>
      <c r="Q125">
        <v>3649843.8169999998</v>
      </c>
      <c r="R125">
        <v>3659509.523</v>
      </c>
      <c r="S125">
        <v>3773052.395</v>
      </c>
      <c r="T125">
        <v>3795972.682</v>
      </c>
      <c r="U125">
        <v>3784071.6540000001</v>
      </c>
      <c r="V125">
        <v>3762781.3629999999</v>
      </c>
      <c r="W125">
        <v>3753594.7</v>
      </c>
      <c r="X125">
        <v>3724256.8319999999</v>
      </c>
      <c r="Y125">
        <v>3720247.253</v>
      </c>
      <c r="Z125">
        <v>3732750.6120000002</v>
      </c>
      <c r="AA125">
        <v>3758880.5380000002</v>
      </c>
      <c r="AB125">
        <v>3794936.9360000002</v>
      </c>
      <c r="AC125">
        <v>3838579.55</v>
      </c>
      <c r="AD125">
        <v>3888450.0980000002</v>
      </c>
      <c r="AE125">
        <v>3941587.199</v>
      </c>
      <c r="AF125">
        <v>3996762.0040000002</v>
      </c>
      <c r="AG125">
        <v>4053254.7</v>
      </c>
      <c r="AH125">
        <v>4111183.6630000002</v>
      </c>
      <c r="AI125">
        <v>4169238.09</v>
      </c>
      <c r="AJ125">
        <v>4227556.3679999998</v>
      </c>
      <c r="AK125">
        <v>4286350.6529999999</v>
      </c>
      <c r="AL125">
        <v>4346191.017</v>
      </c>
      <c r="AM125">
        <v>4407172.0369999995</v>
      </c>
      <c r="AN125">
        <v>4466530.1660000002</v>
      </c>
      <c r="AO125">
        <v>4525800.5439999998</v>
      </c>
      <c r="AP125">
        <v>4584846.3020000001</v>
      </c>
      <c r="AQ125">
        <v>4644182.4249999998</v>
      </c>
      <c r="AR125">
        <v>4703481.8169999998</v>
      </c>
      <c r="AS125">
        <v>4763661.5029999996</v>
      </c>
      <c r="AT125">
        <v>4824777.6670000004</v>
      </c>
      <c r="AU125">
        <v>4886713.9610000001</v>
      </c>
      <c r="AV125">
        <v>4949348.9179999996</v>
      </c>
      <c r="AW125">
        <v>5014158.0599999996</v>
      </c>
    </row>
    <row r="126" spans="2:49" x14ac:dyDescent="0.3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22007927.59</v>
      </c>
      <c r="G126">
        <v>21824807.609999999</v>
      </c>
      <c r="H126">
        <v>21517977.260000002</v>
      </c>
      <c r="I126">
        <v>22148957.32</v>
      </c>
      <c r="J126">
        <v>21976704.07</v>
      </c>
      <c r="K126">
        <v>21137765.93</v>
      </c>
      <c r="L126">
        <v>20808873.780000001</v>
      </c>
      <c r="M126">
        <v>21164478.93</v>
      </c>
      <c r="N126">
        <v>22424218.68</v>
      </c>
      <c r="O126">
        <v>23022833.84</v>
      </c>
      <c r="P126">
        <v>21977302.27</v>
      </c>
      <c r="Q126">
        <v>19749130.579999998</v>
      </c>
      <c r="R126">
        <v>17759678.489999998</v>
      </c>
      <c r="S126">
        <v>16550161.029999999</v>
      </c>
      <c r="T126">
        <v>15753321.529999999</v>
      </c>
      <c r="U126" s="100">
        <v>15094147.49</v>
      </c>
      <c r="V126">
        <v>14586147.23</v>
      </c>
      <c r="W126">
        <v>14035843.4</v>
      </c>
      <c r="X126">
        <v>13485255.710000001</v>
      </c>
      <c r="Y126">
        <v>13310054.109999999</v>
      </c>
      <c r="Z126">
        <v>13175516.59</v>
      </c>
      <c r="AA126">
        <v>13053733.84</v>
      </c>
      <c r="AB126">
        <v>12931600.74</v>
      </c>
      <c r="AC126">
        <v>12806358.039999999</v>
      </c>
      <c r="AD126">
        <v>12673461.25</v>
      </c>
      <c r="AE126">
        <v>12524752.23</v>
      </c>
      <c r="AF126">
        <v>12365247.48</v>
      </c>
      <c r="AG126">
        <v>12197223.609999999</v>
      </c>
      <c r="AH126">
        <v>12025803.17</v>
      </c>
      <c r="AI126">
        <v>11889209.369999999</v>
      </c>
      <c r="AJ126">
        <v>11754443.949999999</v>
      </c>
      <c r="AK126">
        <v>11622212.199999999</v>
      </c>
      <c r="AL126">
        <v>11491485.08</v>
      </c>
      <c r="AM126">
        <v>11362602.26</v>
      </c>
      <c r="AN126">
        <v>11235133.039999999</v>
      </c>
      <c r="AO126">
        <v>11114116.380000001</v>
      </c>
      <c r="AP126">
        <v>10997347.050000001</v>
      </c>
      <c r="AQ126">
        <v>10884197.970000001</v>
      </c>
      <c r="AR126">
        <v>10773430.77</v>
      </c>
      <c r="AS126">
        <v>10663631.32</v>
      </c>
      <c r="AT126">
        <v>10555433.67</v>
      </c>
      <c r="AU126">
        <v>10448652.550000001</v>
      </c>
      <c r="AV126">
        <v>10343064.109999999</v>
      </c>
      <c r="AW126">
        <v>10240807.6</v>
      </c>
    </row>
    <row r="127" spans="2:49" x14ac:dyDescent="0.3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272202242.80000001</v>
      </c>
      <c r="G127">
        <v>257921214.5</v>
      </c>
      <c r="H127">
        <v>236418624.80000001</v>
      </c>
      <c r="I127">
        <v>240237541.5</v>
      </c>
      <c r="J127">
        <v>236457442.80000001</v>
      </c>
      <c r="K127">
        <v>222849155</v>
      </c>
      <c r="L127">
        <v>215870255.59999999</v>
      </c>
      <c r="M127">
        <v>214218143.19999999</v>
      </c>
      <c r="N127">
        <v>213380897.30000001</v>
      </c>
      <c r="O127">
        <v>212218177.69999999</v>
      </c>
      <c r="P127">
        <v>205457574.30000001</v>
      </c>
      <c r="Q127">
        <v>195814288</v>
      </c>
      <c r="R127">
        <v>188864172.19999999</v>
      </c>
      <c r="S127">
        <v>182391130.09999999</v>
      </c>
      <c r="T127">
        <v>180074890.69999999</v>
      </c>
      <c r="U127">
        <v>178255026.19999999</v>
      </c>
      <c r="V127">
        <v>177226542.19999999</v>
      </c>
      <c r="W127">
        <v>175108614</v>
      </c>
      <c r="X127">
        <v>172472906.80000001</v>
      </c>
      <c r="Y127">
        <v>171554065.80000001</v>
      </c>
      <c r="Z127">
        <v>171737041.30000001</v>
      </c>
      <c r="AA127">
        <v>172618404.90000001</v>
      </c>
      <c r="AB127">
        <v>174007110.09999999</v>
      </c>
      <c r="AC127">
        <v>175734319</v>
      </c>
      <c r="AD127">
        <v>177059786.30000001</v>
      </c>
      <c r="AE127">
        <v>178415587.90000001</v>
      </c>
      <c r="AF127">
        <v>179459516.69999999</v>
      </c>
      <c r="AG127">
        <v>180766861</v>
      </c>
      <c r="AH127">
        <v>182129241.19999999</v>
      </c>
      <c r="AI127">
        <v>183503689.09999999</v>
      </c>
      <c r="AJ127">
        <v>184858187.19999999</v>
      </c>
      <c r="AK127">
        <v>186265433.59999999</v>
      </c>
      <c r="AL127">
        <v>187721494.90000001</v>
      </c>
      <c r="AM127">
        <v>189196360.59999999</v>
      </c>
      <c r="AN127">
        <v>190733059.19999999</v>
      </c>
      <c r="AO127">
        <v>192252077.09999999</v>
      </c>
      <c r="AP127">
        <v>193761874.40000001</v>
      </c>
      <c r="AQ127">
        <v>195304810.5</v>
      </c>
      <c r="AR127">
        <v>196820857.69999999</v>
      </c>
      <c r="AS127">
        <v>199049874.59999999</v>
      </c>
      <c r="AT127">
        <v>201405894.09999999</v>
      </c>
      <c r="AU127">
        <v>203786111.59999999</v>
      </c>
      <c r="AV127">
        <v>206186398.59999999</v>
      </c>
      <c r="AW127">
        <v>208752505.90000001</v>
      </c>
    </row>
    <row r="128" spans="2:49" x14ac:dyDescent="0.3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6060247.9840000002</v>
      </c>
      <c r="G128">
        <v>6058173.4809999997</v>
      </c>
      <c r="H128">
        <v>6375766.9589999998</v>
      </c>
      <c r="I128">
        <v>6521755.4879999999</v>
      </c>
      <c r="J128">
        <v>6511522.8669999996</v>
      </c>
      <c r="K128">
        <v>6404550.0099999998</v>
      </c>
      <c r="L128">
        <v>6418618.6789999995</v>
      </c>
      <c r="M128">
        <v>6528486.8459999999</v>
      </c>
      <c r="N128">
        <v>6849157.0149999997</v>
      </c>
      <c r="O128">
        <v>6856428.0310000004</v>
      </c>
      <c r="P128">
        <v>6379348.7719999999</v>
      </c>
      <c r="Q128">
        <v>5575341.1119999997</v>
      </c>
      <c r="R128">
        <v>4854364.6730000004</v>
      </c>
      <c r="S128">
        <v>4354491.8540000003</v>
      </c>
      <c r="T128">
        <v>4096824.2110000001</v>
      </c>
      <c r="U128">
        <v>3904389.7480000001</v>
      </c>
      <c r="V128">
        <v>3766674.4950000001</v>
      </c>
      <c r="W128">
        <v>3632664.304</v>
      </c>
      <c r="X128">
        <v>3503670.75</v>
      </c>
      <c r="Y128">
        <v>3444821.017</v>
      </c>
      <c r="Z128">
        <v>3403324.4169999999</v>
      </c>
      <c r="AA128">
        <v>3366949.7289999998</v>
      </c>
      <c r="AB128">
        <v>3330172.9920000001</v>
      </c>
      <c r="AC128">
        <v>3292052.6690000002</v>
      </c>
      <c r="AD128">
        <v>3251413.0060000001</v>
      </c>
      <c r="AE128">
        <v>3204964.8229999999</v>
      </c>
      <c r="AF128">
        <v>3154862.9580000001</v>
      </c>
      <c r="AG128">
        <v>3102031.1329999999</v>
      </c>
      <c r="AH128">
        <v>3048501.9449999998</v>
      </c>
      <c r="AI128">
        <v>3010798.9440000001</v>
      </c>
      <c r="AJ128">
        <v>2974135.977</v>
      </c>
      <c r="AK128">
        <v>2938600.9569999999</v>
      </c>
      <c r="AL128">
        <v>2903673.2919999999</v>
      </c>
      <c r="AM128">
        <v>2869474.952</v>
      </c>
      <c r="AN128">
        <v>2832751.5649999999</v>
      </c>
      <c r="AO128">
        <v>2797096.1749999998</v>
      </c>
      <c r="AP128">
        <v>2762375.2</v>
      </c>
      <c r="AQ128">
        <v>2728612.4810000001</v>
      </c>
      <c r="AR128">
        <v>2695468.8229999999</v>
      </c>
      <c r="AS128">
        <v>2662393.4339999999</v>
      </c>
      <c r="AT128">
        <v>2629592.2510000002</v>
      </c>
      <c r="AU128">
        <v>2597028.2629999998</v>
      </c>
      <c r="AV128">
        <v>2564644.6519999998</v>
      </c>
      <c r="AW128">
        <v>2533172.875</v>
      </c>
    </row>
    <row r="129" spans="2:49" x14ac:dyDescent="0.3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781116.51179999998</v>
      </c>
      <c r="G129">
        <v>666988.97459999996</v>
      </c>
      <c r="H129">
        <v>570727.43570000003</v>
      </c>
      <c r="I129">
        <v>582592.00589999999</v>
      </c>
      <c r="J129">
        <v>625907.01839999994</v>
      </c>
      <c r="K129">
        <v>584311.51139999996</v>
      </c>
      <c r="L129">
        <v>603582.06279999996</v>
      </c>
      <c r="M129">
        <v>631639.32239999995</v>
      </c>
      <c r="N129">
        <v>626287.32559999998</v>
      </c>
      <c r="O129">
        <v>518501.99969999999</v>
      </c>
      <c r="P129">
        <v>420510.7009</v>
      </c>
      <c r="Q129">
        <v>364426.13819999999</v>
      </c>
      <c r="R129">
        <v>337303.1532</v>
      </c>
      <c r="S129">
        <v>311133.11300000001</v>
      </c>
      <c r="T129">
        <v>295196.55810000002</v>
      </c>
      <c r="U129">
        <v>290472.04570000002</v>
      </c>
      <c r="V129">
        <v>296692.77909999999</v>
      </c>
      <c r="W129">
        <v>298498.54389999999</v>
      </c>
      <c r="X129">
        <v>301008.59100000001</v>
      </c>
      <c r="Y129">
        <v>299297.46830000001</v>
      </c>
      <c r="Z129">
        <v>298895.88819999999</v>
      </c>
      <c r="AA129">
        <v>298704.68310000002</v>
      </c>
      <c r="AB129">
        <v>298713.17349999998</v>
      </c>
      <c r="AC129">
        <v>299114.86469999998</v>
      </c>
      <c r="AD129">
        <v>300343.88660000003</v>
      </c>
      <c r="AE129">
        <v>301393.36790000001</v>
      </c>
      <c r="AF129">
        <v>302389.16029999999</v>
      </c>
      <c r="AG129">
        <v>303377.65269999998</v>
      </c>
      <c r="AH129">
        <v>304863.21149999998</v>
      </c>
      <c r="AI129">
        <v>305655.76069999998</v>
      </c>
      <c r="AJ129">
        <v>306270.08549999999</v>
      </c>
      <c r="AK129">
        <v>307488.89240000001</v>
      </c>
      <c r="AL129">
        <v>308752.67940000002</v>
      </c>
      <c r="AM129">
        <v>309981.35820000002</v>
      </c>
      <c r="AN129">
        <v>311080.1802</v>
      </c>
      <c r="AO129">
        <v>311656.37540000002</v>
      </c>
      <c r="AP129">
        <v>312023.89419999998</v>
      </c>
      <c r="AQ129">
        <v>312685.35629999998</v>
      </c>
      <c r="AR129">
        <v>312913.64850000001</v>
      </c>
      <c r="AS129">
        <v>313763.39399999997</v>
      </c>
      <c r="AT129">
        <v>315161.56819999998</v>
      </c>
      <c r="AU129">
        <v>316707.71870000003</v>
      </c>
      <c r="AV129">
        <v>318479.53360000002</v>
      </c>
      <c r="AW129">
        <v>322029.69400000002</v>
      </c>
    </row>
    <row r="130" spans="2:49" x14ac:dyDescent="0.3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498904.8175</v>
      </c>
      <c r="G130">
        <v>431513.09539999999</v>
      </c>
      <c r="H130">
        <v>384403.97629999998</v>
      </c>
      <c r="I130">
        <v>399485.54869999998</v>
      </c>
      <c r="J130">
        <v>366978.61320000002</v>
      </c>
      <c r="K130">
        <v>350925.20890000003</v>
      </c>
      <c r="L130">
        <v>377275.21830000001</v>
      </c>
      <c r="M130">
        <v>386192.64390000002</v>
      </c>
      <c r="N130">
        <v>396465.30660000001</v>
      </c>
      <c r="O130">
        <v>315030.68349999998</v>
      </c>
      <c r="P130">
        <v>244004.44990000001</v>
      </c>
      <c r="Q130">
        <v>202679.23319999999</v>
      </c>
      <c r="R130">
        <v>181610.99129999999</v>
      </c>
      <c r="S130">
        <v>165972.54999999999</v>
      </c>
      <c r="T130">
        <v>160902.35769999999</v>
      </c>
      <c r="U130">
        <v>161371.0797</v>
      </c>
      <c r="V130">
        <v>164027.24739999999</v>
      </c>
      <c r="W130">
        <v>166462.27970000001</v>
      </c>
      <c r="X130">
        <v>168896.88639999999</v>
      </c>
      <c r="Y130">
        <v>170082.6574</v>
      </c>
      <c r="Z130">
        <v>170986.1214</v>
      </c>
      <c r="AA130">
        <v>171984.34280000001</v>
      </c>
      <c r="AB130">
        <v>173218.72810000001</v>
      </c>
      <c r="AC130">
        <v>174681.71160000001</v>
      </c>
      <c r="AD130">
        <v>176432.8664</v>
      </c>
      <c r="AE130">
        <v>178273.87770000001</v>
      </c>
      <c r="AF130">
        <v>180137.70079999999</v>
      </c>
      <c r="AG130">
        <v>181993.72070000001</v>
      </c>
      <c r="AH130">
        <v>183854.79819999999</v>
      </c>
      <c r="AI130">
        <v>185594.285</v>
      </c>
      <c r="AJ130">
        <v>187319.56450000001</v>
      </c>
      <c r="AK130">
        <v>189086.65419999999</v>
      </c>
      <c r="AL130">
        <v>190894.1385</v>
      </c>
      <c r="AM130">
        <v>192743.98199999999</v>
      </c>
      <c r="AN130">
        <v>194578.28959999999</v>
      </c>
      <c r="AO130">
        <v>196390.7971</v>
      </c>
      <c r="AP130">
        <v>198181.28030000001</v>
      </c>
      <c r="AQ130">
        <v>199976.46530000001</v>
      </c>
      <c r="AR130">
        <v>201754.88</v>
      </c>
      <c r="AS130">
        <v>203745.98120000001</v>
      </c>
      <c r="AT130">
        <v>205905.9265</v>
      </c>
      <c r="AU130">
        <v>208198.68659999999</v>
      </c>
      <c r="AV130">
        <v>210602.6753</v>
      </c>
      <c r="AW130">
        <v>213182.74739999999</v>
      </c>
    </row>
    <row r="131" spans="2:49" x14ac:dyDescent="0.3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1535612.915</v>
      </c>
      <c r="G131">
        <v>1387122.5630000001</v>
      </c>
      <c r="H131">
        <v>1291061.7379999999</v>
      </c>
      <c r="I131">
        <v>1324309.0249999999</v>
      </c>
      <c r="J131">
        <v>1272539.7919999999</v>
      </c>
      <c r="K131">
        <v>1270004.3859999999</v>
      </c>
      <c r="L131">
        <v>1393584.246</v>
      </c>
      <c r="M131">
        <v>1449534.503</v>
      </c>
      <c r="N131">
        <v>1482929.149</v>
      </c>
      <c r="O131">
        <v>1176922.173</v>
      </c>
      <c r="P131">
        <v>910309.15980000002</v>
      </c>
      <c r="Q131">
        <v>766671.71270000003</v>
      </c>
      <c r="R131">
        <v>703471.7169</v>
      </c>
      <c r="S131">
        <v>631532.77450000006</v>
      </c>
      <c r="T131">
        <v>611474.89529999997</v>
      </c>
      <c r="U131">
        <v>615319.73199999996</v>
      </c>
      <c r="V131">
        <v>629973.77500000002</v>
      </c>
      <c r="W131">
        <v>648098.07420000003</v>
      </c>
      <c r="X131">
        <v>668321.9081</v>
      </c>
      <c r="Y131">
        <v>681811.18870000006</v>
      </c>
      <c r="Z131">
        <v>693556.63439999998</v>
      </c>
      <c r="AA131">
        <v>705783.6655</v>
      </c>
      <c r="AB131">
        <v>719300.49250000005</v>
      </c>
      <c r="AC131">
        <v>734149.95750000002</v>
      </c>
      <c r="AD131">
        <v>750165.6594</v>
      </c>
      <c r="AE131">
        <v>766875.73120000004</v>
      </c>
      <c r="AF131">
        <v>784019.56030000001</v>
      </c>
      <c r="AG131">
        <v>801460.89</v>
      </c>
      <c r="AH131">
        <v>819206.39249999996</v>
      </c>
      <c r="AI131">
        <v>836516.5048</v>
      </c>
      <c r="AJ131">
        <v>853925.68770000001</v>
      </c>
      <c r="AK131">
        <v>871649.51399999997</v>
      </c>
      <c r="AL131">
        <v>889736.5429</v>
      </c>
      <c r="AM131">
        <v>908203.30859999999</v>
      </c>
      <c r="AN131">
        <v>927201.68030000001</v>
      </c>
      <c r="AO131">
        <v>946564.9129</v>
      </c>
      <c r="AP131">
        <v>966229.56220000004</v>
      </c>
      <c r="AQ131">
        <v>986277.63159999996</v>
      </c>
      <c r="AR131">
        <v>1006635.21</v>
      </c>
      <c r="AS131">
        <v>1028163.71</v>
      </c>
      <c r="AT131">
        <v>1050747.105</v>
      </c>
      <c r="AU131">
        <v>1074253.8230000001</v>
      </c>
      <c r="AV131">
        <v>1098607.2549999999</v>
      </c>
      <c r="AW131">
        <v>1124079.871</v>
      </c>
    </row>
    <row r="132" spans="2:49" x14ac:dyDescent="0.3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236117.33600000001</v>
      </c>
      <c r="G132">
        <v>220564.91200000001</v>
      </c>
      <c r="H132">
        <v>206198.4688</v>
      </c>
      <c r="I132">
        <v>213792.4063</v>
      </c>
      <c r="J132">
        <v>210519.57740000001</v>
      </c>
      <c r="K132">
        <v>211595.5287</v>
      </c>
      <c r="L132">
        <v>226884.79029999999</v>
      </c>
      <c r="M132">
        <v>235051.7452</v>
      </c>
      <c r="N132">
        <v>240545.31359999999</v>
      </c>
      <c r="O132">
        <v>210177.85019999999</v>
      </c>
      <c r="P132">
        <v>181114.47510000001</v>
      </c>
      <c r="Q132">
        <v>164775.61170000001</v>
      </c>
      <c r="R132">
        <v>157983.50399999999</v>
      </c>
      <c r="S132">
        <v>150944.12760000001</v>
      </c>
      <c r="T132">
        <v>148342.00599999999</v>
      </c>
      <c r="U132">
        <v>148616.37169999999</v>
      </c>
      <c r="V132">
        <v>150480.3609</v>
      </c>
      <c r="W132">
        <v>152761.5575</v>
      </c>
      <c r="X132">
        <v>155224.64939999999</v>
      </c>
      <c r="Y132">
        <v>158029.8504</v>
      </c>
      <c r="Z132">
        <v>161108.75109999999</v>
      </c>
      <c r="AA132">
        <v>164474.03080000001</v>
      </c>
      <c r="AB132">
        <v>168100.81570000001</v>
      </c>
      <c r="AC132">
        <v>171931.51680000001</v>
      </c>
      <c r="AD132">
        <v>175854.03779999999</v>
      </c>
      <c r="AE132">
        <v>179808.63570000001</v>
      </c>
      <c r="AF132">
        <v>183779.4546</v>
      </c>
      <c r="AG132">
        <v>187765.2139</v>
      </c>
      <c r="AH132">
        <v>191780.5656</v>
      </c>
      <c r="AI132">
        <v>195763.82819999999</v>
      </c>
      <c r="AJ132">
        <v>199774.10550000001</v>
      </c>
      <c r="AK132">
        <v>203838.0343</v>
      </c>
      <c r="AL132">
        <v>207964.3922</v>
      </c>
      <c r="AM132">
        <v>212157.5963</v>
      </c>
      <c r="AN132">
        <v>216486.77480000001</v>
      </c>
      <c r="AO132">
        <v>220924.63089999999</v>
      </c>
      <c r="AP132">
        <v>225457.5453</v>
      </c>
      <c r="AQ132">
        <v>230091.2936</v>
      </c>
      <c r="AR132">
        <v>234820.2665</v>
      </c>
      <c r="AS132">
        <v>239703.94959999999</v>
      </c>
      <c r="AT132">
        <v>244730.9044</v>
      </c>
      <c r="AU132">
        <v>249893.31640000001</v>
      </c>
      <c r="AV132">
        <v>255187.57769999999</v>
      </c>
      <c r="AW132">
        <v>260651.38260000001</v>
      </c>
    </row>
    <row r="133" spans="2:49" x14ac:dyDescent="0.3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21421304.059999999</v>
      </c>
      <c r="G133">
        <v>18669442.609999999</v>
      </c>
      <c r="H133">
        <v>15262297.560000001</v>
      </c>
      <c r="I133">
        <v>16651598.039999999</v>
      </c>
      <c r="J133">
        <v>16454551.439999999</v>
      </c>
      <c r="K133">
        <v>15524925.32</v>
      </c>
      <c r="L133">
        <v>16090665.050000001</v>
      </c>
      <c r="M133">
        <v>16609348.67</v>
      </c>
      <c r="N133">
        <v>16495626.789999999</v>
      </c>
      <c r="O133">
        <v>14778329.15</v>
      </c>
      <c r="P133">
        <v>12910920.810000001</v>
      </c>
      <c r="Q133">
        <v>11661380.119999999</v>
      </c>
      <c r="R133">
        <v>11047345.550000001</v>
      </c>
      <c r="S133">
        <v>10591710.24</v>
      </c>
      <c r="T133">
        <v>10362495.029999999</v>
      </c>
      <c r="U133">
        <v>10350467.560000001</v>
      </c>
      <c r="V133">
        <v>10440308.76</v>
      </c>
      <c r="W133">
        <v>10518616.699999999</v>
      </c>
      <c r="X133">
        <v>10594855.800000001</v>
      </c>
      <c r="Y133">
        <v>10701363.1</v>
      </c>
      <c r="Z133">
        <v>10841212.189999999</v>
      </c>
      <c r="AA133">
        <v>11005457.630000001</v>
      </c>
      <c r="AB133">
        <v>11190254.75</v>
      </c>
      <c r="AC133">
        <v>11391888.029999999</v>
      </c>
      <c r="AD133">
        <v>11599655.289999999</v>
      </c>
      <c r="AE133">
        <v>11806576.93</v>
      </c>
      <c r="AF133">
        <v>12013651.09</v>
      </c>
      <c r="AG133">
        <v>12221432.359999999</v>
      </c>
      <c r="AH133">
        <v>12432737.93</v>
      </c>
      <c r="AI133">
        <v>12641448.710000001</v>
      </c>
      <c r="AJ133">
        <v>12852491.83</v>
      </c>
      <c r="AK133">
        <v>13069876.130000001</v>
      </c>
      <c r="AL133">
        <v>13291827.289999999</v>
      </c>
      <c r="AM133">
        <v>13517891.91</v>
      </c>
      <c r="AN133">
        <v>13743281.439999999</v>
      </c>
      <c r="AO133">
        <v>13968147.18</v>
      </c>
      <c r="AP133">
        <v>14192829.789999999</v>
      </c>
      <c r="AQ133">
        <v>14419592.189999999</v>
      </c>
      <c r="AR133">
        <v>14645257.16</v>
      </c>
      <c r="AS133">
        <v>14881371.26</v>
      </c>
      <c r="AT133">
        <v>15125354.460000001</v>
      </c>
      <c r="AU133">
        <v>15375127.99</v>
      </c>
      <c r="AV133">
        <v>15629963.07</v>
      </c>
      <c r="AW133">
        <v>15897701.02</v>
      </c>
    </row>
    <row r="134" spans="2:49" x14ac:dyDescent="0.3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2118726.5079999999</v>
      </c>
      <c r="G134">
        <v>1795255.7560000001</v>
      </c>
      <c r="H134">
        <v>1623220.6769999999</v>
      </c>
      <c r="I134">
        <v>1629457.996</v>
      </c>
      <c r="J134">
        <v>1536594.642</v>
      </c>
      <c r="K134">
        <v>1530472.1980000001</v>
      </c>
      <c r="L134">
        <v>1676349.2520000001</v>
      </c>
      <c r="M134">
        <v>1763775.9739999999</v>
      </c>
      <c r="N134">
        <v>1788201.7720000001</v>
      </c>
      <c r="O134">
        <v>1355374.405</v>
      </c>
      <c r="P134">
        <v>998116.80449999997</v>
      </c>
      <c r="Q134">
        <v>805855.62309999997</v>
      </c>
      <c r="R134">
        <v>714874.3763</v>
      </c>
      <c r="S134">
        <v>635442.32499999995</v>
      </c>
      <c r="T134">
        <v>601588.1422</v>
      </c>
      <c r="U134">
        <v>598698.89850000001</v>
      </c>
      <c r="V134">
        <v>609988.63190000004</v>
      </c>
      <c r="W134">
        <v>624848.38410000002</v>
      </c>
      <c r="X134">
        <v>642653.44310000003</v>
      </c>
      <c r="Y134">
        <v>658245.28150000004</v>
      </c>
      <c r="Z134">
        <v>672939.73990000004</v>
      </c>
      <c r="AA134">
        <v>687570.81270000001</v>
      </c>
      <c r="AB134">
        <v>702698.18149999995</v>
      </c>
      <c r="AC134">
        <v>718422.34279999998</v>
      </c>
      <c r="AD134">
        <v>734549.28859999997</v>
      </c>
      <c r="AE134">
        <v>750338.71609999996</v>
      </c>
      <c r="AF134">
        <v>765925.57790000003</v>
      </c>
      <c r="AG134">
        <v>781343.35179999995</v>
      </c>
      <c r="AH134">
        <v>796816.45790000004</v>
      </c>
      <c r="AI134">
        <v>811935.21970000002</v>
      </c>
      <c r="AJ134">
        <v>827158.66460000002</v>
      </c>
      <c r="AK134">
        <v>842812.27410000004</v>
      </c>
      <c r="AL134">
        <v>858772.28480000002</v>
      </c>
      <c r="AM134">
        <v>875009.02500000002</v>
      </c>
      <c r="AN134">
        <v>892058.43669999996</v>
      </c>
      <c r="AO134">
        <v>909983.26300000004</v>
      </c>
      <c r="AP134">
        <v>928560.36800000002</v>
      </c>
      <c r="AQ134">
        <v>947942.69559999998</v>
      </c>
      <c r="AR134">
        <v>967845.11880000005</v>
      </c>
      <c r="AS134">
        <v>989094.4301</v>
      </c>
      <c r="AT134">
        <v>1011264.127</v>
      </c>
      <c r="AU134">
        <v>1034335.8419999999</v>
      </c>
      <c r="AV134">
        <v>1058315.2520000001</v>
      </c>
      <c r="AW134">
        <v>1084059.1040000001</v>
      </c>
    </row>
    <row r="135" spans="2:49" x14ac:dyDescent="0.3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3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35">
      <c r="B137" t="s">
        <v>353</v>
      </c>
      <c r="C137">
        <v>20174774.421468802</v>
      </c>
      <c r="D137">
        <v>20498686.950521201</v>
      </c>
      <c r="E137">
        <v>20827800</v>
      </c>
      <c r="F137">
        <v>19906901.43</v>
      </c>
      <c r="G137">
        <v>18927616.350000001</v>
      </c>
      <c r="H137">
        <v>16952023.460000001</v>
      </c>
      <c r="I137">
        <v>16081139.77</v>
      </c>
      <c r="J137">
        <v>15386804.449999999</v>
      </c>
      <c r="K137">
        <v>14525931.18</v>
      </c>
      <c r="L137">
        <v>13508332.130000001</v>
      </c>
      <c r="M137">
        <v>12550483.439999999</v>
      </c>
      <c r="N137">
        <v>11556878.859999999</v>
      </c>
      <c r="O137">
        <v>10373355.26</v>
      </c>
      <c r="P137">
        <v>9378401.0879999995</v>
      </c>
      <c r="Q137">
        <v>8521406.8450000007</v>
      </c>
      <c r="R137">
        <v>7580847.1679999996</v>
      </c>
      <c r="S137">
        <v>3083264.9309999999</v>
      </c>
      <c r="T137">
        <v>2283682.0559999999</v>
      </c>
      <c r="U137">
        <v>1754825.8529999999</v>
      </c>
      <c r="V137">
        <v>1286861.8970000001</v>
      </c>
      <c r="W137">
        <v>1037110.931</v>
      </c>
      <c r="X137">
        <v>792510.83810000005</v>
      </c>
      <c r="Y137">
        <v>772867.82140000002</v>
      </c>
      <c r="Z137">
        <v>771504.99849999999</v>
      </c>
      <c r="AA137">
        <v>771276.81929999997</v>
      </c>
      <c r="AB137">
        <v>771495.74509999994</v>
      </c>
      <c r="AC137">
        <v>771894.79790000001</v>
      </c>
      <c r="AD137">
        <v>774365.43790000002</v>
      </c>
      <c r="AE137">
        <v>778143.00159999996</v>
      </c>
      <c r="AF137">
        <v>782994.60759999999</v>
      </c>
      <c r="AG137">
        <v>788734.14469999995</v>
      </c>
      <c r="AH137">
        <v>795211.79269999999</v>
      </c>
      <c r="AI137">
        <v>802387.25</v>
      </c>
      <c r="AJ137">
        <v>809836.23250000004</v>
      </c>
      <c r="AK137">
        <v>817462.49620000005</v>
      </c>
      <c r="AL137">
        <v>825173.34080000001</v>
      </c>
      <c r="AM137">
        <v>832882.76950000005</v>
      </c>
      <c r="AN137">
        <v>840605.94530000002</v>
      </c>
      <c r="AO137">
        <v>847830.06460000004</v>
      </c>
      <c r="AP137">
        <v>854695.44429999997</v>
      </c>
      <c r="AQ137">
        <v>861317.66159999999</v>
      </c>
      <c r="AR137">
        <v>867650.0943</v>
      </c>
      <c r="AS137">
        <v>874306.68779999996</v>
      </c>
      <c r="AT137">
        <v>880947.53599999996</v>
      </c>
      <c r="AU137">
        <v>887305.61270000006</v>
      </c>
      <c r="AV137">
        <v>893341.80330000003</v>
      </c>
      <c r="AW137">
        <v>899264.55980000005</v>
      </c>
    </row>
    <row r="138" spans="2:49" x14ac:dyDescent="0.35">
      <c r="B138" t="s">
        <v>354</v>
      </c>
      <c r="C138">
        <v>16278956.881142</v>
      </c>
      <c r="D138">
        <v>16540320.799446501</v>
      </c>
      <c r="E138">
        <v>16805881</v>
      </c>
      <c r="F138">
        <v>16724415.58</v>
      </c>
      <c r="G138">
        <v>15996478.939999999</v>
      </c>
      <c r="H138">
        <v>15294252.23</v>
      </c>
      <c r="I138">
        <v>15220762.84</v>
      </c>
      <c r="J138">
        <v>13334397.32</v>
      </c>
      <c r="K138">
        <v>11339150.060000001</v>
      </c>
      <c r="L138">
        <v>9818015.74599999</v>
      </c>
      <c r="M138">
        <v>8666695.2980000004</v>
      </c>
      <c r="N138">
        <v>7714400.6619999995</v>
      </c>
      <c r="O138">
        <v>8079374.7340000002</v>
      </c>
      <c r="P138">
        <v>8266556.8039999995</v>
      </c>
      <c r="Q138">
        <v>8353892.3550000004</v>
      </c>
      <c r="R138">
        <v>8553775.7280000001</v>
      </c>
      <c r="S138">
        <v>4847598.8540000003</v>
      </c>
      <c r="T138">
        <v>6488057.5559999999</v>
      </c>
      <c r="U138">
        <v>8078061.6289999997</v>
      </c>
      <c r="V138">
        <v>9632176.5879999995</v>
      </c>
      <c r="W138">
        <v>10022767.470000001</v>
      </c>
      <c r="X138">
        <v>10357632.890000001</v>
      </c>
      <c r="Y138">
        <v>10444114.92</v>
      </c>
      <c r="Z138">
        <v>10578721.01</v>
      </c>
      <c r="AA138">
        <v>10749249.859999999</v>
      </c>
      <c r="AB138">
        <v>10983105.390000001</v>
      </c>
      <c r="AC138">
        <v>11233526.41</v>
      </c>
      <c r="AD138">
        <v>11509141.189999999</v>
      </c>
      <c r="AE138">
        <v>11779355.57</v>
      </c>
      <c r="AF138">
        <v>11709783.84</v>
      </c>
      <c r="AG138">
        <v>11889530.640000001</v>
      </c>
      <c r="AH138">
        <v>12063855.07</v>
      </c>
      <c r="AI138">
        <v>12191284.4</v>
      </c>
      <c r="AJ138">
        <v>12309060.48</v>
      </c>
      <c r="AK138">
        <v>12421852.289999999</v>
      </c>
      <c r="AL138">
        <v>12558816.59</v>
      </c>
      <c r="AM138">
        <v>12690452.52</v>
      </c>
      <c r="AN138">
        <v>12746447.810000001</v>
      </c>
      <c r="AO138">
        <v>12799827.880000001</v>
      </c>
      <c r="AP138">
        <v>12851653.01</v>
      </c>
      <c r="AQ138">
        <v>12905297.529999999</v>
      </c>
      <c r="AR138">
        <v>12958140.550000001</v>
      </c>
      <c r="AS138">
        <v>12906691.779999999</v>
      </c>
      <c r="AT138">
        <v>12860683.4</v>
      </c>
      <c r="AU138">
        <v>12819946.6</v>
      </c>
      <c r="AV138">
        <v>12785610.710000001</v>
      </c>
      <c r="AW138">
        <v>12767395.800000001</v>
      </c>
    </row>
    <row r="139" spans="2:49" x14ac:dyDescent="0.3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6850391.7019999996</v>
      </c>
      <c r="G139">
        <v>6582723.3020000001</v>
      </c>
      <c r="H139">
        <v>6666704.2759999996</v>
      </c>
      <c r="I139">
        <v>6912314.0140000004</v>
      </c>
      <c r="J139">
        <v>6641772.1960000005</v>
      </c>
      <c r="K139">
        <v>6459434.9079999998</v>
      </c>
      <c r="L139">
        <v>6131789.568</v>
      </c>
      <c r="M139">
        <v>6385891.6289999997</v>
      </c>
      <c r="N139">
        <v>6509564.3190000001</v>
      </c>
      <c r="O139">
        <v>6831676.2460000003</v>
      </c>
      <c r="P139">
        <v>6976683.8200000003</v>
      </c>
      <c r="Q139">
        <v>6929754.9620000003</v>
      </c>
      <c r="R139">
        <v>7001739.9970000004</v>
      </c>
      <c r="S139">
        <v>7393330.6210000003</v>
      </c>
      <c r="T139">
        <v>7586870.0880000005</v>
      </c>
      <c r="U139">
        <v>7663198.0690000001</v>
      </c>
      <c r="V139">
        <v>7664515.9749999996</v>
      </c>
      <c r="W139">
        <v>7573200.6830000002</v>
      </c>
      <c r="X139">
        <v>7416289.9869999997</v>
      </c>
      <c r="Y139">
        <v>7356161.4950000001</v>
      </c>
      <c r="Z139">
        <v>7378064.9390000002</v>
      </c>
      <c r="AA139">
        <v>7457882.4950000001</v>
      </c>
      <c r="AB139">
        <v>7575621.9179999996</v>
      </c>
      <c r="AC139">
        <v>7716685.7230000002</v>
      </c>
      <c r="AD139">
        <v>7869445.3899999997</v>
      </c>
      <c r="AE139">
        <v>8024443.2920000004</v>
      </c>
      <c r="AF139">
        <v>8178882.0729999999</v>
      </c>
      <c r="AG139">
        <v>8331631.0429999996</v>
      </c>
      <c r="AH139">
        <v>8483924.7349999994</v>
      </c>
      <c r="AI139">
        <v>8626454.148</v>
      </c>
      <c r="AJ139">
        <v>8763066.9519999996</v>
      </c>
      <c r="AK139">
        <v>8897102.2990000006</v>
      </c>
      <c r="AL139">
        <v>9029601.0930000003</v>
      </c>
      <c r="AM139">
        <v>9161745.8739999998</v>
      </c>
      <c r="AN139">
        <v>9288842.2660000008</v>
      </c>
      <c r="AO139">
        <v>9414460.7960000001</v>
      </c>
      <c r="AP139">
        <v>9540179.9450000003</v>
      </c>
      <c r="AQ139">
        <v>9668356.034</v>
      </c>
      <c r="AR139">
        <v>9797981.33699999</v>
      </c>
      <c r="AS139">
        <v>9927134.2819999997</v>
      </c>
      <c r="AT139">
        <v>10057636.02</v>
      </c>
      <c r="AU139">
        <v>10190139.77</v>
      </c>
      <c r="AV139">
        <v>10326022.140000001</v>
      </c>
      <c r="AW139">
        <v>10472048.789999999</v>
      </c>
    </row>
    <row r="140" spans="2:49" x14ac:dyDescent="0.3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6636807.2400000002</v>
      </c>
      <c r="G140">
        <v>6298005.0920000002</v>
      </c>
      <c r="H140">
        <v>6419872.6150000002</v>
      </c>
      <c r="I140">
        <v>6339245.3310000002</v>
      </c>
      <c r="J140">
        <v>6187805.892</v>
      </c>
      <c r="K140">
        <v>5787344.7989999996</v>
      </c>
      <c r="L140">
        <v>5619063.6720000003</v>
      </c>
      <c r="M140">
        <v>5668070.9570000004</v>
      </c>
      <c r="N140">
        <v>5842733.6359999999</v>
      </c>
      <c r="O140">
        <v>5547893.4170000004</v>
      </c>
      <c r="P140">
        <v>4947528.6210000003</v>
      </c>
      <c r="Q140">
        <v>4296833.9249999998</v>
      </c>
      <c r="R140">
        <v>3874639.7119999998</v>
      </c>
      <c r="S140">
        <v>3795319.3480000002</v>
      </c>
      <c r="T140">
        <v>3754853.5920000002</v>
      </c>
      <c r="U140">
        <v>3764230.57</v>
      </c>
      <c r="V140">
        <v>3786913.13</v>
      </c>
      <c r="W140">
        <v>3801561.54</v>
      </c>
      <c r="X140">
        <v>3812880.5410000002</v>
      </c>
      <c r="Y140">
        <v>3850725.57</v>
      </c>
      <c r="Z140">
        <v>3925541.7009999999</v>
      </c>
      <c r="AA140">
        <v>4029703.5210000002</v>
      </c>
      <c r="AB140">
        <v>4153575.0410000002</v>
      </c>
      <c r="AC140">
        <v>4288248.76</v>
      </c>
      <c r="AD140">
        <v>4423380.9359999998</v>
      </c>
      <c r="AE140">
        <v>4554477.4119999995</v>
      </c>
      <c r="AF140">
        <v>4679708.9560000002</v>
      </c>
      <c r="AG140">
        <v>4798722.2470000004</v>
      </c>
      <c r="AH140">
        <v>4912657.9270000001</v>
      </c>
      <c r="AI140">
        <v>5018184.6540000001</v>
      </c>
      <c r="AJ140">
        <v>5119191.0769999996</v>
      </c>
      <c r="AK140">
        <v>5218151.8250000002</v>
      </c>
      <c r="AL140">
        <v>5316945.5080000004</v>
      </c>
      <c r="AM140">
        <v>5416854.4720000001</v>
      </c>
      <c r="AN140">
        <v>5516262.5999999996</v>
      </c>
      <c r="AO140">
        <v>5617660.1279999996</v>
      </c>
      <c r="AP140">
        <v>5721895.0750000002</v>
      </c>
      <c r="AQ140">
        <v>5829988.3210000005</v>
      </c>
      <c r="AR140">
        <v>5942340.3109999998</v>
      </c>
      <c r="AS140">
        <v>6057863.6200000001</v>
      </c>
      <c r="AT140">
        <v>6178172.2740000002</v>
      </c>
      <c r="AU140">
        <v>6304046.148</v>
      </c>
      <c r="AV140">
        <v>6435874.2149999999</v>
      </c>
      <c r="AW140">
        <v>6575659.0970000001</v>
      </c>
    </row>
    <row r="141" spans="2:49" x14ac:dyDescent="0.3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416382.79129999998</v>
      </c>
      <c r="G141">
        <v>386364.2403</v>
      </c>
      <c r="H141">
        <v>341857.64240000001</v>
      </c>
      <c r="I141">
        <v>357374.65210000001</v>
      </c>
      <c r="J141">
        <v>341170.27010000002</v>
      </c>
      <c r="K141">
        <v>318431.51510000002</v>
      </c>
      <c r="L141">
        <v>304406.93800000002</v>
      </c>
      <c r="M141">
        <v>304010.97659999999</v>
      </c>
      <c r="N141">
        <v>322652.06819999998</v>
      </c>
      <c r="O141">
        <v>319136.20240000001</v>
      </c>
      <c r="P141">
        <v>294391.8198</v>
      </c>
      <c r="Q141">
        <v>264147.23349999997</v>
      </c>
      <c r="R141">
        <v>243447.7414</v>
      </c>
      <c r="S141">
        <v>230997.4394</v>
      </c>
      <c r="T141">
        <v>219716.98209999999</v>
      </c>
      <c r="U141">
        <v>213388.9431</v>
      </c>
      <c r="V141">
        <v>209736.22349999999</v>
      </c>
      <c r="W141">
        <v>207003.95559999999</v>
      </c>
      <c r="X141">
        <v>204754.96189999999</v>
      </c>
      <c r="Y141">
        <v>205754.41649999999</v>
      </c>
      <c r="Z141">
        <v>208976.7261</v>
      </c>
      <c r="AA141">
        <v>213813.52739999999</v>
      </c>
      <c r="AB141">
        <v>219688.25</v>
      </c>
      <c r="AC141">
        <v>226171.55679999999</v>
      </c>
      <c r="AD141">
        <v>232751.31169999999</v>
      </c>
      <c r="AE141">
        <v>239257.5471</v>
      </c>
      <c r="AF141">
        <v>245661.3671</v>
      </c>
      <c r="AG141">
        <v>251975.32339999999</v>
      </c>
      <c r="AH141">
        <v>258261.4614</v>
      </c>
      <c r="AI141">
        <v>264278.1519</v>
      </c>
      <c r="AJ141">
        <v>270204.29399999999</v>
      </c>
      <c r="AK141">
        <v>276120.49239999999</v>
      </c>
      <c r="AL141">
        <v>282065.29200000002</v>
      </c>
      <c r="AM141">
        <v>288046.32069999998</v>
      </c>
      <c r="AN141">
        <v>293980.71919999999</v>
      </c>
      <c r="AO141">
        <v>299922.82449999999</v>
      </c>
      <c r="AP141">
        <v>305876.21380000003</v>
      </c>
      <c r="AQ141">
        <v>311898.41800000001</v>
      </c>
      <c r="AR141">
        <v>317991.02970000001</v>
      </c>
      <c r="AS141">
        <v>324101.85749999998</v>
      </c>
      <c r="AT141">
        <v>330303.38370000001</v>
      </c>
      <c r="AU141">
        <v>336640.93849999999</v>
      </c>
      <c r="AV141">
        <v>343140.65340000001</v>
      </c>
      <c r="AW141">
        <v>349943.6202</v>
      </c>
    </row>
    <row r="142" spans="2:49" x14ac:dyDescent="0.3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4942867.307</v>
      </c>
      <c r="G142">
        <v>4526081.9400000004</v>
      </c>
      <c r="H142">
        <v>4017885.412</v>
      </c>
      <c r="I142">
        <v>4087227.6940000001</v>
      </c>
      <c r="J142">
        <v>4400770.2089999998</v>
      </c>
      <c r="K142">
        <v>3949753.469</v>
      </c>
      <c r="L142">
        <v>3768100.1290000002</v>
      </c>
      <c r="M142">
        <v>3843557.1310000001</v>
      </c>
      <c r="N142">
        <v>3957745.6039999998</v>
      </c>
      <c r="O142">
        <v>3937815.6349999998</v>
      </c>
      <c r="P142">
        <v>3689233.15</v>
      </c>
      <c r="Q142">
        <v>3388347.662</v>
      </c>
      <c r="R142">
        <v>3212843.406</v>
      </c>
      <c r="S142">
        <v>3214181.7620000001</v>
      </c>
      <c r="T142">
        <v>3199979.142</v>
      </c>
      <c r="U142">
        <v>3209552.2140000002</v>
      </c>
      <c r="V142">
        <v>3221403.3450000002</v>
      </c>
      <c r="W142">
        <v>3211581.2609999999</v>
      </c>
      <c r="X142">
        <v>3186800.5189999999</v>
      </c>
      <c r="Y142">
        <v>3180011.2760000001</v>
      </c>
      <c r="Z142">
        <v>3204360.4920000001</v>
      </c>
      <c r="AA142">
        <v>3254174.889</v>
      </c>
      <c r="AB142">
        <v>3322042.28</v>
      </c>
      <c r="AC142">
        <v>3401323.3050000002</v>
      </c>
      <c r="AD142">
        <v>3484000.6839999999</v>
      </c>
      <c r="AE142">
        <v>3565977.176</v>
      </c>
      <c r="AF142">
        <v>3646221.9079999998</v>
      </c>
      <c r="AG142">
        <v>3724504.9279999998</v>
      </c>
      <c r="AH142">
        <v>3801830.8139999998</v>
      </c>
      <c r="AI142">
        <v>3872985.057</v>
      </c>
      <c r="AJ142">
        <v>3941711.1830000002</v>
      </c>
      <c r="AK142">
        <v>4010442.49</v>
      </c>
      <c r="AL142">
        <v>4079727.45</v>
      </c>
      <c r="AM142">
        <v>4150009.4</v>
      </c>
      <c r="AN142">
        <v>4213383.4450000003</v>
      </c>
      <c r="AO142">
        <v>4272323.1440000003</v>
      </c>
      <c r="AP142">
        <v>4328191.915</v>
      </c>
      <c r="AQ142">
        <v>4382466.6950000003</v>
      </c>
      <c r="AR142">
        <v>4434802.9570000004</v>
      </c>
      <c r="AS142">
        <v>4490179.92</v>
      </c>
      <c r="AT142">
        <v>4548723.0360000003</v>
      </c>
      <c r="AU142">
        <v>4609911.1129999999</v>
      </c>
      <c r="AV142">
        <v>4673460.7489999998</v>
      </c>
      <c r="AW142">
        <v>4741574.4890000001</v>
      </c>
    </row>
    <row r="143" spans="2:49" x14ac:dyDescent="0.3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17183289.66</v>
      </c>
      <c r="G143">
        <v>15824411.560000001</v>
      </c>
      <c r="H143">
        <v>13860114.960000001</v>
      </c>
      <c r="I143">
        <v>14145716.060000001</v>
      </c>
      <c r="J143">
        <v>15470527.460000001</v>
      </c>
      <c r="K143">
        <v>13848892.58</v>
      </c>
      <c r="L143">
        <v>13155811.529999999</v>
      </c>
      <c r="M143">
        <v>13352965.42</v>
      </c>
      <c r="N143">
        <v>13514427.560000001</v>
      </c>
      <c r="O143">
        <v>13546552.460000001</v>
      </c>
      <c r="P143">
        <v>12974405.67</v>
      </c>
      <c r="Q143">
        <v>12215703.17</v>
      </c>
      <c r="R143">
        <v>11753084.84</v>
      </c>
      <c r="S143">
        <v>11802877.9</v>
      </c>
      <c r="T143">
        <v>11453814.300000001</v>
      </c>
      <c r="U143">
        <v>11247099.310000001</v>
      </c>
      <c r="V143">
        <v>11305167.970000001</v>
      </c>
      <c r="W143">
        <v>11110110.99</v>
      </c>
      <c r="X143">
        <v>10882649.67</v>
      </c>
      <c r="Y143">
        <v>10629156.32</v>
      </c>
      <c r="Z143">
        <v>10518990.25</v>
      </c>
      <c r="AA143">
        <v>10476428.130000001</v>
      </c>
      <c r="AB143">
        <v>10472648.98</v>
      </c>
      <c r="AC143">
        <v>10496900.050000001</v>
      </c>
      <c r="AD143">
        <v>10547888.51</v>
      </c>
      <c r="AE143">
        <v>10586877.57</v>
      </c>
      <c r="AF143">
        <v>10618681.32</v>
      </c>
      <c r="AG143">
        <v>10645979.859999999</v>
      </c>
      <c r="AH143">
        <v>10687943.27</v>
      </c>
      <c r="AI143">
        <v>10698225.08</v>
      </c>
      <c r="AJ143">
        <v>10697907.75</v>
      </c>
      <c r="AK143">
        <v>10716488.140000001</v>
      </c>
      <c r="AL143">
        <v>10735704.699999999</v>
      </c>
      <c r="AM143">
        <v>10753333.939999999</v>
      </c>
      <c r="AN143">
        <v>10756792.300000001</v>
      </c>
      <c r="AO143">
        <v>10738426.33</v>
      </c>
      <c r="AP143">
        <v>10711157.49</v>
      </c>
      <c r="AQ143">
        <v>10693345.189999999</v>
      </c>
      <c r="AR143">
        <v>10660345.460000001</v>
      </c>
      <c r="AS143">
        <v>10642121.779999999</v>
      </c>
      <c r="AT143">
        <v>10638979.24</v>
      </c>
      <c r="AU143">
        <v>10638652.460000001</v>
      </c>
      <c r="AV143">
        <v>10644418.699999999</v>
      </c>
      <c r="AW143">
        <v>10708829.02</v>
      </c>
    </row>
    <row r="144" spans="2:49" x14ac:dyDescent="0.35">
      <c r="B144" t="s">
        <v>291</v>
      </c>
      <c r="C144">
        <v>11637309.2577525</v>
      </c>
      <c r="D144">
        <v>11824150.02208</v>
      </c>
      <c r="E144">
        <v>12013990.58</v>
      </c>
      <c r="F144">
        <v>12020117.470000001</v>
      </c>
      <c r="G144">
        <v>11222665.689999999</v>
      </c>
      <c r="H144">
        <v>10316647.279999999</v>
      </c>
      <c r="I144">
        <v>10711779.609999999</v>
      </c>
      <c r="J144">
        <v>9979815.1679999996</v>
      </c>
      <c r="K144">
        <v>9079834.4030000009</v>
      </c>
      <c r="L144">
        <v>8924990.1079999898</v>
      </c>
      <c r="M144">
        <v>8870392.2239999995</v>
      </c>
      <c r="N144">
        <v>9384938.0109999999</v>
      </c>
      <c r="O144">
        <v>9159916.2699999996</v>
      </c>
      <c r="P144">
        <v>8421412.6710000001</v>
      </c>
      <c r="Q144">
        <v>7576740.7560000001</v>
      </c>
      <c r="R144">
        <v>7048042.0970000001</v>
      </c>
      <c r="S144">
        <v>7044693.8959999997</v>
      </c>
      <c r="T144">
        <v>6999667.3689999999</v>
      </c>
      <c r="U144">
        <v>7005978.9709999999</v>
      </c>
      <c r="V144">
        <v>6999058.6579999998</v>
      </c>
      <c r="W144">
        <v>6921447.0369999995</v>
      </c>
      <c r="X144">
        <v>6799309.6349999998</v>
      </c>
      <c r="Y144">
        <v>6713629.7920000004</v>
      </c>
      <c r="Z144">
        <v>6685382.216</v>
      </c>
      <c r="AA144">
        <v>6704676.1849999996</v>
      </c>
      <c r="AB144">
        <v>6756798.5449999999</v>
      </c>
      <c r="AC144">
        <v>6828525.6409999998</v>
      </c>
      <c r="AD144">
        <v>6908403.6890000002</v>
      </c>
      <c r="AE144">
        <v>6986005.6189999999</v>
      </c>
      <c r="AF144">
        <v>7059130.0710000005</v>
      </c>
      <c r="AG144">
        <v>7127547.0760000004</v>
      </c>
      <c r="AH144">
        <v>7193165.0070000002</v>
      </c>
      <c r="AI144">
        <v>7247490.1770000001</v>
      </c>
      <c r="AJ144">
        <v>7297303.1390000004</v>
      </c>
      <c r="AK144">
        <v>7346728.2740000002</v>
      </c>
      <c r="AL144">
        <v>7396782.6210000003</v>
      </c>
      <c r="AM144">
        <v>7448019.8169999998</v>
      </c>
      <c r="AN144">
        <v>7491323.7869999995</v>
      </c>
      <c r="AO144">
        <v>7530735.483</v>
      </c>
      <c r="AP144">
        <v>7567750.0580000002</v>
      </c>
      <c r="AQ144">
        <v>7604322.1200000001</v>
      </c>
      <c r="AR144">
        <v>7639767.392</v>
      </c>
      <c r="AS144">
        <v>7678035.7889999999</v>
      </c>
      <c r="AT144">
        <v>7719740.2390000001</v>
      </c>
      <c r="AU144">
        <v>7764533.9299999997</v>
      </c>
      <c r="AV144">
        <v>7812080.0990000004</v>
      </c>
      <c r="AW144">
        <v>7865853.4210000001</v>
      </c>
    </row>
    <row r="145" spans="2:49" x14ac:dyDescent="0.3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3288113.4380000001</v>
      </c>
      <c r="G145">
        <v>3255741.9810000001</v>
      </c>
      <c r="H145">
        <v>3108031.1910000001</v>
      </c>
      <c r="I145">
        <v>3189786.5819999999</v>
      </c>
      <c r="J145">
        <v>3141184.568</v>
      </c>
      <c r="K145">
        <v>2985484.0839999998</v>
      </c>
      <c r="L145">
        <v>2958078.3840000001</v>
      </c>
      <c r="M145">
        <v>2961364.051</v>
      </c>
      <c r="N145">
        <v>3089664.0180000002</v>
      </c>
      <c r="O145">
        <v>3183796.4980000001</v>
      </c>
      <c r="P145">
        <v>3135809.8110000002</v>
      </c>
      <c r="Q145">
        <v>3035171.79</v>
      </c>
      <c r="R145">
        <v>3005946.9530000002</v>
      </c>
      <c r="S145">
        <v>3038686.5819999999</v>
      </c>
      <c r="T145">
        <v>3004474.1850000001</v>
      </c>
      <c r="U145">
        <v>2984534.7119999998</v>
      </c>
      <c r="V145">
        <v>2968849.3739999998</v>
      </c>
      <c r="W145">
        <v>2943295.2579999999</v>
      </c>
      <c r="X145">
        <v>2908318.8909999998</v>
      </c>
      <c r="Y145">
        <v>2903591.0789999999</v>
      </c>
      <c r="Z145">
        <v>2919996.9419999998</v>
      </c>
      <c r="AA145">
        <v>2951338.1409999998</v>
      </c>
      <c r="AB145">
        <v>2992926.0819999999</v>
      </c>
      <c r="AC145">
        <v>3041533.3790000002</v>
      </c>
      <c r="AD145">
        <v>3093088.0260000001</v>
      </c>
      <c r="AE145">
        <v>3145468.932</v>
      </c>
      <c r="AF145">
        <v>3198440.0329999998</v>
      </c>
      <c r="AG145">
        <v>3251984.2680000002</v>
      </c>
      <c r="AH145">
        <v>3306577.5809999998</v>
      </c>
      <c r="AI145">
        <v>3359251.7760000001</v>
      </c>
      <c r="AJ145">
        <v>3412146.2570000002</v>
      </c>
      <c r="AK145">
        <v>3466106.5219999999</v>
      </c>
      <c r="AL145">
        <v>3521265.7540000002</v>
      </c>
      <c r="AM145">
        <v>3577586.804</v>
      </c>
      <c r="AN145">
        <v>3631861.031</v>
      </c>
      <c r="AO145">
        <v>3685658.19</v>
      </c>
      <c r="AP145">
        <v>3739200.3330000001</v>
      </c>
      <c r="AQ145">
        <v>3792940.1779999998</v>
      </c>
      <c r="AR145">
        <v>3846468.1830000002</v>
      </c>
      <c r="AS145">
        <v>3900403.9679999999</v>
      </c>
      <c r="AT145">
        <v>3955116.108</v>
      </c>
      <c r="AU145">
        <v>4010566.9550000001</v>
      </c>
      <c r="AV145">
        <v>4066680.4750000001</v>
      </c>
      <c r="AW145">
        <v>4124713.6510000001</v>
      </c>
    </row>
    <row r="146" spans="2:49" x14ac:dyDescent="0.35">
      <c r="B146" t="s">
        <v>293</v>
      </c>
      <c r="C146">
        <v>6724481.5896774204</v>
      </c>
      <c r="D146">
        <v>6832445.3166948901</v>
      </c>
      <c r="E146">
        <v>6942142.3380000005</v>
      </c>
      <c r="F146">
        <v>6990460.2810000004</v>
      </c>
      <c r="G146">
        <v>7033897.7199999997</v>
      </c>
      <c r="H146">
        <v>6599732.8530000001</v>
      </c>
      <c r="I146">
        <v>6852769.2960000001</v>
      </c>
      <c r="J146">
        <v>6935817.2199999997</v>
      </c>
      <c r="K146">
        <v>6814782.1440000003</v>
      </c>
      <c r="L146">
        <v>6808045.0120000001</v>
      </c>
      <c r="M146">
        <v>6816623.7359999996</v>
      </c>
      <c r="N146">
        <v>6948085.591</v>
      </c>
      <c r="O146">
        <v>7119805.5520000001</v>
      </c>
      <c r="P146">
        <v>7177066.7910000002</v>
      </c>
      <c r="Q146">
        <v>7177017.7340000002</v>
      </c>
      <c r="R146">
        <v>7203013.1339999996</v>
      </c>
      <c r="S146">
        <v>7401273.5279999999</v>
      </c>
      <c r="T146">
        <v>7383690.9900000002</v>
      </c>
      <c r="U146">
        <v>7370689.5329999998</v>
      </c>
      <c r="V146">
        <v>7366645.5669999998</v>
      </c>
      <c r="W146">
        <v>7354728.6299999999</v>
      </c>
      <c r="X146">
        <v>7328791.1299999999</v>
      </c>
      <c r="Y146">
        <v>7373304.4079999998</v>
      </c>
      <c r="Z146">
        <v>7460785.7439999999</v>
      </c>
      <c r="AA146">
        <v>7578492.7800000003</v>
      </c>
      <c r="AB146">
        <v>7716122.9550000001</v>
      </c>
      <c r="AC146">
        <v>7866830.9009999996</v>
      </c>
      <c r="AD146">
        <v>8025320.5920000002</v>
      </c>
      <c r="AE146">
        <v>8188232.8569999998</v>
      </c>
      <c r="AF146">
        <v>8354505.1789999995</v>
      </c>
      <c r="AG146">
        <v>8523697.3259999994</v>
      </c>
      <c r="AH146">
        <v>8695948.6420000009</v>
      </c>
      <c r="AI146">
        <v>8866501.3499999996</v>
      </c>
      <c r="AJ146">
        <v>9037836.1109999996</v>
      </c>
      <c r="AK146">
        <v>9210772.6300000008</v>
      </c>
      <c r="AL146">
        <v>9385918.6400000006</v>
      </c>
      <c r="AM146">
        <v>9563428.7650000006</v>
      </c>
      <c r="AN146">
        <v>9739448.9440000001</v>
      </c>
      <c r="AO146">
        <v>9916563.6260000002</v>
      </c>
      <c r="AP146">
        <v>10095022.609999999</v>
      </c>
      <c r="AQ146">
        <v>10275162.6</v>
      </c>
      <c r="AR146">
        <v>10456946.109999999</v>
      </c>
      <c r="AS146">
        <v>10638424.27</v>
      </c>
      <c r="AT146">
        <v>10820704.560000001</v>
      </c>
      <c r="AU146">
        <v>11004351.960000001</v>
      </c>
      <c r="AV146">
        <v>11189756.300000001</v>
      </c>
      <c r="AW146">
        <v>11377672.630000001</v>
      </c>
    </row>
    <row r="147" spans="2:49" x14ac:dyDescent="0.3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330083.90749999997</v>
      </c>
      <c r="G147">
        <v>317122.77590000001</v>
      </c>
      <c r="H147">
        <v>271232.09850000002</v>
      </c>
      <c r="I147">
        <v>284295.35609999998</v>
      </c>
      <c r="J147">
        <v>288966.79729999998</v>
      </c>
      <c r="K147">
        <v>269468.4523</v>
      </c>
      <c r="L147">
        <v>251814.5784</v>
      </c>
      <c r="M147">
        <v>244014.67980000001</v>
      </c>
      <c r="N147">
        <v>252488.31789999999</v>
      </c>
      <c r="O147">
        <v>244512.96049999999</v>
      </c>
      <c r="P147">
        <v>229528.51379999999</v>
      </c>
      <c r="Q147">
        <v>212658.27309999999</v>
      </c>
      <c r="R147">
        <v>198632.9001</v>
      </c>
      <c r="S147">
        <v>189998.74110000001</v>
      </c>
      <c r="T147">
        <v>180275.71369999999</v>
      </c>
      <c r="U147">
        <v>174420.4939</v>
      </c>
      <c r="V147">
        <v>170814.4896</v>
      </c>
      <c r="W147">
        <v>167442.7954</v>
      </c>
      <c r="X147">
        <v>164484.87280000001</v>
      </c>
      <c r="Y147">
        <v>162930.88010000001</v>
      </c>
      <c r="Z147">
        <v>162641.2935</v>
      </c>
      <c r="AA147">
        <v>163166.69760000001</v>
      </c>
      <c r="AB147">
        <v>164227.2401</v>
      </c>
      <c r="AC147">
        <v>165666.7752</v>
      </c>
      <c r="AD147">
        <v>167387.57199999999</v>
      </c>
      <c r="AE147">
        <v>169234.44690000001</v>
      </c>
      <c r="AF147">
        <v>171210.55590000001</v>
      </c>
      <c r="AG147">
        <v>173316.2157</v>
      </c>
      <c r="AH147">
        <v>175595.3553</v>
      </c>
      <c r="AI147">
        <v>177889.8113</v>
      </c>
      <c r="AJ147">
        <v>180271.48790000001</v>
      </c>
      <c r="AK147">
        <v>182799.35380000001</v>
      </c>
      <c r="AL147">
        <v>185433.74309999999</v>
      </c>
      <c r="AM147">
        <v>188162.07320000001</v>
      </c>
      <c r="AN147">
        <v>190904.07639999999</v>
      </c>
      <c r="AO147">
        <v>193683.83559999999</v>
      </c>
      <c r="AP147">
        <v>196510.79790000001</v>
      </c>
      <c r="AQ147">
        <v>199425.6777</v>
      </c>
      <c r="AR147">
        <v>202371.15640000001</v>
      </c>
      <c r="AS147">
        <v>205397.67869999999</v>
      </c>
      <c r="AT147">
        <v>208513.73850000001</v>
      </c>
      <c r="AU147">
        <v>211711.158</v>
      </c>
      <c r="AV147">
        <v>215003.99489999999</v>
      </c>
      <c r="AW147">
        <v>218529.82430000001</v>
      </c>
    </row>
    <row r="148" spans="2:49" x14ac:dyDescent="0.3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8220898.1579999998</v>
      </c>
      <c r="G148">
        <v>7929926.0099999998</v>
      </c>
      <c r="H148">
        <v>7370459.8329999996</v>
      </c>
      <c r="I148">
        <v>7433498.4380000001</v>
      </c>
      <c r="J148">
        <v>7301502.0690000001</v>
      </c>
      <c r="K148">
        <v>6896878.6789999995</v>
      </c>
      <c r="L148">
        <v>6647363.3200000003</v>
      </c>
      <c r="M148">
        <v>6680606.4400000004</v>
      </c>
      <c r="N148">
        <v>6944403.6569999997</v>
      </c>
      <c r="O148">
        <v>7002735.051</v>
      </c>
      <c r="P148">
        <v>6682194.9189999998</v>
      </c>
      <c r="Q148">
        <v>6196787.4759999998</v>
      </c>
      <c r="R148">
        <v>5875618.4670000002</v>
      </c>
      <c r="S148">
        <v>5848225.8229999999</v>
      </c>
      <c r="T148">
        <v>5720333.7350000003</v>
      </c>
      <c r="U148">
        <v>5691871.7699999996</v>
      </c>
      <c r="V148">
        <v>5694608.04</v>
      </c>
      <c r="W148">
        <v>5674120.0499999998</v>
      </c>
      <c r="X148">
        <v>5637114.307</v>
      </c>
      <c r="Y148">
        <v>5645510.9170000004</v>
      </c>
      <c r="Z148">
        <v>5700125.8449999997</v>
      </c>
      <c r="AA148">
        <v>5789293.5860000001</v>
      </c>
      <c r="AB148">
        <v>5901596.341</v>
      </c>
      <c r="AC148">
        <v>6027893.8839999996</v>
      </c>
      <c r="AD148">
        <v>6158366.0190000003</v>
      </c>
      <c r="AE148">
        <v>6284817.0010000002</v>
      </c>
      <c r="AF148">
        <v>6408189.6979999999</v>
      </c>
      <c r="AG148">
        <v>6528984.5999999996</v>
      </c>
      <c r="AH148">
        <v>6649447.1869999999</v>
      </c>
      <c r="AI148">
        <v>6762846.1550000003</v>
      </c>
      <c r="AJ148">
        <v>6874066.8200000003</v>
      </c>
      <c r="AK148">
        <v>6986757.625</v>
      </c>
      <c r="AL148">
        <v>7100692.9639999997</v>
      </c>
      <c r="AM148">
        <v>7215972.0049999999</v>
      </c>
      <c r="AN148">
        <v>7328881.8959999997</v>
      </c>
      <c r="AO148">
        <v>7444239.1940000001</v>
      </c>
      <c r="AP148">
        <v>7561700.8569999998</v>
      </c>
      <c r="AQ148">
        <v>7683162.0539999995</v>
      </c>
      <c r="AR148">
        <v>7806529.4409999996</v>
      </c>
      <c r="AS148">
        <v>7932469.3569999998</v>
      </c>
      <c r="AT148">
        <v>8059860.3550000004</v>
      </c>
      <c r="AU148">
        <v>8189773.4840000002</v>
      </c>
      <c r="AV148">
        <v>8322885.102</v>
      </c>
      <c r="AW148">
        <v>8466055.7410000004</v>
      </c>
    </row>
    <row r="149" spans="2:49" x14ac:dyDescent="0.3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3.6343676180000002</v>
      </c>
      <c r="G149">
        <v>3.5003912370000001</v>
      </c>
      <c r="H149">
        <v>3.2294411250000001</v>
      </c>
      <c r="I149">
        <v>3.1763439870000001</v>
      </c>
      <c r="J149">
        <v>3.1867756900000002</v>
      </c>
      <c r="K149">
        <v>3.0672217179999999</v>
      </c>
      <c r="L149">
        <v>3.045681901</v>
      </c>
      <c r="M149">
        <v>2.9796157870000002</v>
      </c>
      <c r="N149">
        <v>2.9653739140000002</v>
      </c>
      <c r="O149">
        <v>3.1572789380000001</v>
      </c>
      <c r="P149">
        <v>3.3038992</v>
      </c>
      <c r="Q149">
        <v>3.4003870389999999</v>
      </c>
      <c r="R149">
        <v>3.529753243</v>
      </c>
      <c r="S149">
        <v>3.8946234089999998</v>
      </c>
      <c r="T149">
        <v>3.9412954939999998</v>
      </c>
      <c r="U149">
        <v>3.9424538010000001</v>
      </c>
      <c r="V149">
        <v>4.0716042379999999</v>
      </c>
      <c r="W149">
        <v>4.0404830159999996</v>
      </c>
      <c r="X149">
        <v>3.9902654050000002</v>
      </c>
      <c r="Y149">
        <v>3.905983086</v>
      </c>
      <c r="Z149">
        <v>3.8832956959999998</v>
      </c>
      <c r="AA149">
        <v>3.8789474190000002</v>
      </c>
      <c r="AB149">
        <v>3.8822099140000002</v>
      </c>
      <c r="AC149">
        <v>3.893521298</v>
      </c>
      <c r="AD149">
        <v>3.922033715</v>
      </c>
      <c r="AE149">
        <v>3.9437776439999999</v>
      </c>
      <c r="AF149">
        <v>3.9623547800000001</v>
      </c>
      <c r="AG149">
        <v>3.979294361</v>
      </c>
      <c r="AH149">
        <v>4.0080419430000003</v>
      </c>
      <c r="AI149">
        <v>4.0176354459999999</v>
      </c>
      <c r="AJ149">
        <v>4.0190486620000003</v>
      </c>
      <c r="AK149">
        <v>4.033810474</v>
      </c>
      <c r="AL149">
        <v>4.0469712150000001</v>
      </c>
      <c r="AM149">
        <v>4.056274621</v>
      </c>
      <c r="AN149">
        <v>4.0718226790000003</v>
      </c>
      <c r="AO149">
        <v>4.0808750859999998</v>
      </c>
      <c r="AP149">
        <v>4.0911371289999998</v>
      </c>
      <c r="AQ149">
        <v>4.1165578429999998</v>
      </c>
      <c r="AR149">
        <v>4.1338455630000004</v>
      </c>
      <c r="AS149">
        <v>4.1545496200000001</v>
      </c>
      <c r="AT149">
        <v>4.1811581609999999</v>
      </c>
      <c r="AU149">
        <v>4.2035322380000002</v>
      </c>
      <c r="AV149">
        <v>4.2263526789999997</v>
      </c>
      <c r="AW149">
        <v>4.3041022849999999</v>
      </c>
    </row>
    <row r="150" spans="2:49" x14ac:dyDescent="0.3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1227703.902</v>
      </c>
      <c r="G150">
        <v>1169778.703</v>
      </c>
      <c r="H150">
        <v>1137342.7220000001</v>
      </c>
      <c r="I150">
        <v>1168186.6580000001</v>
      </c>
      <c r="J150">
        <v>1139788.2209999999</v>
      </c>
      <c r="K150">
        <v>1085365.5589999999</v>
      </c>
      <c r="L150">
        <v>1093522.067</v>
      </c>
      <c r="M150">
        <v>1101399.567</v>
      </c>
      <c r="N150">
        <v>1073824.0900000001</v>
      </c>
      <c r="O150">
        <v>1137626.7590000001</v>
      </c>
      <c r="P150">
        <v>1153370.719</v>
      </c>
      <c r="Q150">
        <v>1124181.933</v>
      </c>
      <c r="R150">
        <v>1163145.2760000001</v>
      </c>
      <c r="S150">
        <v>1248118.0109999999</v>
      </c>
      <c r="T150">
        <v>1280722.774</v>
      </c>
      <c r="U150">
        <v>1291495.432</v>
      </c>
      <c r="V150">
        <v>1293588.618</v>
      </c>
      <c r="W150">
        <v>1282862.4720000001</v>
      </c>
      <c r="X150">
        <v>1263416.909</v>
      </c>
      <c r="Y150">
        <v>1261818.83</v>
      </c>
      <c r="Z150">
        <v>1274425.9310000001</v>
      </c>
      <c r="AA150">
        <v>1296581.9539999999</v>
      </c>
      <c r="AB150">
        <v>1322939.75</v>
      </c>
      <c r="AC150">
        <v>1350803.1040000001</v>
      </c>
      <c r="AD150">
        <v>1376581.827</v>
      </c>
      <c r="AE150">
        <v>1399651.0009999999</v>
      </c>
      <c r="AF150">
        <v>1420538.149</v>
      </c>
      <c r="AG150">
        <v>1439875.872</v>
      </c>
      <c r="AH150">
        <v>1458521.7409999999</v>
      </c>
      <c r="AI150">
        <v>1475162.0589999999</v>
      </c>
      <c r="AJ150">
        <v>1491015.4080000001</v>
      </c>
      <c r="AK150">
        <v>1506831.1540000001</v>
      </c>
      <c r="AL150">
        <v>1522795.287</v>
      </c>
      <c r="AM150">
        <v>1538941.5730000001</v>
      </c>
      <c r="AN150">
        <v>1554607.5719999999</v>
      </c>
      <c r="AO150">
        <v>1570184.3770000001</v>
      </c>
      <c r="AP150">
        <v>1585730.0660000001</v>
      </c>
      <c r="AQ150">
        <v>1601553.243</v>
      </c>
      <c r="AR150">
        <v>1617422.702</v>
      </c>
      <c r="AS150">
        <v>1632859.6669999999</v>
      </c>
      <c r="AT150">
        <v>1648211.378</v>
      </c>
      <c r="AU150">
        <v>1663597.227</v>
      </c>
      <c r="AV150">
        <v>1679107.487</v>
      </c>
      <c r="AW150">
        <v>1695785.9240000001</v>
      </c>
    </row>
    <row r="151" spans="2:49" x14ac:dyDescent="0.3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3494306.3590000002</v>
      </c>
      <c r="G151">
        <v>3288090.1340000001</v>
      </c>
      <c r="H151">
        <v>3036417.1850000001</v>
      </c>
      <c r="I151">
        <v>3045289.577</v>
      </c>
      <c r="J151">
        <v>2942753.173</v>
      </c>
      <c r="K151">
        <v>2793250.5419999999</v>
      </c>
      <c r="L151">
        <v>2732238.2650000001</v>
      </c>
      <c r="M151">
        <v>2672613.017</v>
      </c>
      <c r="N151">
        <v>2489904.4589999998</v>
      </c>
      <c r="O151">
        <v>2603999.3190000001</v>
      </c>
      <c r="P151">
        <v>2696262.7749999999</v>
      </c>
      <c r="Q151">
        <v>2767697.5320000001</v>
      </c>
      <c r="R151">
        <v>2864551.9879999999</v>
      </c>
      <c r="S151">
        <v>2991440.3149999999</v>
      </c>
      <c r="T151">
        <v>3023371.3330000001</v>
      </c>
      <c r="U151">
        <v>3036839.5860000001</v>
      </c>
      <c r="V151">
        <v>3040144.8730000001</v>
      </c>
      <c r="W151">
        <v>3031967.0159999998</v>
      </c>
      <c r="X151">
        <v>3015665.622</v>
      </c>
      <c r="Y151">
        <v>3011587.5490000001</v>
      </c>
      <c r="Z151">
        <v>3018051.0120000001</v>
      </c>
      <c r="AA151">
        <v>3032737.1329999999</v>
      </c>
      <c r="AB151">
        <v>3052603.4929999998</v>
      </c>
      <c r="AC151">
        <v>3075607.983</v>
      </c>
      <c r="AD151">
        <v>2859042.0469999998</v>
      </c>
      <c r="AE151">
        <v>2641007.0929999999</v>
      </c>
      <c r="AF151">
        <v>2421258.08</v>
      </c>
      <c r="AG151">
        <v>2199738.963</v>
      </c>
      <c r="AH151">
        <v>1976737.327</v>
      </c>
      <c r="AI151">
        <v>1750102.682</v>
      </c>
      <c r="AJ151">
        <v>1521050.5220000001</v>
      </c>
      <c r="AK151">
        <v>1290365.709</v>
      </c>
      <c r="AL151">
        <v>1058373.9680000001</v>
      </c>
      <c r="AM151">
        <v>825195.33880000003</v>
      </c>
      <c r="AN151">
        <v>829605.65179999999</v>
      </c>
      <c r="AO151">
        <v>834149.82609999995</v>
      </c>
      <c r="AP151">
        <v>838855.67610000004</v>
      </c>
      <c r="AQ151">
        <v>843828.74029999995</v>
      </c>
      <c r="AR151">
        <v>849016.58530000004</v>
      </c>
      <c r="AS151">
        <v>854080.72660000005</v>
      </c>
      <c r="AT151">
        <v>859319.38820000004</v>
      </c>
      <c r="AU151">
        <v>864803.53700000001</v>
      </c>
      <c r="AV151">
        <v>870586.86699999997</v>
      </c>
      <c r="AW151">
        <v>876995.46640000003</v>
      </c>
    </row>
    <row r="152" spans="2:49" x14ac:dyDescent="0.35">
      <c r="B152" t="s">
        <v>299</v>
      </c>
      <c r="C152">
        <v>54115760.630483001</v>
      </c>
      <c r="D152">
        <v>54984606.671644203</v>
      </c>
      <c r="E152">
        <v>55867402.32</v>
      </c>
      <c r="F152">
        <v>55869134</v>
      </c>
      <c r="G152">
        <v>52737565.950000003</v>
      </c>
      <c r="H152">
        <v>47976624.729999997</v>
      </c>
      <c r="I152">
        <v>48246300.420000002</v>
      </c>
      <c r="J152">
        <v>47486010.219999999</v>
      </c>
      <c r="K152">
        <v>44867118.170000002</v>
      </c>
      <c r="L152">
        <v>43475397.509999998</v>
      </c>
      <c r="M152">
        <v>42975204.93</v>
      </c>
      <c r="N152">
        <v>41623027.219999999</v>
      </c>
      <c r="O152">
        <v>42842031.659999996</v>
      </c>
      <c r="P152">
        <v>43577013.32</v>
      </c>
      <c r="Q152">
        <v>43726985.049999997</v>
      </c>
      <c r="R152">
        <v>44334720.380000003</v>
      </c>
      <c r="S152">
        <v>46243060.759999998</v>
      </c>
      <c r="T152">
        <v>46731908.140000001</v>
      </c>
      <c r="U152">
        <v>46855437.18</v>
      </c>
      <c r="V152">
        <v>46889633.710000001</v>
      </c>
      <c r="W152">
        <v>46554570.770000003</v>
      </c>
      <c r="X152">
        <v>45987608.399999999</v>
      </c>
      <c r="Y152">
        <v>45718042.229999997</v>
      </c>
      <c r="Z152">
        <v>45709092.530000001</v>
      </c>
      <c r="AA152">
        <v>45915882.299999997</v>
      </c>
      <c r="AB152">
        <v>46299458.299999997</v>
      </c>
      <c r="AC152">
        <v>46831962.039999999</v>
      </c>
      <c r="AD152">
        <v>46906465.939999998</v>
      </c>
      <c r="AE152">
        <v>47055295.700000003</v>
      </c>
      <c r="AF152">
        <v>47263149.020000003</v>
      </c>
      <c r="AG152">
        <v>47515009.310000002</v>
      </c>
      <c r="AH152">
        <v>47806032.630000003</v>
      </c>
      <c r="AI152">
        <v>48091145.380000003</v>
      </c>
      <c r="AJ152">
        <v>48384921.700000003</v>
      </c>
      <c r="AK152">
        <v>48692771.810000002</v>
      </c>
      <c r="AL152">
        <v>49009113.270000003</v>
      </c>
      <c r="AM152">
        <v>49331120.310000002</v>
      </c>
      <c r="AN152">
        <v>49639043.640000001</v>
      </c>
      <c r="AO152">
        <v>49948522.200000003</v>
      </c>
      <c r="AP152">
        <v>50255603.07</v>
      </c>
      <c r="AQ152">
        <v>50564099.810000002</v>
      </c>
      <c r="AR152">
        <v>50861560.409999996</v>
      </c>
      <c r="AS152">
        <v>51144258.030000001</v>
      </c>
      <c r="AT152">
        <v>51410415.409999996</v>
      </c>
      <c r="AU152">
        <v>51662139.530000001</v>
      </c>
      <c r="AV152">
        <v>51902662.090000004</v>
      </c>
      <c r="AW152">
        <v>52156963.359999999</v>
      </c>
    </row>
    <row r="153" spans="2:49" x14ac:dyDescent="0.35">
      <c r="B153" t="s">
        <v>300</v>
      </c>
      <c r="C153">
        <v>1464963.74202715</v>
      </c>
      <c r="D153">
        <v>1488484.20876134</v>
      </c>
      <c r="E153">
        <v>1512382.304</v>
      </c>
      <c r="F153">
        <v>1832436.0930000001</v>
      </c>
      <c r="G153">
        <v>1646697.216</v>
      </c>
      <c r="H153">
        <v>1251837.8419999999</v>
      </c>
      <c r="I153">
        <v>1598881.3430000001</v>
      </c>
      <c r="J153">
        <v>1327839.0919999999</v>
      </c>
      <c r="K153">
        <v>1665534.2</v>
      </c>
      <c r="L153">
        <v>1576609.9129999999</v>
      </c>
      <c r="M153">
        <v>1701923.7509999999</v>
      </c>
      <c r="N153">
        <v>1849799.5830000001</v>
      </c>
      <c r="O153">
        <v>1892790.3489999999</v>
      </c>
      <c r="P153">
        <v>1906541.872</v>
      </c>
      <c r="Q153">
        <v>1890779.5149999999</v>
      </c>
      <c r="R153">
        <v>1876033.8189999999</v>
      </c>
      <c r="S153">
        <v>2109955.4160000002</v>
      </c>
      <c r="T153">
        <v>2070026.557</v>
      </c>
      <c r="U153">
        <v>2033833.1669999999</v>
      </c>
      <c r="V153">
        <v>2003386.0789999999</v>
      </c>
      <c r="W153">
        <v>1994313.727</v>
      </c>
      <c r="X153">
        <v>1974569.8459999999</v>
      </c>
      <c r="Y153">
        <v>1969345.5379999999</v>
      </c>
      <c r="Z153">
        <v>1974313.693</v>
      </c>
      <c r="AA153">
        <v>1987471.017</v>
      </c>
      <c r="AB153">
        <v>2006839.0009999999</v>
      </c>
      <c r="AC153">
        <v>2030982.8629999999</v>
      </c>
      <c r="AD153">
        <v>2058891.977</v>
      </c>
      <c r="AE153">
        <v>2088883.7009999999</v>
      </c>
      <c r="AF153">
        <v>2120560.0959999999</v>
      </c>
      <c r="AG153">
        <v>2153575.5320000001</v>
      </c>
      <c r="AH153">
        <v>2187906.5789999999</v>
      </c>
      <c r="AI153">
        <v>2222169.7009999999</v>
      </c>
      <c r="AJ153">
        <v>2256783.7110000001</v>
      </c>
      <c r="AK153">
        <v>2291928.2850000001</v>
      </c>
      <c r="AL153">
        <v>2327518.7999999998</v>
      </c>
      <c r="AM153">
        <v>2363502.3829999999</v>
      </c>
      <c r="AN153">
        <v>2399102.727</v>
      </c>
      <c r="AO153">
        <v>2435021.5150000001</v>
      </c>
      <c r="AP153">
        <v>2471115.6919999998</v>
      </c>
      <c r="AQ153">
        <v>2507573.915</v>
      </c>
      <c r="AR153">
        <v>2544083.0380000002</v>
      </c>
      <c r="AS153">
        <v>2580573.9479999999</v>
      </c>
      <c r="AT153">
        <v>2616914.84</v>
      </c>
      <c r="AU153">
        <v>2653243.9780000001</v>
      </c>
      <c r="AV153">
        <v>2689708.014</v>
      </c>
      <c r="AW153">
        <v>2727160.304</v>
      </c>
    </row>
    <row r="154" spans="2:49" x14ac:dyDescent="0.3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4069852.4989999998</v>
      </c>
      <c r="G154">
        <v>4043703.523</v>
      </c>
      <c r="H154">
        <v>3295480.2259999998</v>
      </c>
      <c r="I154">
        <v>3404154.4550000001</v>
      </c>
      <c r="J154">
        <v>3571391.0469999998</v>
      </c>
      <c r="K154">
        <v>3483560.7039999999</v>
      </c>
      <c r="L154">
        <v>3365079.8459999999</v>
      </c>
      <c r="M154">
        <v>3328606.5520000001</v>
      </c>
      <c r="N154">
        <v>3378750.2080000001</v>
      </c>
      <c r="O154">
        <v>3435487.5869999998</v>
      </c>
      <c r="P154">
        <v>3473719.9569999999</v>
      </c>
      <c r="Q154">
        <v>3490288.0669999998</v>
      </c>
      <c r="R154">
        <v>3513231.49</v>
      </c>
      <c r="S154">
        <v>3644594.7069999999</v>
      </c>
      <c r="T154">
        <v>3672931.0109999999</v>
      </c>
      <c r="U154">
        <v>3662957.7390000001</v>
      </c>
      <c r="V154">
        <v>3641307.162</v>
      </c>
      <c r="W154">
        <v>3630956.2560000001</v>
      </c>
      <c r="X154">
        <v>3600458.6469999999</v>
      </c>
      <c r="Y154">
        <v>3595545.59</v>
      </c>
      <c r="Z154">
        <v>3607920.6170000001</v>
      </c>
      <c r="AA154">
        <v>3634533.6579999998</v>
      </c>
      <c r="AB154">
        <v>3671460.6329999999</v>
      </c>
      <c r="AC154">
        <v>3716084.446</v>
      </c>
      <c r="AD154">
        <v>3766665.0970000001</v>
      </c>
      <c r="AE154">
        <v>3820409.8369999998</v>
      </c>
      <c r="AF154">
        <v>3876071.9670000002</v>
      </c>
      <c r="AG154">
        <v>3932967.5669999998</v>
      </c>
      <c r="AH154">
        <v>3991190.9849999999</v>
      </c>
      <c r="AI154">
        <v>4048559.3330000001</v>
      </c>
      <c r="AJ154">
        <v>4106007.1320000002</v>
      </c>
      <c r="AK154">
        <v>4163828.4019999998</v>
      </c>
      <c r="AL154">
        <v>4222641.9560000002</v>
      </c>
      <c r="AM154">
        <v>4282553.5269999998</v>
      </c>
      <c r="AN154">
        <v>4340950.9510000004</v>
      </c>
      <c r="AO154">
        <v>4399227.4139999999</v>
      </c>
      <c r="AP154">
        <v>4457284.0599999996</v>
      </c>
      <c r="AQ154">
        <v>4515645.9749999996</v>
      </c>
      <c r="AR154">
        <v>4574010.8729999997</v>
      </c>
      <c r="AS154">
        <v>4633224.8600000003</v>
      </c>
      <c r="AT154">
        <v>4693385.8640000001</v>
      </c>
      <c r="AU154">
        <v>4754400.5870000003</v>
      </c>
      <c r="AV154">
        <v>4816160.2810000004</v>
      </c>
      <c r="AW154">
        <v>4880110.67</v>
      </c>
    </row>
    <row r="155" spans="2:49" x14ac:dyDescent="0.35">
      <c r="B155" t="s">
        <v>302</v>
      </c>
      <c r="C155">
        <v>12698989.181271899</v>
      </c>
      <c r="D155">
        <v>12902875.5601817</v>
      </c>
      <c r="E155">
        <v>13110035.4</v>
      </c>
      <c r="F155">
        <v>13314595.560000001</v>
      </c>
      <c r="G155">
        <v>12851203.109999999</v>
      </c>
      <c r="H155">
        <v>12458687.32</v>
      </c>
      <c r="I155">
        <v>12378004.640000001</v>
      </c>
      <c r="J155">
        <v>11843502.74</v>
      </c>
      <c r="K155">
        <v>11075241.27</v>
      </c>
      <c r="L155">
        <v>10646839.710000001</v>
      </c>
      <c r="M155">
        <v>10567298.939999999</v>
      </c>
      <c r="N155">
        <v>10921746.23</v>
      </c>
      <c r="O155">
        <v>11009264.23</v>
      </c>
      <c r="P155">
        <v>10457452.27</v>
      </c>
      <c r="Q155">
        <v>9574460.1600000001</v>
      </c>
      <c r="R155">
        <v>8884982.6649999898</v>
      </c>
      <c r="S155">
        <v>8616786.7870000005</v>
      </c>
      <c r="T155">
        <v>8353530.4979999997</v>
      </c>
      <c r="U155">
        <v>8141855.6390000004</v>
      </c>
      <c r="V155">
        <v>7985569.3899999997</v>
      </c>
      <c r="W155">
        <v>7681208.1050000004</v>
      </c>
      <c r="X155">
        <v>7343402.2989999996</v>
      </c>
      <c r="Y155">
        <v>7150807.7050000001</v>
      </c>
      <c r="Z155">
        <v>6977390.676</v>
      </c>
      <c r="AA155">
        <v>6825816.3820000002</v>
      </c>
      <c r="AB155">
        <v>6691794.0470000003</v>
      </c>
      <c r="AC155">
        <v>6569563.3310000002</v>
      </c>
      <c r="AD155">
        <v>6448523.1639999999</v>
      </c>
      <c r="AE155">
        <v>6326471.7489999998</v>
      </c>
      <c r="AF155">
        <v>6203632.5769999996</v>
      </c>
      <c r="AG155">
        <v>6080694.6140000001</v>
      </c>
      <c r="AH155">
        <v>5959035.1560000004</v>
      </c>
      <c r="AI155">
        <v>5838533.6330000004</v>
      </c>
      <c r="AJ155">
        <v>5721321.8930000002</v>
      </c>
      <c r="AK155">
        <v>5608557.0710000005</v>
      </c>
      <c r="AL155">
        <v>5500433.9759999998</v>
      </c>
      <c r="AM155">
        <v>5396852.2759999996</v>
      </c>
      <c r="AN155">
        <v>5344382.8449999997</v>
      </c>
      <c r="AO155">
        <v>5313134.8820000002</v>
      </c>
      <c r="AP155">
        <v>5290943.95</v>
      </c>
      <c r="AQ155">
        <v>5273348.9759999998</v>
      </c>
      <c r="AR155">
        <v>5258233.2019999996</v>
      </c>
      <c r="AS155">
        <v>5245260.2779999999</v>
      </c>
      <c r="AT155">
        <v>5234544.8550000004</v>
      </c>
      <c r="AU155">
        <v>5225652.3650000002</v>
      </c>
      <c r="AV155">
        <v>5218200.9589999998</v>
      </c>
      <c r="AW155">
        <v>5213249.6579999998</v>
      </c>
    </row>
    <row r="156" spans="2:49" x14ac:dyDescent="0.3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1262177.0989999999</v>
      </c>
      <c r="G156">
        <v>1198221.5889999999</v>
      </c>
      <c r="H156">
        <v>1217504.4939999999</v>
      </c>
      <c r="I156">
        <v>1166295.9839999999</v>
      </c>
      <c r="J156">
        <v>1092008.862</v>
      </c>
      <c r="K156">
        <v>1022376.562</v>
      </c>
      <c r="L156">
        <v>981872.15260000003</v>
      </c>
      <c r="M156">
        <v>956578.76470000006</v>
      </c>
      <c r="N156">
        <v>960227.10210000002</v>
      </c>
      <c r="O156">
        <v>930969.1128</v>
      </c>
      <c r="P156">
        <v>860026.42379999999</v>
      </c>
      <c r="Q156">
        <v>776314.12959999999</v>
      </c>
      <c r="R156">
        <v>711821.32220000005</v>
      </c>
      <c r="S156">
        <v>682388.69700000004</v>
      </c>
      <c r="T156">
        <v>663099.51980000001</v>
      </c>
      <c r="U156">
        <v>652060.18669999996</v>
      </c>
      <c r="V156">
        <v>646834.18859999999</v>
      </c>
      <c r="W156">
        <v>623719.44429999997</v>
      </c>
      <c r="X156">
        <v>596421.30590000004</v>
      </c>
      <c r="Y156">
        <v>572002.78079999995</v>
      </c>
      <c r="Z156">
        <v>550462.99399999995</v>
      </c>
      <c r="AA156">
        <v>532262.72939999995</v>
      </c>
      <c r="AB156">
        <v>516717.28100000002</v>
      </c>
      <c r="AC156">
        <v>502960.61469999998</v>
      </c>
      <c r="AD156">
        <v>489630.92499999999</v>
      </c>
      <c r="AE156">
        <v>476462.52860000002</v>
      </c>
      <c r="AF156">
        <v>463454.98739999998</v>
      </c>
      <c r="AG156">
        <v>450671.01280000003</v>
      </c>
      <c r="AH156">
        <v>438243.76169999997</v>
      </c>
      <c r="AI156">
        <v>426196.76789999998</v>
      </c>
      <c r="AJ156">
        <v>414696.89049999998</v>
      </c>
      <c r="AK156">
        <v>403834.82319999998</v>
      </c>
      <c r="AL156">
        <v>393603.66820000001</v>
      </c>
      <c r="AM156">
        <v>383971.97259999998</v>
      </c>
      <c r="AN156">
        <v>380001.03840000002</v>
      </c>
      <c r="AO156">
        <v>378327.158</v>
      </c>
      <c r="AP156">
        <v>377629.02490000002</v>
      </c>
      <c r="AQ156">
        <v>377424.51069999998</v>
      </c>
      <c r="AR156">
        <v>377490.935</v>
      </c>
      <c r="AS156">
        <v>377801.00890000002</v>
      </c>
      <c r="AT156">
        <v>378362.66899999999</v>
      </c>
      <c r="AU156">
        <v>379133.49560000002</v>
      </c>
      <c r="AV156">
        <v>380076.68729999999</v>
      </c>
      <c r="AW156">
        <v>381303.20449999999</v>
      </c>
    </row>
    <row r="157" spans="2:49" x14ac:dyDescent="0.35">
      <c r="B157" t="s">
        <v>355</v>
      </c>
      <c r="C157">
        <v>16278955.912495499</v>
      </c>
      <c r="D157">
        <v>16540319.8152481</v>
      </c>
      <c r="E157">
        <v>16805880</v>
      </c>
      <c r="F157">
        <v>16724414.58</v>
      </c>
      <c r="G157">
        <v>15996477.98</v>
      </c>
      <c r="H157">
        <v>15294251.310000001</v>
      </c>
      <c r="I157">
        <v>15220761.93</v>
      </c>
      <c r="J157">
        <v>13334396.439999999</v>
      </c>
      <c r="K157">
        <v>11339149.210000001</v>
      </c>
      <c r="L157">
        <v>9818014.9240000006</v>
      </c>
      <c r="M157">
        <v>8666694.4920000006</v>
      </c>
      <c r="N157">
        <v>7714399.8629999999</v>
      </c>
      <c r="O157">
        <v>8079373.9579999996</v>
      </c>
      <c r="P157">
        <v>8266556.0669999998</v>
      </c>
      <c r="Q157">
        <v>8353891.6710000001</v>
      </c>
      <c r="R157">
        <v>8553775.0930000003</v>
      </c>
      <c r="S157">
        <v>4847598.2390000001</v>
      </c>
      <c r="T157">
        <v>6488056.9469999997</v>
      </c>
      <c r="U157">
        <v>8078061.0269999998</v>
      </c>
      <c r="V157">
        <v>9632175.9910000004</v>
      </c>
      <c r="W157">
        <v>10022766.880000001</v>
      </c>
      <c r="X157">
        <v>10357632.32</v>
      </c>
      <c r="Y157">
        <v>10444114.359999999</v>
      </c>
      <c r="Z157">
        <v>10578720.470000001</v>
      </c>
      <c r="AA157">
        <v>10749249.32</v>
      </c>
      <c r="AB157">
        <v>10983104.85</v>
      </c>
      <c r="AC157">
        <v>11233525.880000001</v>
      </c>
      <c r="AD157">
        <v>11509140.67</v>
      </c>
      <c r="AE157">
        <v>11779355.060000001</v>
      </c>
      <c r="AF157">
        <v>11709783.33</v>
      </c>
      <c r="AG157">
        <v>11889530.15</v>
      </c>
      <c r="AH157">
        <v>12063854.58</v>
      </c>
      <c r="AI157">
        <v>12191283.92</v>
      </c>
      <c r="AJ157">
        <v>12309060</v>
      </c>
      <c r="AK157">
        <v>12421851.82</v>
      </c>
      <c r="AL157">
        <v>12558816.119999999</v>
      </c>
      <c r="AM157">
        <v>12690452.050000001</v>
      </c>
      <c r="AN157">
        <v>12746447.34</v>
      </c>
      <c r="AO157">
        <v>12799827.42</v>
      </c>
      <c r="AP157">
        <v>12851652.560000001</v>
      </c>
      <c r="AQ157">
        <v>12905297.08</v>
      </c>
      <c r="AR157">
        <v>12958140.1</v>
      </c>
      <c r="AS157">
        <v>12906691.33</v>
      </c>
      <c r="AT157">
        <v>12860682.960000001</v>
      </c>
      <c r="AU157">
        <v>12819946.17</v>
      </c>
      <c r="AV157">
        <v>12785610.279999999</v>
      </c>
      <c r="AW157">
        <v>12767395.369999999</v>
      </c>
    </row>
    <row r="158" spans="2:49" x14ac:dyDescent="0.35">
      <c r="B158" t="s">
        <v>356</v>
      </c>
      <c r="C158">
        <v>4315668.6239754297</v>
      </c>
      <c r="D158">
        <v>4384958.0796759203</v>
      </c>
      <c r="E158">
        <v>4455360</v>
      </c>
      <c r="F158">
        <v>4121567.4160000002</v>
      </c>
      <c r="G158">
        <v>3781926.9139999999</v>
      </c>
      <c r="H158">
        <v>3267960.8709999998</v>
      </c>
      <c r="I158">
        <v>2990949.3429999999</v>
      </c>
      <c r="J158">
        <v>2761136.341</v>
      </c>
      <c r="K158">
        <v>2515017.4920000001</v>
      </c>
      <c r="L158">
        <v>2256659.0529999998</v>
      </c>
      <c r="M158">
        <v>2023020.844</v>
      </c>
      <c r="N158">
        <v>1797478.9739999999</v>
      </c>
      <c r="O158">
        <v>1606275.4210000001</v>
      </c>
      <c r="P158">
        <v>1450024.537</v>
      </c>
      <c r="Q158">
        <v>1315712.125</v>
      </c>
      <c r="R158">
        <v>1168683.7560000001</v>
      </c>
      <c r="S158">
        <v>1164983.6459999999</v>
      </c>
      <c r="T158">
        <v>1761139.3089999999</v>
      </c>
      <c r="U158">
        <v>2403628.4909999999</v>
      </c>
      <c r="V158">
        <v>3022183.7590000001</v>
      </c>
      <c r="W158">
        <v>2797640.84</v>
      </c>
      <c r="X158">
        <v>2461462.1159999999</v>
      </c>
      <c r="Y158">
        <v>2416053.7719999999</v>
      </c>
      <c r="Z158">
        <v>2393073.1779999998</v>
      </c>
      <c r="AA158">
        <v>2370495.2749999999</v>
      </c>
      <c r="AB158">
        <v>2349497.1869999999</v>
      </c>
      <c r="AC158">
        <v>2329481.8909999998</v>
      </c>
      <c r="AD158">
        <v>2357030.2659999998</v>
      </c>
      <c r="AE158">
        <v>2392779.608</v>
      </c>
      <c r="AF158">
        <v>2432225.2990000001</v>
      </c>
      <c r="AG158">
        <v>2475711.429</v>
      </c>
      <c r="AH158">
        <v>2521679.9539999999</v>
      </c>
      <c r="AI158">
        <v>2518741.0890000002</v>
      </c>
      <c r="AJ158">
        <v>2511454.1719999998</v>
      </c>
      <c r="AK158">
        <v>2504351.2710000002</v>
      </c>
      <c r="AL158">
        <v>2496513.003</v>
      </c>
      <c r="AM158">
        <v>2488688.324</v>
      </c>
      <c r="AN158">
        <v>2531671.355</v>
      </c>
      <c r="AO158">
        <v>2578722.412</v>
      </c>
      <c r="AP158">
        <v>2625373.196</v>
      </c>
      <c r="AQ158">
        <v>2671420.3229999999</v>
      </c>
      <c r="AR158">
        <v>2716632.1239999998</v>
      </c>
      <c r="AS158">
        <v>2747261.2340000002</v>
      </c>
      <c r="AT158">
        <v>2776291.9210000001</v>
      </c>
      <c r="AU158">
        <v>2804366.4589999998</v>
      </c>
      <c r="AV158">
        <v>2831505.608</v>
      </c>
      <c r="AW158">
        <v>2858373.5090000001</v>
      </c>
    </row>
    <row r="159" spans="2:49" x14ac:dyDescent="0.35">
      <c r="B159" t="s">
        <v>357</v>
      </c>
      <c r="C159">
        <v>4315668.6239754297</v>
      </c>
      <c r="D159">
        <v>4384958.0796759203</v>
      </c>
      <c r="E159">
        <v>4455360</v>
      </c>
      <c r="F159">
        <v>4121567.4160000002</v>
      </c>
      <c r="G159">
        <v>3781926.9139999999</v>
      </c>
      <c r="H159">
        <v>3267960.8709999998</v>
      </c>
      <c r="I159">
        <v>2990949.3429999999</v>
      </c>
      <c r="J159">
        <v>2761136.341</v>
      </c>
      <c r="K159">
        <v>2515017.4920000001</v>
      </c>
      <c r="L159">
        <v>2256659.0529999998</v>
      </c>
      <c r="M159">
        <v>2023020.844</v>
      </c>
      <c r="N159">
        <v>1797478.9739999999</v>
      </c>
      <c r="O159">
        <v>1606275.4210000001</v>
      </c>
      <c r="P159">
        <v>1450024.537</v>
      </c>
      <c r="Q159">
        <v>1315712.125</v>
      </c>
      <c r="R159">
        <v>1168683.7560000001</v>
      </c>
      <c r="S159">
        <v>1164983.6459999999</v>
      </c>
      <c r="T159">
        <v>1761139.3089999999</v>
      </c>
      <c r="U159">
        <v>2403628.4909999999</v>
      </c>
      <c r="V159">
        <v>3022183.7590000001</v>
      </c>
      <c r="W159">
        <v>2797640.84</v>
      </c>
      <c r="X159">
        <v>2461462.1159999999</v>
      </c>
      <c r="Y159">
        <v>2416053.7719999999</v>
      </c>
      <c r="Z159">
        <v>2393073.1779999998</v>
      </c>
      <c r="AA159">
        <v>2370495.2749999999</v>
      </c>
      <c r="AB159">
        <v>2349497.1869999999</v>
      </c>
      <c r="AC159">
        <v>2329481.8909999998</v>
      </c>
      <c r="AD159">
        <v>2357030.2659999998</v>
      </c>
      <c r="AE159">
        <v>2392779.608</v>
      </c>
      <c r="AF159">
        <v>2432225.2990000001</v>
      </c>
      <c r="AG159">
        <v>2475711.429</v>
      </c>
      <c r="AH159">
        <v>2521679.9539999999</v>
      </c>
      <c r="AI159">
        <v>2518741.0890000002</v>
      </c>
      <c r="AJ159">
        <v>2511454.1719999998</v>
      </c>
      <c r="AK159">
        <v>2504351.2710000002</v>
      </c>
      <c r="AL159">
        <v>2496513.003</v>
      </c>
      <c r="AM159">
        <v>2488688.324</v>
      </c>
      <c r="AN159">
        <v>2531671.355</v>
      </c>
      <c r="AO159">
        <v>2578722.412</v>
      </c>
      <c r="AP159">
        <v>2625373.196</v>
      </c>
      <c r="AQ159">
        <v>2671420.3229999999</v>
      </c>
      <c r="AR159">
        <v>2716632.1239999998</v>
      </c>
      <c r="AS159">
        <v>2747261.2340000002</v>
      </c>
      <c r="AT159">
        <v>2776291.9210000001</v>
      </c>
      <c r="AU159">
        <v>2804366.4589999998</v>
      </c>
      <c r="AV159">
        <v>2831505.608</v>
      </c>
      <c r="AW159">
        <v>2858373.5090000001</v>
      </c>
    </row>
    <row r="160" spans="2:49" x14ac:dyDescent="0.35">
      <c r="B160" t="s">
        <v>358</v>
      </c>
      <c r="C160">
        <v>8232235.5397947598</v>
      </c>
      <c r="D160">
        <v>8364406.7441781899</v>
      </c>
      <c r="E160">
        <v>8498700</v>
      </c>
      <c r="F160">
        <v>8257684.2309999997</v>
      </c>
      <c r="G160">
        <v>8002152.5990000004</v>
      </c>
      <c r="H160">
        <v>7306254.0920000002</v>
      </c>
      <c r="I160">
        <v>7065670.9460000005</v>
      </c>
      <c r="J160">
        <v>6891905.8540000003</v>
      </c>
      <c r="K160">
        <v>6632542.2680000002</v>
      </c>
      <c r="L160">
        <v>6287450.0199999996</v>
      </c>
      <c r="M160">
        <v>5954735.9919999996</v>
      </c>
      <c r="N160">
        <v>5589398.5760000004</v>
      </c>
      <c r="O160">
        <v>5783328.2139999997</v>
      </c>
      <c r="P160">
        <v>6074339.9179999996</v>
      </c>
      <c r="Q160">
        <v>6363578.5140000004</v>
      </c>
      <c r="R160">
        <v>6457586.3700000001</v>
      </c>
      <c r="S160">
        <v>8855023.7390000001</v>
      </c>
      <c r="T160">
        <v>6971289.4970000004</v>
      </c>
      <c r="U160">
        <v>4812330.0039999997</v>
      </c>
      <c r="V160">
        <v>2806435.0389999999</v>
      </c>
      <c r="W160">
        <v>2609984.02</v>
      </c>
      <c r="X160">
        <v>2552615.4670000002</v>
      </c>
      <c r="Y160">
        <v>2528862.4</v>
      </c>
      <c r="Z160">
        <v>2502641.0630000001</v>
      </c>
      <c r="AA160">
        <v>2473986.9360000002</v>
      </c>
      <c r="AB160">
        <v>2445743.8659999999</v>
      </c>
      <c r="AC160">
        <v>2418277.5099999998</v>
      </c>
      <c r="AD160">
        <v>2400848.8110000002</v>
      </c>
      <c r="AE160">
        <v>2387650.46</v>
      </c>
      <c r="AF160">
        <v>2377845.949</v>
      </c>
      <c r="AG160">
        <v>2370239.176</v>
      </c>
      <c r="AH160">
        <v>2364804.4139999999</v>
      </c>
      <c r="AI160">
        <v>2373990.696</v>
      </c>
      <c r="AJ160">
        <v>2383911.7439999999</v>
      </c>
      <c r="AK160">
        <v>2394303.9300000002</v>
      </c>
      <c r="AL160">
        <v>2404638.0440000002</v>
      </c>
      <c r="AM160">
        <v>2414894.9589999998</v>
      </c>
      <c r="AN160">
        <v>2421963.048</v>
      </c>
      <c r="AO160">
        <v>2427424.6800000002</v>
      </c>
      <c r="AP160">
        <v>2431699.6839999999</v>
      </c>
      <c r="AQ160">
        <v>2435127.8590000002</v>
      </c>
      <c r="AR160">
        <v>2437585.4879999999</v>
      </c>
      <c r="AS160">
        <v>3245555.9109999998</v>
      </c>
      <c r="AT160">
        <v>4152466.2280000001</v>
      </c>
      <c r="AU160">
        <v>5067959.78</v>
      </c>
      <c r="AV160">
        <v>5978090.8250000002</v>
      </c>
      <c r="AW160">
        <v>6881707.0449999999</v>
      </c>
    </row>
    <row r="161" spans="2:49" x14ac:dyDescent="0.35">
      <c r="B161" t="s">
        <v>359</v>
      </c>
      <c r="C161">
        <v>20174774.421468802</v>
      </c>
      <c r="D161">
        <v>20498686.950521201</v>
      </c>
      <c r="E161">
        <v>20827800</v>
      </c>
      <c r="F161">
        <v>19906901.43</v>
      </c>
      <c r="G161">
        <v>18927616.350000001</v>
      </c>
      <c r="H161">
        <v>16952023.460000001</v>
      </c>
      <c r="I161">
        <v>16081139.77</v>
      </c>
      <c r="J161">
        <v>15386804.449999999</v>
      </c>
      <c r="K161">
        <v>14525931.18</v>
      </c>
      <c r="L161">
        <v>13508332.130000001</v>
      </c>
      <c r="M161">
        <v>12550483.439999999</v>
      </c>
      <c r="N161">
        <v>11556878.859999999</v>
      </c>
      <c r="O161">
        <v>10373355.26</v>
      </c>
      <c r="P161">
        <v>9378401.0879999995</v>
      </c>
      <c r="Q161">
        <v>8521406.8450000007</v>
      </c>
      <c r="R161">
        <v>7580847.1679999996</v>
      </c>
      <c r="S161">
        <v>3083264.9309999999</v>
      </c>
      <c r="T161">
        <v>2283682.0559999999</v>
      </c>
      <c r="U161">
        <v>1754825.8529999999</v>
      </c>
      <c r="V161">
        <v>1286861.8970000001</v>
      </c>
      <c r="W161">
        <v>1037110.931</v>
      </c>
      <c r="X161">
        <v>792510.83810000005</v>
      </c>
      <c r="Y161">
        <v>772867.82140000002</v>
      </c>
      <c r="Z161">
        <v>771504.99849999999</v>
      </c>
      <c r="AA161">
        <v>771276.81929999997</v>
      </c>
      <c r="AB161">
        <v>771495.74509999994</v>
      </c>
      <c r="AC161">
        <v>771894.79790000001</v>
      </c>
      <c r="AD161">
        <v>774365.43790000002</v>
      </c>
      <c r="AE161">
        <v>778143.00159999996</v>
      </c>
      <c r="AF161">
        <v>782994.60759999999</v>
      </c>
      <c r="AG161">
        <v>788734.14469999995</v>
      </c>
      <c r="AH161">
        <v>795211.79269999999</v>
      </c>
      <c r="AI161">
        <v>802387.25</v>
      </c>
      <c r="AJ161">
        <v>809836.23250000004</v>
      </c>
      <c r="AK161">
        <v>817462.49620000005</v>
      </c>
      <c r="AL161">
        <v>825173.34080000001</v>
      </c>
      <c r="AM161">
        <v>832882.76950000005</v>
      </c>
      <c r="AN161">
        <v>840605.94530000002</v>
      </c>
      <c r="AO161">
        <v>847830.06460000004</v>
      </c>
      <c r="AP161">
        <v>854695.44429999997</v>
      </c>
      <c r="AQ161">
        <v>861317.66159999999</v>
      </c>
      <c r="AR161">
        <v>867650.0943</v>
      </c>
      <c r="AS161">
        <v>874306.68779999996</v>
      </c>
      <c r="AT161">
        <v>880947.53599999996</v>
      </c>
      <c r="AU161">
        <v>887305.61270000006</v>
      </c>
      <c r="AV161">
        <v>893341.80330000003</v>
      </c>
      <c r="AW161">
        <v>899264.55980000005</v>
      </c>
    </row>
    <row r="162" spans="2:49" x14ac:dyDescent="0.35">
      <c r="B162" t="s">
        <v>360</v>
      </c>
      <c r="C162">
        <v>463787.91773491597</v>
      </c>
      <c r="D162">
        <v>471234.182770602</v>
      </c>
      <c r="E162">
        <v>478800</v>
      </c>
      <c r="F162">
        <v>480598.68070000003</v>
      </c>
      <c r="G162">
        <v>469285.34399999998</v>
      </c>
      <c r="H162">
        <v>452528.85129999998</v>
      </c>
      <c r="I162">
        <v>461123.51409999997</v>
      </c>
      <c r="J162">
        <v>522324.22070000001</v>
      </c>
      <c r="K162">
        <v>571573.85919999995</v>
      </c>
      <c r="L162">
        <v>634658.82550000004</v>
      </c>
      <c r="M162">
        <v>717609.19460000005</v>
      </c>
      <c r="N162">
        <v>822821.80530000001</v>
      </c>
      <c r="O162">
        <v>787691.36880000005</v>
      </c>
      <c r="P162">
        <v>725018.72640000004</v>
      </c>
      <c r="Q162">
        <v>638051.68500000006</v>
      </c>
      <c r="R162">
        <v>555932.84609999997</v>
      </c>
      <c r="S162">
        <v>271119.18849999999</v>
      </c>
      <c r="T162">
        <v>247519.5129</v>
      </c>
      <c r="U162">
        <v>227963.00769999999</v>
      </c>
      <c r="V162">
        <v>210236.97169999999</v>
      </c>
      <c r="W162">
        <v>213238.47279999999</v>
      </c>
      <c r="X162">
        <v>215550.5068</v>
      </c>
      <c r="Y162">
        <v>211631.38099999999</v>
      </c>
      <c r="Z162">
        <v>208517.6678</v>
      </c>
      <c r="AA162">
        <v>205724.6433</v>
      </c>
      <c r="AB162">
        <v>203192.47889999999</v>
      </c>
      <c r="AC162">
        <v>200770.26250000001</v>
      </c>
      <c r="AD162">
        <v>198866.5399</v>
      </c>
      <c r="AE162">
        <v>196823.8204</v>
      </c>
      <c r="AF162">
        <v>195367.39050000001</v>
      </c>
      <c r="AG162">
        <v>193493.56460000001</v>
      </c>
      <c r="AH162">
        <v>191697.52350000001</v>
      </c>
      <c r="AI162">
        <v>190403.0797</v>
      </c>
      <c r="AJ162">
        <v>189198.32120000001</v>
      </c>
      <c r="AK162">
        <v>188088.9699</v>
      </c>
      <c r="AL162">
        <v>187030.68340000001</v>
      </c>
      <c r="AM162">
        <v>185994.75049999999</v>
      </c>
      <c r="AN162">
        <v>184846.16029999999</v>
      </c>
      <c r="AO162">
        <v>183650.69820000001</v>
      </c>
      <c r="AP162">
        <v>182439.3168</v>
      </c>
      <c r="AQ162">
        <v>181248.109</v>
      </c>
      <c r="AR162">
        <v>180030.10879999999</v>
      </c>
      <c r="AS162">
        <v>179307.17379999999</v>
      </c>
      <c r="AT162">
        <v>178556.94190000001</v>
      </c>
      <c r="AU162">
        <v>177768.5606</v>
      </c>
      <c r="AV162">
        <v>176943.29199999999</v>
      </c>
      <c r="AW162">
        <v>176206.35279999999</v>
      </c>
    </row>
    <row r="163" spans="2:49" x14ac:dyDescent="0.3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784194.0736</v>
      </c>
      <c r="G163">
        <v>759149.03890000004</v>
      </c>
      <c r="H163">
        <v>740394.2524</v>
      </c>
      <c r="I163">
        <v>775073.0686</v>
      </c>
      <c r="J163">
        <v>761565.96120000002</v>
      </c>
      <c r="K163">
        <v>750065.99580000003</v>
      </c>
      <c r="L163">
        <v>705670.78319999995</v>
      </c>
      <c r="M163">
        <v>718605.73109999998</v>
      </c>
      <c r="N163">
        <v>697008.62179999996</v>
      </c>
      <c r="O163">
        <v>679075.31429999997</v>
      </c>
      <c r="P163">
        <v>658360.05059999996</v>
      </c>
      <c r="Q163">
        <v>623855.29169999994</v>
      </c>
      <c r="R163">
        <v>576265.36450000003</v>
      </c>
      <c r="S163">
        <v>521711.71840000001</v>
      </c>
      <c r="T163">
        <v>511979.26620000001</v>
      </c>
      <c r="U163">
        <v>511771.58470000001</v>
      </c>
      <c r="V163">
        <v>516999.49070000002</v>
      </c>
      <c r="W163">
        <v>517696.47659999999</v>
      </c>
      <c r="X163">
        <v>516537.34299999999</v>
      </c>
      <c r="Y163">
        <v>517009.66090000002</v>
      </c>
      <c r="Z163">
        <v>517600.87160000001</v>
      </c>
      <c r="AA163">
        <v>517793.11959999998</v>
      </c>
      <c r="AB163">
        <v>517568.72340000002</v>
      </c>
      <c r="AC163">
        <v>517317.12520000001</v>
      </c>
      <c r="AD163">
        <v>518009.70760000002</v>
      </c>
      <c r="AE163">
        <v>518705.57370000001</v>
      </c>
      <c r="AF163">
        <v>519486.07620000001</v>
      </c>
      <c r="AG163">
        <v>520244.09330000001</v>
      </c>
      <c r="AH163">
        <v>521169.06390000001</v>
      </c>
      <c r="AI163">
        <v>525689.32299999997</v>
      </c>
      <c r="AJ163">
        <v>530563.39439999999</v>
      </c>
      <c r="AK163">
        <v>535641.56740000006</v>
      </c>
      <c r="AL163">
        <v>540716.35679999995</v>
      </c>
      <c r="AM163">
        <v>545806.55299999996</v>
      </c>
      <c r="AN163">
        <v>550319.28159999999</v>
      </c>
      <c r="AO163">
        <v>554904.77320000005</v>
      </c>
      <c r="AP163">
        <v>559502.8615</v>
      </c>
      <c r="AQ163">
        <v>564142.28559999994</v>
      </c>
      <c r="AR163">
        <v>568692.81290000002</v>
      </c>
      <c r="AS163">
        <v>573247.23080000002</v>
      </c>
      <c r="AT163">
        <v>577720.36380000005</v>
      </c>
      <c r="AU163">
        <v>582060.46519999998</v>
      </c>
      <c r="AV163">
        <v>586302.40839999996</v>
      </c>
      <c r="AW163">
        <v>590782.174</v>
      </c>
    </row>
    <row r="164" spans="2:49" x14ac:dyDescent="0.3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5229459.2050000001</v>
      </c>
      <c r="G164">
        <v>4997769.5460000001</v>
      </c>
      <c r="H164">
        <v>4908868.71</v>
      </c>
      <c r="I164">
        <v>4892207.3619999997</v>
      </c>
      <c r="J164">
        <v>4880515.6390000004</v>
      </c>
      <c r="K164">
        <v>4621149.6380000003</v>
      </c>
      <c r="L164">
        <v>4447041.8099999996</v>
      </c>
      <c r="M164">
        <v>4437603.6890000002</v>
      </c>
      <c r="N164">
        <v>4436171.2529999996</v>
      </c>
      <c r="O164">
        <v>4345709.8080000002</v>
      </c>
      <c r="P164">
        <v>4134732.0589999999</v>
      </c>
      <c r="Q164">
        <v>3786489.8849999998</v>
      </c>
      <c r="R164">
        <v>3435320.5619999999</v>
      </c>
      <c r="S164">
        <v>3262205.9139999999</v>
      </c>
      <c r="T164">
        <v>3194103.14</v>
      </c>
      <c r="U164">
        <v>3147335.997</v>
      </c>
      <c r="V164">
        <v>3115479.21</v>
      </c>
      <c r="W164">
        <v>3059830.7650000001</v>
      </c>
      <c r="X164">
        <v>3006722.452</v>
      </c>
      <c r="Y164">
        <v>3001985.662</v>
      </c>
      <c r="Z164">
        <v>3022151.1830000002</v>
      </c>
      <c r="AA164">
        <v>3052337.8730000001</v>
      </c>
      <c r="AB164">
        <v>3084793.9419999998</v>
      </c>
      <c r="AC164">
        <v>3116936.8539999998</v>
      </c>
      <c r="AD164">
        <v>3149405.7949999999</v>
      </c>
      <c r="AE164">
        <v>3176856.7889999999</v>
      </c>
      <c r="AF164">
        <v>3199930.8</v>
      </c>
      <c r="AG164">
        <v>3218563.53</v>
      </c>
      <c r="AH164">
        <v>3234530.6009999998</v>
      </c>
      <c r="AI164">
        <v>3268189.7919999999</v>
      </c>
      <c r="AJ164">
        <v>3301801.0240000002</v>
      </c>
      <c r="AK164">
        <v>3335440.6860000002</v>
      </c>
      <c r="AL164">
        <v>3368967.2340000002</v>
      </c>
      <c r="AM164">
        <v>3403009.6090000002</v>
      </c>
      <c r="AN164">
        <v>3433201.7710000002</v>
      </c>
      <c r="AO164">
        <v>3464466.0129999998</v>
      </c>
      <c r="AP164">
        <v>3496653.9709999999</v>
      </c>
      <c r="AQ164">
        <v>3529794.13</v>
      </c>
      <c r="AR164">
        <v>3563676.0989999999</v>
      </c>
      <c r="AS164">
        <v>3597580.3689999999</v>
      </c>
      <c r="AT164">
        <v>3631698.4619999998</v>
      </c>
      <c r="AU164">
        <v>3666208.5359999998</v>
      </c>
      <c r="AV164">
        <v>3701192.4879999999</v>
      </c>
      <c r="AW164">
        <v>3737496.8390000002</v>
      </c>
    </row>
    <row r="165" spans="2:49" x14ac:dyDescent="0.3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736384.02879999997</v>
      </c>
      <c r="G165">
        <v>688113.95990000002</v>
      </c>
      <c r="H165">
        <v>586724.10609999998</v>
      </c>
      <c r="I165">
        <v>619010.34010000003</v>
      </c>
      <c r="J165">
        <v>603900.1409</v>
      </c>
      <c r="K165">
        <v>570594.36659999995</v>
      </c>
      <c r="L165">
        <v>540638.76459999999</v>
      </c>
      <c r="M165">
        <v>527688.72560000001</v>
      </c>
      <c r="N165">
        <v>532499.90430000005</v>
      </c>
      <c r="O165">
        <v>532948.03020000004</v>
      </c>
      <c r="P165">
        <v>518012.12689999997</v>
      </c>
      <c r="Q165">
        <v>484097.61780000001</v>
      </c>
      <c r="R165">
        <v>448279.31800000003</v>
      </c>
      <c r="S165">
        <v>411479.48670000001</v>
      </c>
      <c r="T165">
        <v>387260.80839999998</v>
      </c>
      <c r="U165">
        <v>370297.54029999999</v>
      </c>
      <c r="V165">
        <v>359193.9755</v>
      </c>
      <c r="W165">
        <v>348126.18709999998</v>
      </c>
      <c r="X165">
        <v>338772.9179</v>
      </c>
      <c r="Y165">
        <v>337326.65029999998</v>
      </c>
      <c r="Z165">
        <v>338705.98479999998</v>
      </c>
      <c r="AA165">
        <v>341089.27</v>
      </c>
      <c r="AB165">
        <v>343626.82130000001</v>
      </c>
      <c r="AC165">
        <v>346171.31410000002</v>
      </c>
      <c r="AD165">
        <v>348892.9277</v>
      </c>
      <c r="AE165">
        <v>351300.20529999997</v>
      </c>
      <c r="AF165">
        <v>353551.37170000002</v>
      </c>
      <c r="AG165">
        <v>355663.96470000001</v>
      </c>
      <c r="AH165">
        <v>357816.88589999999</v>
      </c>
      <c r="AI165">
        <v>362220.80690000003</v>
      </c>
      <c r="AJ165">
        <v>366844.01929999999</v>
      </c>
      <c r="AK165">
        <v>371607.41749999998</v>
      </c>
      <c r="AL165">
        <v>376402.65470000001</v>
      </c>
      <c r="AM165">
        <v>381215.4718</v>
      </c>
      <c r="AN165">
        <v>385581.75689999998</v>
      </c>
      <c r="AO165">
        <v>389942.63250000001</v>
      </c>
      <c r="AP165">
        <v>394225.44219999999</v>
      </c>
      <c r="AQ165">
        <v>398438.85600000003</v>
      </c>
      <c r="AR165">
        <v>402537.20150000002</v>
      </c>
      <c r="AS165">
        <v>406473.01089999999</v>
      </c>
      <c r="AT165">
        <v>410246.67680000002</v>
      </c>
      <c r="AU165">
        <v>413883.68599999999</v>
      </c>
      <c r="AV165">
        <v>417403.45059999998</v>
      </c>
      <c r="AW165">
        <v>420948.28820000001</v>
      </c>
    </row>
    <row r="166" spans="2:49" x14ac:dyDescent="0.3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1502496.878</v>
      </c>
      <c r="G166">
        <v>1385450.2879999999</v>
      </c>
      <c r="H166">
        <v>1185288.385</v>
      </c>
      <c r="I166">
        <v>1216804.02</v>
      </c>
      <c r="J166">
        <v>1338778.237</v>
      </c>
      <c r="K166">
        <v>1216323.7560000001</v>
      </c>
      <c r="L166">
        <v>1150128.371</v>
      </c>
      <c r="M166">
        <v>1155152.818</v>
      </c>
      <c r="N166">
        <v>1143137.3829999999</v>
      </c>
      <c r="O166">
        <v>1168310.706</v>
      </c>
      <c r="P166">
        <v>1171343.3659999999</v>
      </c>
      <c r="Q166">
        <v>1140319.173</v>
      </c>
      <c r="R166">
        <v>1089810.862</v>
      </c>
      <c r="S166">
        <v>1054142.1310000001</v>
      </c>
      <c r="T166">
        <v>1034485.545</v>
      </c>
      <c r="U166">
        <v>1016993.23</v>
      </c>
      <c r="V166">
        <v>1002829.943</v>
      </c>
      <c r="W166">
        <v>977084.54610000004</v>
      </c>
      <c r="X166">
        <v>949367.31299999997</v>
      </c>
      <c r="Y166">
        <v>936464.96039999998</v>
      </c>
      <c r="Z166">
        <v>931364.63500000001</v>
      </c>
      <c r="AA166">
        <v>929615.58010000002</v>
      </c>
      <c r="AB166">
        <v>929170.31319999998</v>
      </c>
      <c r="AC166">
        <v>929591.228</v>
      </c>
      <c r="AD166">
        <v>931280.22679999995</v>
      </c>
      <c r="AE166">
        <v>932464.37800000003</v>
      </c>
      <c r="AF166">
        <v>933411.11219999997</v>
      </c>
      <c r="AG166">
        <v>934051.43449999997</v>
      </c>
      <c r="AH166">
        <v>934873.723</v>
      </c>
      <c r="AI166">
        <v>941366.60149999999</v>
      </c>
      <c r="AJ166">
        <v>948348.22950000002</v>
      </c>
      <c r="AK166">
        <v>955854.96019999997</v>
      </c>
      <c r="AL166">
        <v>963568.4325</v>
      </c>
      <c r="AM166">
        <v>971514.66619999998</v>
      </c>
      <c r="AN166">
        <v>976903.54229999997</v>
      </c>
      <c r="AO166">
        <v>981313.52639999997</v>
      </c>
      <c r="AP166">
        <v>984889.28899999999</v>
      </c>
      <c r="AQ166">
        <v>987819.90300000005</v>
      </c>
      <c r="AR166">
        <v>989926.41029999999</v>
      </c>
      <c r="AS166">
        <v>992360.34829999995</v>
      </c>
      <c r="AT166">
        <v>994914.20310000004</v>
      </c>
      <c r="AU166">
        <v>997400.82830000005</v>
      </c>
      <c r="AV166">
        <v>999735.57409999997</v>
      </c>
      <c r="AW166">
        <v>1002324.96</v>
      </c>
    </row>
    <row r="167" spans="2:49" x14ac:dyDescent="0.3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1884122.42</v>
      </c>
      <c r="G167">
        <v>1747573.696</v>
      </c>
      <c r="H167">
        <v>1475044.469</v>
      </c>
      <c r="I167">
        <v>1519338.5589999999</v>
      </c>
      <c r="J167">
        <v>1698158.5360000001</v>
      </c>
      <c r="K167">
        <v>1538811.696</v>
      </c>
      <c r="L167">
        <v>1448692.9539999999</v>
      </c>
      <c r="M167">
        <v>1447735.7930000001</v>
      </c>
      <c r="N167">
        <v>1408075.5560000001</v>
      </c>
      <c r="O167">
        <v>1450103.26</v>
      </c>
      <c r="P167">
        <v>1486664.9580000001</v>
      </c>
      <c r="Q167">
        <v>1483921.84</v>
      </c>
      <c r="R167">
        <v>1439090.365</v>
      </c>
      <c r="S167">
        <v>1397281.1980000001</v>
      </c>
      <c r="T167">
        <v>1336606.4809999999</v>
      </c>
      <c r="U167">
        <v>1286473.156</v>
      </c>
      <c r="V167">
        <v>1270439.926</v>
      </c>
      <c r="W167">
        <v>1220204.5020000001</v>
      </c>
      <c r="X167">
        <v>1170359.3899999999</v>
      </c>
      <c r="Y167">
        <v>1129954.9979999999</v>
      </c>
      <c r="Z167">
        <v>1103689.6629999999</v>
      </c>
      <c r="AA167">
        <v>1080357.98</v>
      </c>
      <c r="AB167">
        <v>1057396.047</v>
      </c>
      <c r="AC167">
        <v>1035609.278</v>
      </c>
      <c r="AD167">
        <v>1017789.818</v>
      </c>
      <c r="AE167">
        <v>999335.62139999995</v>
      </c>
      <c r="AF167">
        <v>981271.89549999998</v>
      </c>
      <c r="AG167">
        <v>963775.16</v>
      </c>
      <c r="AH167">
        <v>948726.43830000004</v>
      </c>
      <c r="AI167">
        <v>938665.98089999997</v>
      </c>
      <c r="AJ167">
        <v>929112.05889999995</v>
      </c>
      <c r="AK167">
        <v>922015.47560000001</v>
      </c>
      <c r="AL167">
        <v>915309.07570000004</v>
      </c>
      <c r="AM167">
        <v>908717.69129999995</v>
      </c>
      <c r="AN167">
        <v>900303.88260000001</v>
      </c>
      <c r="AO167">
        <v>890369.05599999998</v>
      </c>
      <c r="AP167">
        <v>879838.72770000005</v>
      </c>
      <c r="AQ167">
        <v>870078.60290000006</v>
      </c>
      <c r="AR167">
        <v>858984.95160000003</v>
      </c>
      <c r="AS167">
        <v>849023.34389999998</v>
      </c>
      <c r="AT167">
        <v>840004.84660000005</v>
      </c>
      <c r="AU167">
        <v>830901.04810000001</v>
      </c>
      <c r="AV167">
        <v>821965.74970000004</v>
      </c>
      <c r="AW167">
        <v>817170.72320000001</v>
      </c>
    </row>
    <row r="168" spans="2:49" x14ac:dyDescent="0.3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2377671.1779999998</v>
      </c>
      <c r="G168">
        <v>2236319.2039999999</v>
      </c>
      <c r="H168">
        <v>1981324.166</v>
      </c>
      <c r="I168">
        <v>2076147.9790000001</v>
      </c>
      <c r="J168">
        <v>1976852.9609999999</v>
      </c>
      <c r="K168">
        <v>1820383.727</v>
      </c>
      <c r="L168">
        <v>1772850.7849999999</v>
      </c>
      <c r="M168">
        <v>1734703.1640000001</v>
      </c>
      <c r="N168">
        <v>1763894.058</v>
      </c>
      <c r="O168">
        <v>1769782.202</v>
      </c>
      <c r="P168">
        <v>1742408.6429999999</v>
      </c>
      <c r="Q168">
        <v>1662263.41</v>
      </c>
      <c r="R168">
        <v>1558766.7620000001</v>
      </c>
      <c r="S168">
        <v>1506613.0649999999</v>
      </c>
      <c r="T168">
        <v>1475676.254</v>
      </c>
      <c r="U168">
        <v>1447725.0060000001</v>
      </c>
      <c r="V168">
        <v>1420895.963</v>
      </c>
      <c r="W168">
        <v>1373222.4939999999</v>
      </c>
      <c r="X168">
        <v>1320871.51</v>
      </c>
      <c r="Y168">
        <v>1289211.1610000001</v>
      </c>
      <c r="Z168">
        <v>1267070.9240000001</v>
      </c>
      <c r="AA168">
        <v>1248915.175</v>
      </c>
      <c r="AB168">
        <v>1232316.439</v>
      </c>
      <c r="AC168">
        <v>1216918.8540000001</v>
      </c>
      <c r="AD168">
        <v>1204120.3970000001</v>
      </c>
      <c r="AE168">
        <v>1191165.22</v>
      </c>
      <c r="AF168">
        <v>1178337.2560000001</v>
      </c>
      <c r="AG168">
        <v>1165547.422</v>
      </c>
      <c r="AH168">
        <v>1153365.085</v>
      </c>
      <c r="AI168">
        <v>1148645.9029999999</v>
      </c>
      <c r="AJ168">
        <v>1144800.426</v>
      </c>
      <c r="AK168">
        <v>1141764.925</v>
      </c>
      <c r="AL168">
        <v>1139136.7660000001</v>
      </c>
      <c r="AM168">
        <v>1136897.352</v>
      </c>
      <c r="AN168">
        <v>1132550.4010000001</v>
      </c>
      <c r="AO168">
        <v>1127865.2120000001</v>
      </c>
      <c r="AP168">
        <v>1122849.3259999999</v>
      </c>
      <c r="AQ168">
        <v>1117611.9069999999</v>
      </c>
      <c r="AR168">
        <v>1111930.308</v>
      </c>
      <c r="AS168">
        <v>1106424.2760000001</v>
      </c>
      <c r="AT168">
        <v>1100934.4550000001</v>
      </c>
      <c r="AU168">
        <v>1095346.9879999999</v>
      </c>
      <c r="AV168">
        <v>1089604.1359999999</v>
      </c>
      <c r="AW168">
        <v>1084135.466</v>
      </c>
    </row>
    <row r="169" spans="2:49" x14ac:dyDescent="0.3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4801654.4419999998</v>
      </c>
      <c r="G169">
        <v>4785834.8569999998</v>
      </c>
      <c r="H169">
        <v>4446070.2379999999</v>
      </c>
      <c r="I169">
        <v>4604107.1370000001</v>
      </c>
      <c r="J169">
        <v>4616319.1380000003</v>
      </c>
      <c r="K169">
        <v>4425915.5860000001</v>
      </c>
      <c r="L169">
        <v>4355298.2010000004</v>
      </c>
      <c r="M169">
        <v>4314020.6380000003</v>
      </c>
      <c r="N169">
        <v>4372748.932</v>
      </c>
      <c r="O169">
        <v>4491390.0920000002</v>
      </c>
      <c r="P169">
        <v>4518125.0470000003</v>
      </c>
      <c r="Q169">
        <v>4428631.5369999995</v>
      </c>
      <c r="R169">
        <v>4284090.148</v>
      </c>
      <c r="S169">
        <v>4103925.0920000002</v>
      </c>
      <c r="T169">
        <v>4029225.179</v>
      </c>
      <c r="U169">
        <v>3968637.1</v>
      </c>
      <c r="V169">
        <v>3918794.8020000001</v>
      </c>
      <c r="W169">
        <v>3831775.94</v>
      </c>
      <c r="X169">
        <v>3736227.139</v>
      </c>
      <c r="Y169">
        <v>3687587.0070000002</v>
      </c>
      <c r="Z169">
        <v>3663436.125</v>
      </c>
      <c r="AA169">
        <v>3651604.9139999999</v>
      </c>
      <c r="AB169">
        <v>3645496.4339999999</v>
      </c>
      <c r="AC169">
        <v>3643781.861</v>
      </c>
      <c r="AD169">
        <v>3648257.92</v>
      </c>
      <c r="AE169">
        <v>3652657.07</v>
      </c>
      <c r="AF169">
        <v>3657720.912</v>
      </c>
      <c r="AG169">
        <v>3662968.145</v>
      </c>
      <c r="AH169">
        <v>3669776.673</v>
      </c>
      <c r="AI169">
        <v>3699063.824</v>
      </c>
      <c r="AJ169">
        <v>3730573.24</v>
      </c>
      <c r="AK169">
        <v>3764039.2140000002</v>
      </c>
      <c r="AL169">
        <v>3798499.71</v>
      </c>
      <c r="AM169">
        <v>3833981.906</v>
      </c>
      <c r="AN169">
        <v>3863459.7919999999</v>
      </c>
      <c r="AO169">
        <v>3892279.05</v>
      </c>
      <c r="AP169">
        <v>3920240.3859999999</v>
      </c>
      <c r="AQ169">
        <v>3947493.611</v>
      </c>
      <c r="AR169">
        <v>3973391.906</v>
      </c>
      <c r="AS169">
        <v>3998550.2689999999</v>
      </c>
      <c r="AT169">
        <v>4022932.6349999998</v>
      </c>
      <c r="AU169">
        <v>4046337</v>
      </c>
      <c r="AV169">
        <v>4068652.9950000001</v>
      </c>
      <c r="AW169">
        <v>4091023.4640000002</v>
      </c>
    </row>
    <row r="170" spans="2:49" x14ac:dyDescent="0.35">
      <c r="B170" s="249" t="s">
        <v>311</v>
      </c>
      <c r="C170">
        <v>3833938.33697946</v>
      </c>
      <c r="D170">
        <v>3895493.45710216</v>
      </c>
      <c r="E170">
        <v>3958037.3569999998</v>
      </c>
      <c r="F170">
        <v>3972388.2790000001</v>
      </c>
      <c r="G170">
        <v>3998216.2030000002</v>
      </c>
      <c r="H170">
        <v>3701447.2340000002</v>
      </c>
      <c r="I170">
        <v>3854126.2680000002</v>
      </c>
      <c r="J170">
        <v>3933344.7069999999</v>
      </c>
      <c r="K170">
        <v>3878476.3849999998</v>
      </c>
      <c r="L170">
        <v>3863020.1069999998</v>
      </c>
      <c r="M170">
        <v>3848290.6949999998</v>
      </c>
      <c r="N170">
        <v>3856538.1329999999</v>
      </c>
      <c r="O170">
        <v>3903173.2280000001</v>
      </c>
      <c r="P170">
        <v>3920528.6740000001</v>
      </c>
      <c r="Q170">
        <v>3877107.4339999999</v>
      </c>
      <c r="R170">
        <v>3768359.3560000001</v>
      </c>
      <c r="S170">
        <v>3674830.1490000002</v>
      </c>
      <c r="T170">
        <v>3647092.2519999999</v>
      </c>
      <c r="U170">
        <v>3612567.162</v>
      </c>
      <c r="V170">
        <v>3583251.554</v>
      </c>
      <c r="W170">
        <v>3526163.4980000001</v>
      </c>
      <c r="X170">
        <v>3463565.4810000001</v>
      </c>
      <c r="Y170">
        <v>3445424.5490000001</v>
      </c>
      <c r="Z170">
        <v>3447243.1850000001</v>
      </c>
      <c r="AA170">
        <v>3458611.361</v>
      </c>
      <c r="AB170">
        <v>3473646.1830000002</v>
      </c>
      <c r="AC170">
        <v>3491184.5559999999</v>
      </c>
      <c r="AD170">
        <v>3514469.6660000002</v>
      </c>
      <c r="AE170">
        <v>3538562.3930000002</v>
      </c>
      <c r="AF170">
        <v>3563663.372</v>
      </c>
      <c r="AG170">
        <v>3588949.6230000001</v>
      </c>
      <c r="AH170">
        <v>3615200.6669999999</v>
      </c>
      <c r="AI170">
        <v>3662798.1809999999</v>
      </c>
      <c r="AJ170">
        <v>3711607.162</v>
      </c>
      <c r="AK170">
        <v>3761244.8390000002</v>
      </c>
      <c r="AL170">
        <v>3811116.3089999999</v>
      </c>
      <c r="AM170">
        <v>3861482.0109999999</v>
      </c>
      <c r="AN170">
        <v>3906822.5610000002</v>
      </c>
      <c r="AO170">
        <v>3952061.983</v>
      </c>
      <c r="AP170">
        <v>3997033.2450000001</v>
      </c>
      <c r="AQ170">
        <v>4041638.824</v>
      </c>
      <c r="AR170">
        <v>4085731.8670000001</v>
      </c>
      <c r="AS170">
        <v>4128039.4759999998</v>
      </c>
      <c r="AT170">
        <v>4169088.6830000002</v>
      </c>
      <c r="AU170">
        <v>4209055.5350000001</v>
      </c>
      <c r="AV170">
        <v>4248080.7029999997</v>
      </c>
      <c r="AW170">
        <v>4286292.97</v>
      </c>
    </row>
    <row r="171" spans="2:49" x14ac:dyDescent="0.3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286018.77600000001</v>
      </c>
      <c r="G171">
        <v>271287.53169999999</v>
      </c>
      <c r="H171">
        <v>232209.75210000001</v>
      </c>
      <c r="I171">
        <v>243626.51139999999</v>
      </c>
      <c r="J171">
        <v>245728.0275</v>
      </c>
      <c r="K171">
        <v>225550.5637</v>
      </c>
      <c r="L171">
        <v>208580.76569999999</v>
      </c>
      <c r="M171">
        <v>202074.35889999999</v>
      </c>
      <c r="N171">
        <v>210365.1404</v>
      </c>
      <c r="O171">
        <v>209518.9467</v>
      </c>
      <c r="P171">
        <v>201065.95430000001</v>
      </c>
      <c r="Q171">
        <v>185287.87969999999</v>
      </c>
      <c r="R171">
        <v>168599.99710000001</v>
      </c>
      <c r="S171">
        <v>155713.32430000001</v>
      </c>
      <c r="T171">
        <v>146749.6201</v>
      </c>
      <c r="U171">
        <v>139784.40950000001</v>
      </c>
      <c r="V171">
        <v>134490.70360000001</v>
      </c>
      <c r="W171">
        <v>128297.8297</v>
      </c>
      <c r="X171">
        <v>122491.24890000001</v>
      </c>
      <c r="Y171">
        <v>119359.0108</v>
      </c>
      <c r="Z171">
        <v>117669.1094</v>
      </c>
      <c r="AA171">
        <v>116618.8797</v>
      </c>
      <c r="AB171">
        <v>115841.0977</v>
      </c>
      <c r="AC171">
        <v>115236.45699999999</v>
      </c>
      <c r="AD171">
        <v>114788.1351</v>
      </c>
      <c r="AE171">
        <v>114258.6765</v>
      </c>
      <c r="AF171">
        <v>113716.61569999999</v>
      </c>
      <c r="AG171">
        <v>113177.0757</v>
      </c>
      <c r="AH171">
        <v>112726.4752</v>
      </c>
      <c r="AI171">
        <v>112997.9737</v>
      </c>
      <c r="AJ171">
        <v>113371.0141</v>
      </c>
      <c r="AK171">
        <v>113866.66650000001</v>
      </c>
      <c r="AL171">
        <v>114427.19650000001</v>
      </c>
      <c r="AM171">
        <v>115046.80190000001</v>
      </c>
      <c r="AN171">
        <v>115547.18309999999</v>
      </c>
      <c r="AO171">
        <v>116073.2268</v>
      </c>
      <c r="AP171">
        <v>116621.4225</v>
      </c>
      <c r="AQ171">
        <v>117211.88989999999</v>
      </c>
      <c r="AR171">
        <v>117796.84239999999</v>
      </c>
      <c r="AS171">
        <v>118389.3933</v>
      </c>
      <c r="AT171">
        <v>118990.5506</v>
      </c>
      <c r="AU171">
        <v>119591.4299</v>
      </c>
      <c r="AV171">
        <v>120196.42170000001</v>
      </c>
      <c r="AW171">
        <v>120903.3876</v>
      </c>
    </row>
    <row r="172" spans="2:49" x14ac:dyDescent="0.3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2086451.925</v>
      </c>
      <c r="G172">
        <v>1899647.5819999999</v>
      </c>
      <c r="H172">
        <v>1547020.2250000001</v>
      </c>
      <c r="I172">
        <v>1689793.2779999999</v>
      </c>
      <c r="J172">
        <v>1694904.287</v>
      </c>
      <c r="K172">
        <v>1562786.7479999999</v>
      </c>
      <c r="L172">
        <v>1533797.5290000001</v>
      </c>
      <c r="M172">
        <v>1540527.956</v>
      </c>
      <c r="N172">
        <v>1517613.122</v>
      </c>
      <c r="O172">
        <v>1521871.97</v>
      </c>
      <c r="P172">
        <v>1483128.37</v>
      </c>
      <c r="Q172">
        <v>1400295.8970000001</v>
      </c>
      <c r="R172">
        <v>1315382.571</v>
      </c>
      <c r="S172">
        <v>1269153.8319999999</v>
      </c>
      <c r="T172">
        <v>1244039.504</v>
      </c>
      <c r="U172">
        <v>1223949.719</v>
      </c>
      <c r="V172">
        <v>1207781.9240000001</v>
      </c>
      <c r="W172">
        <v>1178253.486</v>
      </c>
      <c r="X172">
        <v>1146147.7919999999</v>
      </c>
      <c r="Y172">
        <v>1132560.206</v>
      </c>
      <c r="Z172">
        <v>1128191.8729999999</v>
      </c>
      <c r="AA172">
        <v>1127793.1629999999</v>
      </c>
      <c r="AB172">
        <v>1128946.8</v>
      </c>
      <c r="AC172">
        <v>1131117.2409999999</v>
      </c>
      <c r="AD172">
        <v>1134296.0079999999</v>
      </c>
      <c r="AE172">
        <v>1136405.372</v>
      </c>
      <c r="AF172">
        <v>1137984.301</v>
      </c>
      <c r="AG172">
        <v>1139072.5279999999</v>
      </c>
      <c r="AH172">
        <v>1140360.0079999999</v>
      </c>
      <c r="AI172">
        <v>1148344.6410000001</v>
      </c>
      <c r="AJ172">
        <v>1156822.2749999999</v>
      </c>
      <c r="AK172">
        <v>1165970.6610000001</v>
      </c>
      <c r="AL172">
        <v>1175365.9069999999</v>
      </c>
      <c r="AM172">
        <v>1185010.47</v>
      </c>
      <c r="AN172">
        <v>1192547.2660000001</v>
      </c>
      <c r="AO172">
        <v>1199693.8389999999</v>
      </c>
      <c r="AP172">
        <v>1206486.4820000001</v>
      </c>
      <c r="AQ172">
        <v>1213099.3089999999</v>
      </c>
      <c r="AR172">
        <v>1219192.7990000001</v>
      </c>
      <c r="AS172">
        <v>1225238.574</v>
      </c>
      <c r="AT172">
        <v>1231141.76</v>
      </c>
      <c r="AU172">
        <v>1236770.247</v>
      </c>
      <c r="AV172">
        <v>1242088.666</v>
      </c>
      <c r="AW172">
        <v>1247802.0260000001</v>
      </c>
    </row>
    <row r="173" spans="2:49" x14ac:dyDescent="0.3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623751.20849999995</v>
      </c>
      <c r="G173">
        <v>573270.86179999996</v>
      </c>
      <c r="H173">
        <v>484753.43530000001</v>
      </c>
      <c r="I173">
        <v>523318.37929999997</v>
      </c>
      <c r="J173">
        <v>514965.58130000002</v>
      </c>
      <c r="K173">
        <v>474703.80820000003</v>
      </c>
      <c r="L173">
        <v>453354.46759999997</v>
      </c>
      <c r="M173">
        <v>452628.96389999997</v>
      </c>
      <c r="N173">
        <v>433925.86580000003</v>
      </c>
      <c r="O173">
        <v>419564.14439999999</v>
      </c>
      <c r="P173">
        <v>387608.21460000001</v>
      </c>
      <c r="Q173">
        <v>341904.86249999999</v>
      </c>
      <c r="R173">
        <v>304506.80320000002</v>
      </c>
      <c r="S173">
        <v>279946.0319</v>
      </c>
      <c r="T173">
        <v>266401.52370000002</v>
      </c>
      <c r="U173">
        <v>257579.8725</v>
      </c>
      <c r="V173">
        <v>251837.48490000001</v>
      </c>
      <c r="W173">
        <v>245420.416</v>
      </c>
      <c r="X173">
        <v>239669.92550000001</v>
      </c>
      <c r="Y173">
        <v>238823.2781</v>
      </c>
      <c r="Z173">
        <v>240354.54569999999</v>
      </c>
      <c r="AA173">
        <v>242881.98130000001</v>
      </c>
      <c r="AB173">
        <v>245675.51060000001</v>
      </c>
      <c r="AC173">
        <v>248481.81880000001</v>
      </c>
      <c r="AD173">
        <v>251188.51070000001</v>
      </c>
      <c r="AE173">
        <v>253398.4909</v>
      </c>
      <c r="AF173">
        <v>255271.7585</v>
      </c>
      <c r="AG173">
        <v>256872.66269999999</v>
      </c>
      <c r="AH173">
        <v>258397.38310000001</v>
      </c>
      <c r="AI173">
        <v>261389.80799999999</v>
      </c>
      <c r="AJ173">
        <v>264457.67810000002</v>
      </c>
      <c r="AK173">
        <v>267634.6678</v>
      </c>
      <c r="AL173">
        <v>270845.41899999999</v>
      </c>
      <c r="AM173">
        <v>274097.74089999998</v>
      </c>
      <c r="AN173">
        <v>277022.35580000002</v>
      </c>
      <c r="AO173">
        <v>279981.44839999999</v>
      </c>
      <c r="AP173">
        <v>282966.8</v>
      </c>
      <c r="AQ173">
        <v>286009.72960000002</v>
      </c>
      <c r="AR173">
        <v>289054.41629999998</v>
      </c>
      <c r="AS173">
        <v>292059.28350000002</v>
      </c>
      <c r="AT173">
        <v>295052.57400000002</v>
      </c>
      <c r="AU173">
        <v>298035.82010000001</v>
      </c>
      <c r="AV173">
        <v>301022.5675</v>
      </c>
      <c r="AW173">
        <v>304188.16859999998</v>
      </c>
    </row>
    <row r="174" spans="2:49" x14ac:dyDescent="0.3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9120038.5920000002</v>
      </c>
      <c r="G174">
        <v>8861640.9269999899</v>
      </c>
      <c r="H174">
        <v>7933292.1639999999</v>
      </c>
      <c r="I174">
        <v>8077333.1950000003</v>
      </c>
      <c r="J174">
        <v>8111680.3789999997</v>
      </c>
      <c r="K174">
        <v>7758651.6370000001</v>
      </c>
      <c r="L174">
        <v>7411427.3140000002</v>
      </c>
      <c r="M174">
        <v>7248559.4009999996</v>
      </c>
      <c r="N174">
        <v>7125030.676</v>
      </c>
      <c r="O174">
        <v>7209689.0219999999</v>
      </c>
      <c r="P174">
        <v>7182761.0269999998</v>
      </c>
      <c r="Q174">
        <v>6869354.693</v>
      </c>
      <c r="R174">
        <v>6529869.9800000004</v>
      </c>
      <c r="S174">
        <v>6290139.1469999999</v>
      </c>
      <c r="T174">
        <v>6104279</v>
      </c>
      <c r="U174">
        <v>5997605.5779999997</v>
      </c>
      <c r="V174">
        <v>5938251.4069999997</v>
      </c>
      <c r="W174">
        <v>5826750.6969999997</v>
      </c>
      <c r="X174">
        <v>5710795.3210000005</v>
      </c>
      <c r="Y174">
        <v>5674618.9050000003</v>
      </c>
      <c r="Z174">
        <v>5669769.5209999997</v>
      </c>
      <c r="AA174">
        <v>5673450.0939999996</v>
      </c>
      <c r="AB174">
        <v>5676866.21</v>
      </c>
      <c r="AC174">
        <v>5680238.8099999996</v>
      </c>
      <c r="AD174">
        <v>5689603.3490000004</v>
      </c>
      <c r="AE174">
        <v>5693351.0070000002</v>
      </c>
      <c r="AF174">
        <v>5695487.3590000002</v>
      </c>
      <c r="AG174">
        <v>5696359.585</v>
      </c>
      <c r="AH174">
        <v>5699282.6490000002</v>
      </c>
      <c r="AI174">
        <v>5737805.727</v>
      </c>
      <c r="AJ174">
        <v>5780039.2359999996</v>
      </c>
      <c r="AK174">
        <v>5826234.1900000004</v>
      </c>
      <c r="AL174">
        <v>5873760.5420000004</v>
      </c>
      <c r="AM174">
        <v>5922344.1490000002</v>
      </c>
      <c r="AN174">
        <v>5963638.0410000002</v>
      </c>
      <c r="AO174">
        <v>6007194.801</v>
      </c>
      <c r="AP174">
        <v>6051480.1969999997</v>
      </c>
      <c r="AQ174">
        <v>6096979.3380000005</v>
      </c>
      <c r="AR174">
        <v>6141290.8080000002</v>
      </c>
      <c r="AS174">
        <v>6185247.9539999999</v>
      </c>
      <c r="AT174">
        <v>6226604.3480000002</v>
      </c>
      <c r="AU174">
        <v>6265739.665</v>
      </c>
      <c r="AV174">
        <v>6303001.7549999999</v>
      </c>
      <c r="AW174">
        <v>6343153.0650000004</v>
      </c>
    </row>
    <row r="175" spans="2:49" x14ac:dyDescent="0.3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620585.71310000005</v>
      </c>
      <c r="G175">
        <v>602137.47649999999</v>
      </c>
      <c r="H175">
        <v>534995.20810000005</v>
      </c>
      <c r="I175">
        <v>531262.7156</v>
      </c>
      <c r="J175">
        <v>545035.85860000004</v>
      </c>
      <c r="K175">
        <v>531242.61259999999</v>
      </c>
      <c r="L175">
        <v>522809.65500000003</v>
      </c>
      <c r="M175">
        <v>487958.03840000002</v>
      </c>
      <c r="N175">
        <v>445885.79719999997</v>
      </c>
      <c r="O175">
        <v>422422.53419999999</v>
      </c>
      <c r="P175">
        <v>404605.61780000001</v>
      </c>
      <c r="Q175">
        <v>382588.00650000002</v>
      </c>
      <c r="R175">
        <v>360708.28769999999</v>
      </c>
      <c r="S175">
        <v>340214.65139999997</v>
      </c>
      <c r="T175">
        <v>330824.73800000001</v>
      </c>
      <c r="U175">
        <v>330254.14889999997</v>
      </c>
      <c r="V175">
        <v>348016.71</v>
      </c>
      <c r="W175">
        <v>353999.10940000002</v>
      </c>
      <c r="X175">
        <v>360421.65470000001</v>
      </c>
      <c r="Y175">
        <v>358246.92389999999</v>
      </c>
      <c r="Z175">
        <v>356868.3469</v>
      </c>
      <c r="AA175">
        <v>353772.28779999999</v>
      </c>
      <c r="AB175">
        <v>349261.7954</v>
      </c>
      <c r="AC175">
        <v>344489.74280000001</v>
      </c>
      <c r="AD175">
        <v>341462.96720000001</v>
      </c>
      <c r="AE175">
        <v>337873.07</v>
      </c>
      <c r="AF175">
        <v>334213.97720000002</v>
      </c>
      <c r="AG175">
        <v>330591.3026</v>
      </c>
      <c r="AH175">
        <v>328169.5576</v>
      </c>
      <c r="AI175">
        <v>326832.64929999999</v>
      </c>
      <c r="AJ175">
        <v>325303.62410000002</v>
      </c>
      <c r="AK175">
        <v>325107.0123</v>
      </c>
      <c r="AL175">
        <v>324864.64150000003</v>
      </c>
      <c r="AM175">
        <v>324365.44839999999</v>
      </c>
      <c r="AN175">
        <v>324275.74050000001</v>
      </c>
      <c r="AO175">
        <v>323812.67379999999</v>
      </c>
      <c r="AP175">
        <v>323490.44339999999</v>
      </c>
      <c r="AQ175">
        <v>324341.66729999997</v>
      </c>
      <c r="AR175">
        <v>324485.65889999998</v>
      </c>
      <c r="AS175">
        <v>324974.59259999997</v>
      </c>
      <c r="AT175">
        <v>325884.60580000002</v>
      </c>
      <c r="AU175">
        <v>326367.33610000001</v>
      </c>
      <c r="AV175">
        <v>326761.97240000003</v>
      </c>
      <c r="AW175">
        <v>331237.81640000001</v>
      </c>
    </row>
    <row r="176" spans="2:49" x14ac:dyDescent="0.3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42649.770680000001</v>
      </c>
      <c r="G176">
        <v>40922.493499999997</v>
      </c>
      <c r="H176">
        <v>38344.681040000003</v>
      </c>
      <c r="I176">
        <v>39745.953280000002</v>
      </c>
      <c r="J176">
        <v>39627.3894</v>
      </c>
      <c r="K176">
        <v>38198.649700000002</v>
      </c>
      <c r="L176">
        <v>38145.55485</v>
      </c>
      <c r="M176">
        <v>38721.625769999999</v>
      </c>
      <c r="N176">
        <v>37650.183429999997</v>
      </c>
      <c r="O176">
        <v>39277.27521</v>
      </c>
      <c r="P176">
        <v>39772.397360000003</v>
      </c>
      <c r="Q176">
        <v>39001.108370000002</v>
      </c>
      <c r="R176">
        <v>37558.175020000002</v>
      </c>
      <c r="S176">
        <v>35363.692909999998</v>
      </c>
      <c r="T176">
        <v>34740.309110000002</v>
      </c>
      <c r="U176">
        <v>34307.498619999998</v>
      </c>
      <c r="V176">
        <v>34144.87586</v>
      </c>
      <c r="W176">
        <v>33663.893689999997</v>
      </c>
      <c r="X176">
        <v>33103.492960000003</v>
      </c>
      <c r="Y176">
        <v>33011.198450000004</v>
      </c>
      <c r="Z176">
        <v>33091.65956</v>
      </c>
      <c r="AA176">
        <v>33209.71776</v>
      </c>
      <c r="AB176">
        <v>33270.888330000002</v>
      </c>
      <c r="AC176">
        <v>33277.882940000003</v>
      </c>
      <c r="AD176">
        <v>33248.20637</v>
      </c>
      <c r="AE176">
        <v>33147.90466</v>
      </c>
      <c r="AF176">
        <v>33009.473940000003</v>
      </c>
      <c r="AG176">
        <v>32847.383849999998</v>
      </c>
      <c r="AH176">
        <v>32689.399839999998</v>
      </c>
      <c r="AI176">
        <v>32746.891650000001</v>
      </c>
      <c r="AJ176">
        <v>32830.040780000003</v>
      </c>
      <c r="AK176">
        <v>32934.73893</v>
      </c>
      <c r="AL176">
        <v>33048.963009999999</v>
      </c>
      <c r="AM176">
        <v>33170.518329999999</v>
      </c>
      <c r="AN176">
        <v>33258.212769999998</v>
      </c>
      <c r="AO176">
        <v>33350.954239999999</v>
      </c>
      <c r="AP176">
        <v>33442.442739999999</v>
      </c>
      <c r="AQ176">
        <v>33533.396000000001</v>
      </c>
      <c r="AR176">
        <v>33615.100680000003</v>
      </c>
      <c r="AS176">
        <v>33684.063520000003</v>
      </c>
      <c r="AT176">
        <v>33738.891739999999</v>
      </c>
      <c r="AU176">
        <v>33778.733460000003</v>
      </c>
      <c r="AV176">
        <v>33804.185859999998</v>
      </c>
      <c r="AW176">
        <v>33834.244330000001</v>
      </c>
    </row>
    <row r="177" spans="2:49" x14ac:dyDescent="0.3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56507.895409999997</v>
      </c>
      <c r="G177">
        <v>53582.86361</v>
      </c>
      <c r="H177">
        <v>47510.776709999998</v>
      </c>
      <c r="I177">
        <v>48086.23532</v>
      </c>
      <c r="J177">
        <v>47514.925060000001</v>
      </c>
      <c r="K177">
        <v>45690.090049999999</v>
      </c>
      <c r="L177">
        <v>44290.695679999997</v>
      </c>
      <c r="M177">
        <v>42828.963159999999</v>
      </c>
      <c r="N177">
        <v>38514.682930000003</v>
      </c>
      <c r="O177">
        <v>38205.976909999998</v>
      </c>
      <c r="P177">
        <v>38228.445379999997</v>
      </c>
      <c r="Q177">
        <v>38125.488830000002</v>
      </c>
      <c r="R177">
        <v>36202.446759999999</v>
      </c>
      <c r="S177">
        <v>32404.02334</v>
      </c>
      <c r="T177">
        <v>31217.743399999999</v>
      </c>
      <c r="U177">
        <v>30892.672729999998</v>
      </c>
      <c r="V177">
        <v>31072.068869999999</v>
      </c>
      <c r="W177">
        <v>31220.329389999999</v>
      </c>
      <c r="X177">
        <v>31447.385709999999</v>
      </c>
      <c r="Y177">
        <v>31592.378059999999</v>
      </c>
      <c r="Z177">
        <v>31544.111809999999</v>
      </c>
      <c r="AA177">
        <v>31327.701809999999</v>
      </c>
      <c r="AB177">
        <v>30992.781609999998</v>
      </c>
      <c r="AC177">
        <v>30606.645789999999</v>
      </c>
      <c r="AD177">
        <v>91904.027170000001</v>
      </c>
      <c r="AE177">
        <v>151878.88930000001</v>
      </c>
      <c r="AF177">
        <v>210639.67739999999</v>
      </c>
      <c r="AG177">
        <v>268235.06790000002</v>
      </c>
      <c r="AH177">
        <v>324818.19349999999</v>
      </c>
      <c r="AI177">
        <v>382950.00229999999</v>
      </c>
      <c r="AJ177">
        <v>441039.26400000002</v>
      </c>
      <c r="AK177">
        <v>499027.40480000002</v>
      </c>
      <c r="AL177">
        <v>556789.87029999995</v>
      </c>
      <c r="AM177">
        <v>614333.24360000005</v>
      </c>
      <c r="AN177">
        <v>613774.2291</v>
      </c>
      <c r="AO177">
        <v>613532.62250000006</v>
      </c>
      <c r="AP177">
        <v>613459.96530000004</v>
      </c>
      <c r="AQ177">
        <v>613513.05660000001</v>
      </c>
      <c r="AR177">
        <v>613576.80839999998</v>
      </c>
      <c r="AS177">
        <v>613600.93000000005</v>
      </c>
      <c r="AT177">
        <v>613605.55200000003</v>
      </c>
      <c r="AU177">
        <v>613556.08230000001</v>
      </c>
      <c r="AV177">
        <v>613452.52579999994</v>
      </c>
      <c r="AW177">
        <v>613481.59219999996</v>
      </c>
    </row>
    <row r="178" spans="2:49" x14ac:dyDescent="0.3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55426.793640000004</v>
      </c>
      <c r="G178">
        <v>52852.673349999997</v>
      </c>
      <c r="H178">
        <v>45763.418189999997</v>
      </c>
      <c r="I178">
        <v>46576.025589999997</v>
      </c>
      <c r="J178">
        <v>47108.160259999997</v>
      </c>
      <c r="K178">
        <v>45248.039470000003</v>
      </c>
      <c r="L178">
        <v>43394.5268</v>
      </c>
      <c r="M178">
        <v>43072.807739999997</v>
      </c>
      <c r="N178">
        <v>41213.225749999998</v>
      </c>
      <c r="O178">
        <v>41414.304969999997</v>
      </c>
      <c r="P178">
        <v>41950.542750000001</v>
      </c>
      <c r="Q178">
        <v>42335.198770000003</v>
      </c>
      <c r="R178">
        <v>39680.530749999998</v>
      </c>
      <c r="S178">
        <v>35590.90526</v>
      </c>
      <c r="T178">
        <v>34124.63091</v>
      </c>
      <c r="U178">
        <v>33447.279889999998</v>
      </c>
      <c r="V178">
        <v>33331.98515</v>
      </c>
      <c r="W178">
        <v>33034.756150000001</v>
      </c>
      <c r="X178">
        <v>32750.714980000001</v>
      </c>
      <c r="Y178">
        <v>32616.125469999999</v>
      </c>
      <c r="Z178">
        <v>32409.139599999999</v>
      </c>
      <c r="AA178">
        <v>32109.866190000001</v>
      </c>
      <c r="AB178">
        <v>31759.1093</v>
      </c>
      <c r="AC178">
        <v>31422.409199999998</v>
      </c>
      <c r="AD178">
        <v>77309.356660000005</v>
      </c>
      <c r="AE178">
        <v>122549.4783</v>
      </c>
      <c r="AF178">
        <v>167333.68900000001</v>
      </c>
      <c r="AG178">
        <v>211762.59580000001</v>
      </c>
      <c r="AH178">
        <v>255992.25630000001</v>
      </c>
      <c r="AI178">
        <v>302159.63870000001</v>
      </c>
      <c r="AJ178">
        <v>349038.9203</v>
      </c>
      <c r="AK178">
        <v>396567.54580000002</v>
      </c>
      <c r="AL178">
        <v>444578.17210000003</v>
      </c>
      <c r="AM178">
        <v>493032.68320000003</v>
      </c>
      <c r="AN178">
        <v>541352.28130000003</v>
      </c>
      <c r="AO178">
        <v>590092.58920000005</v>
      </c>
      <c r="AP178">
        <v>639073.38119999995</v>
      </c>
      <c r="AQ178">
        <v>688207.86499999999</v>
      </c>
      <c r="AR178">
        <v>737217.35439999995</v>
      </c>
      <c r="AS178">
        <v>786203.24800000002</v>
      </c>
      <c r="AT178">
        <v>834837.67729999998</v>
      </c>
      <c r="AU178">
        <v>882981.9497</v>
      </c>
      <c r="AV178">
        <v>930574.05519999994</v>
      </c>
      <c r="AW178">
        <v>977928.48990000004</v>
      </c>
    </row>
    <row r="179" spans="2:49" x14ac:dyDescent="0.3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269253.01770000003</v>
      </c>
      <c r="G179">
        <v>243948.05300000001</v>
      </c>
      <c r="H179">
        <v>176276.14869999999</v>
      </c>
      <c r="I179">
        <v>226659.7978</v>
      </c>
      <c r="J179">
        <v>193355.95019999999</v>
      </c>
      <c r="K179">
        <v>244798.5773</v>
      </c>
      <c r="L179">
        <v>229603.17739999999</v>
      </c>
      <c r="M179">
        <v>206369.43909999999</v>
      </c>
      <c r="N179">
        <v>175460.69500000001</v>
      </c>
      <c r="O179">
        <v>135848.8713</v>
      </c>
      <c r="P179">
        <v>112090.0062</v>
      </c>
      <c r="Q179">
        <v>93152.764819999997</v>
      </c>
      <c r="R179">
        <v>83248.594819999998</v>
      </c>
      <c r="S179">
        <v>81820.969639999996</v>
      </c>
      <c r="T179">
        <v>78570.501740000007</v>
      </c>
      <c r="U179">
        <v>78466.749840000004</v>
      </c>
      <c r="V179">
        <v>80291.191829999996</v>
      </c>
      <c r="W179">
        <v>83529.153109999999</v>
      </c>
      <c r="X179">
        <v>87080.094079999995</v>
      </c>
      <c r="Y179">
        <v>89216.73126</v>
      </c>
      <c r="Z179">
        <v>90378.325169999996</v>
      </c>
      <c r="AA179">
        <v>90996.912989999997</v>
      </c>
      <c r="AB179">
        <v>91357.442129999996</v>
      </c>
      <c r="AC179">
        <v>91667.523539999995</v>
      </c>
      <c r="AD179">
        <v>92163.2264</v>
      </c>
      <c r="AE179">
        <v>92720.471980000002</v>
      </c>
      <c r="AF179">
        <v>93354.568429999999</v>
      </c>
      <c r="AG179">
        <v>94041.303169999999</v>
      </c>
      <c r="AH179">
        <v>94795.028999999995</v>
      </c>
      <c r="AI179">
        <v>96163.926170000006</v>
      </c>
      <c r="AJ179">
        <v>97617.979810000004</v>
      </c>
      <c r="AK179">
        <v>99136.696490000002</v>
      </c>
      <c r="AL179">
        <v>100686.1297</v>
      </c>
      <c r="AM179">
        <v>102261.3783</v>
      </c>
      <c r="AN179">
        <v>103820.272</v>
      </c>
      <c r="AO179">
        <v>105451.1277</v>
      </c>
      <c r="AP179">
        <v>107114.466</v>
      </c>
      <c r="AQ179">
        <v>108798.9856</v>
      </c>
      <c r="AR179">
        <v>110480.0469</v>
      </c>
      <c r="AS179">
        <v>112217.3808</v>
      </c>
      <c r="AT179">
        <v>113969.9672</v>
      </c>
      <c r="AU179">
        <v>115720.6606</v>
      </c>
      <c r="AV179">
        <v>117462.5</v>
      </c>
      <c r="AW179">
        <v>119222.93829999999</v>
      </c>
    </row>
    <row r="180" spans="2:49" x14ac:dyDescent="0.3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229215.06969999999</v>
      </c>
      <c r="G180">
        <v>229388.72949999999</v>
      </c>
      <c r="H180">
        <v>178379.7648</v>
      </c>
      <c r="I180">
        <v>185907.7929</v>
      </c>
      <c r="J180">
        <v>199083.9626</v>
      </c>
      <c r="K180">
        <v>196660.86480000001</v>
      </c>
      <c r="L180">
        <v>188247.42499999999</v>
      </c>
      <c r="M180">
        <v>183298.94270000001</v>
      </c>
      <c r="N180">
        <v>178742.484</v>
      </c>
      <c r="O180">
        <v>170469.7763</v>
      </c>
      <c r="P180">
        <v>165052.5913</v>
      </c>
      <c r="Q180">
        <v>159555.74979999999</v>
      </c>
      <c r="R180">
        <v>146278.03279999999</v>
      </c>
      <c r="S180">
        <v>128457.6878</v>
      </c>
      <c r="T180">
        <v>123041.6701</v>
      </c>
      <c r="U180">
        <v>121113.91499999999</v>
      </c>
      <c r="V180">
        <v>121474.20140000001</v>
      </c>
      <c r="W180">
        <v>122638.44409999999</v>
      </c>
      <c r="X180">
        <v>123798.18489999999</v>
      </c>
      <c r="Y180">
        <v>124701.6632</v>
      </c>
      <c r="Z180">
        <v>124829.9951</v>
      </c>
      <c r="AA180">
        <v>124346.88039999999</v>
      </c>
      <c r="AB180">
        <v>123476.303</v>
      </c>
      <c r="AC180">
        <v>122495.10400000001</v>
      </c>
      <c r="AD180">
        <v>121785.00079999999</v>
      </c>
      <c r="AE180">
        <v>121177.3625</v>
      </c>
      <c r="AF180">
        <v>120690.03750000001</v>
      </c>
      <c r="AG180">
        <v>120287.1336</v>
      </c>
      <c r="AH180">
        <v>119992.6789</v>
      </c>
      <c r="AI180">
        <v>120678.75750000001</v>
      </c>
      <c r="AJ180">
        <v>121549.2362</v>
      </c>
      <c r="AK180">
        <v>122522.2509</v>
      </c>
      <c r="AL180">
        <v>123549.061</v>
      </c>
      <c r="AM180">
        <v>124618.51</v>
      </c>
      <c r="AN180">
        <v>125579.21550000001</v>
      </c>
      <c r="AO180">
        <v>126573.13</v>
      </c>
      <c r="AP180">
        <v>127562.2423</v>
      </c>
      <c r="AQ180">
        <v>128536.45080000001</v>
      </c>
      <c r="AR180">
        <v>129470.9446</v>
      </c>
      <c r="AS180">
        <v>130436.6425</v>
      </c>
      <c r="AT180">
        <v>131391.8028</v>
      </c>
      <c r="AU180">
        <v>132313.37330000001</v>
      </c>
      <c r="AV180">
        <v>133188.63690000001</v>
      </c>
      <c r="AW180">
        <v>134047.3897</v>
      </c>
    </row>
    <row r="181" spans="2:49" x14ac:dyDescent="0.3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8693332.0319999997</v>
      </c>
      <c r="G181">
        <v>8973604.5010000002</v>
      </c>
      <c r="H181">
        <v>9059289.9370000008</v>
      </c>
      <c r="I181">
        <v>9770952.6879999898</v>
      </c>
      <c r="J181">
        <v>10133201.33</v>
      </c>
      <c r="K181">
        <v>10062524.66</v>
      </c>
      <c r="L181">
        <v>10162034.07</v>
      </c>
      <c r="M181">
        <v>10597180</v>
      </c>
      <c r="N181">
        <v>11502472.449999999</v>
      </c>
      <c r="O181">
        <v>12013569.609999999</v>
      </c>
      <c r="P181">
        <v>11519850</v>
      </c>
      <c r="Q181">
        <v>10174670.42</v>
      </c>
      <c r="R181">
        <v>8874695.8220000006</v>
      </c>
      <c r="S181">
        <v>7933374.2439999999</v>
      </c>
      <c r="T181">
        <v>7399791.0350000001</v>
      </c>
      <c r="U181">
        <v>6952291.8550000004</v>
      </c>
      <c r="V181">
        <v>6600577.8370000003</v>
      </c>
      <c r="W181">
        <v>6354635.2980000004</v>
      </c>
      <c r="X181">
        <v>6141853.4069999997</v>
      </c>
      <c r="Y181">
        <v>6159246.4050000003</v>
      </c>
      <c r="Z181">
        <v>6198125.9119999995</v>
      </c>
      <c r="AA181">
        <v>6227917.4539999999</v>
      </c>
      <c r="AB181">
        <v>6239806.6940000001</v>
      </c>
      <c r="AC181">
        <v>6236794.7089999998</v>
      </c>
      <c r="AD181">
        <v>6224938.0829999996</v>
      </c>
      <c r="AE181">
        <v>6198280.4759999998</v>
      </c>
      <c r="AF181">
        <v>6161614.9000000004</v>
      </c>
      <c r="AG181">
        <v>6116528.9970000004</v>
      </c>
      <c r="AH181">
        <v>6066768.0099999998</v>
      </c>
      <c r="AI181">
        <v>6050675.7379999999</v>
      </c>
      <c r="AJ181">
        <v>6033122.0609999998</v>
      </c>
      <c r="AK181">
        <v>6013655.1270000003</v>
      </c>
      <c r="AL181">
        <v>5991051.1040000003</v>
      </c>
      <c r="AM181">
        <v>5965749.9850000003</v>
      </c>
      <c r="AN181">
        <v>5890750.1950000003</v>
      </c>
      <c r="AO181">
        <v>5800981.4960000003</v>
      </c>
      <c r="AP181">
        <v>5706403.0980000002</v>
      </c>
      <c r="AQ181">
        <v>5610848.9960000003</v>
      </c>
      <c r="AR181">
        <v>5515197.5719999997</v>
      </c>
      <c r="AS181">
        <v>5418371.0449999999</v>
      </c>
      <c r="AT181">
        <v>5320888.8119999999</v>
      </c>
      <c r="AU181">
        <v>5223000.1809999999</v>
      </c>
      <c r="AV181">
        <v>5124863.1550000003</v>
      </c>
      <c r="AW181">
        <v>5027557.9369999999</v>
      </c>
    </row>
    <row r="182" spans="2:49" x14ac:dyDescent="0.3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4798070.8839999996</v>
      </c>
      <c r="G182">
        <v>4859951.892</v>
      </c>
      <c r="H182">
        <v>5158262.4649999999</v>
      </c>
      <c r="I182">
        <v>5355459.5039999997</v>
      </c>
      <c r="J182">
        <v>5419514.0049999999</v>
      </c>
      <c r="K182">
        <v>5382173.4479999999</v>
      </c>
      <c r="L182">
        <v>5436746.5269999998</v>
      </c>
      <c r="M182">
        <v>5571908.0810000002</v>
      </c>
      <c r="N182">
        <v>5888929.9129999997</v>
      </c>
      <c r="O182">
        <v>5925458.9189999998</v>
      </c>
      <c r="P182">
        <v>5519322.3480000002</v>
      </c>
      <c r="Q182">
        <v>4799026.9819999998</v>
      </c>
      <c r="R182">
        <v>4142543.35</v>
      </c>
      <c r="S182">
        <v>3672103.1570000001</v>
      </c>
      <c r="T182">
        <v>3433724.6910000001</v>
      </c>
      <c r="U182">
        <v>3252329.5619999999</v>
      </c>
      <c r="V182">
        <v>3119840.3059999999</v>
      </c>
      <c r="W182">
        <v>3008944.86</v>
      </c>
      <c r="X182">
        <v>2907249.4440000001</v>
      </c>
      <c r="Y182">
        <v>2872818.236</v>
      </c>
      <c r="Z182">
        <v>2852861.423</v>
      </c>
      <c r="AA182">
        <v>2834686.9989999998</v>
      </c>
      <c r="AB182">
        <v>2813455.7110000001</v>
      </c>
      <c r="AC182">
        <v>2789092.054</v>
      </c>
      <c r="AD182">
        <v>2761782.0809999998</v>
      </c>
      <c r="AE182">
        <v>2728502.2940000002</v>
      </c>
      <c r="AF182">
        <v>2691407.9709999999</v>
      </c>
      <c r="AG182">
        <v>2651360.12</v>
      </c>
      <c r="AH182">
        <v>2610258.1839999999</v>
      </c>
      <c r="AI182">
        <v>2584602.176</v>
      </c>
      <c r="AJ182">
        <v>2559439.0860000001</v>
      </c>
      <c r="AK182">
        <v>2534766.1340000001</v>
      </c>
      <c r="AL182">
        <v>2510069.6239999998</v>
      </c>
      <c r="AM182">
        <v>2485502.9789999998</v>
      </c>
      <c r="AN182">
        <v>2452750.5260000001</v>
      </c>
      <c r="AO182">
        <v>2418769.017</v>
      </c>
      <c r="AP182">
        <v>2384746.176</v>
      </c>
      <c r="AQ182">
        <v>2351187.9709999999</v>
      </c>
      <c r="AR182">
        <v>2317977.8879999998</v>
      </c>
      <c r="AS182">
        <v>2284592.4249999998</v>
      </c>
      <c r="AT182">
        <v>2251229.5819999999</v>
      </c>
      <c r="AU182">
        <v>2217894.7680000002</v>
      </c>
      <c r="AV182">
        <v>2184567.9640000002</v>
      </c>
      <c r="AW182">
        <v>2151869.6710000001</v>
      </c>
    </row>
    <row r="183" spans="2:49" x14ac:dyDescent="0.35">
      <c r="B183" t="s">
        <v>361</v>
      </c>
      <c r="C183">
        <v>0.96864644472622397</v>
      </c>
      <c r="D183">
        <v>0.984198376713873</v>
      </c>
      <c r="E183">
        <v>1</v>
      </c>
      <c r="F183">
        <v>0.99390500540000004</v>
      </c>
      <c r="G183">
        <v>0.96010805030000002</v>
      </c>
      <c r="H183">
        <v>0.92135276330000004</v>
      </c>
      <c r="I183">
        <v>0.90827865610000003</v>
      </c>
      <c r="J183">
        <v>0.88359798000000001</v>
      </c>
      <c r="K183">
        <v>0.84943166079999999</v>
      </c>
      <c r="L183">
        <v>0.82232242259999999</v>
      </c>
      <c r="M183">
        <v>0.80591342079999995</v>
      </c>
      <c r="N183">
        <v>0.79918993360000001</v>
      </c>
      <c r="O183">
        <v>0.77663291560000003</v>
      </c>
      <c r="P183">
        <v>0.73676578820000005</v>
      </c>
      <c r="Q183">
        <v>0.68431607959999996</v>
      </c>
      <c r="R183">
        <v>0.63537637619999998</v>
      </c>
      <c r="S183">
        <v>0.61433699090000005</v>
      </c>
      <c r="T183">
        <v>0.60945317789999998</v>
      </c>
      <c r="U183">
        <v>0.60239947329999999</v>
      </c>
      <c r="V183">
        <v>0.59717668049999995</v>
      </c>
      <c r="W183">
        <v>0.58480695110000003</v>
      </c>
      <c r="X183">
        <v>0.57039217460000002</v>
      </c>
      <c r="Y183">
        <v>0.55768246659999998</v>
      </c>
      <c r="Z183">
        <v>0.5474118832</v>
      </c>
      <c r="AA183">
        <v>0.53892995710000002</v>
      </c>
      <c r="AB183">
        <v>0.53142833810000001</v>
      </c>
      <c r="AC183">
        <v>0.52461055700000003</v>
      </c>
      <c r="AD183">
        <v>0.51790490469999995</v>
      </c>
      <c r="AE183">
        <v>0.51109597920000005</v>
      </c>
      <c r="AF183">
        <v>0.50423081150000004</v>
      </c>
      <c r="AG183">
        <v>0.49719937710000001</v>
      </c>
      <c r="AH183">
        <v>0.49024162399999999</v>
      </c>
      <c r="AI183">
        <v>0.48574964679999999</v>
      </c>
      <c r="AJ183">
        <v>0.48110902509999998</v>
      </c>
      <c r="AK183">
        <v>0.4765271398</v>
      </c>
      <c r="AL183">
        <v>0.47191430239999999</v>
      </c>
      <c r="AM183">
        <v>0.46732503409999998</v>
      </c>
      <c r="AN183">
        <v>0.46309445469999999</v>
      </c>
      <c r="AO183">
        <v>0.45911748540000002</v>
      </c>
      <c r="AP183">
        <v>0.45528378209999998</v>
      </c>
      <c r="AQ183">
        <v>0.45166764370000001</v>
      </c>
      <c r="AR183">
        <v>0.44811751350000001</v>
      </c>
      <c r="AS183">
        <v>0.44460642919999999</v>
      </c>
      <c r="AT183">
        <v>0.44123665290000003</v>
      </c>
      <c r="AU183">
        <v>0.4379674576</v>
      </c>
      <c r="AV183">
        <v>0.43483504109999999</v>
      </c>
      <c r="AW183">
        <v>0.43224028469999998</v>
      </c>
    </row>
    <row r="184" spans="2:49" x14ac:dyDescent="0.35">
      <c r="B184" t="s">
        <v>362</v>
      </c>
      <c r="C184">
        <v>8232235.5397947598</v>
      </c>
      <c r="D184">
        <v>8364406.7441781899</v>
      </c>
      <c r="E184">
        <v>8498700</v>
      </c>
      <c r="F184">
        <v>8257684.2309999997</v>
      </c>
      <c r="G184">
        <v>8002152.5990000004</v>
      </c>
      <c r="H184">
        <v>7306254.0920000002</v>
      </c>
      <c r="I184">
        <v>7065670.9460000005</v>
      </c>
      <c r="J184">
        <v>6891905.8540000003</v>
      </c>
      <c r="K184">
        <v>6632542.2680000002</v>
      </c>
      <c r="L184">
        <v>6287450.0199999996</v>
      </c>
      <c r="M184">
        <v>5954735.9919999996</v>
      </c>
      <c r="N184">
        <v>5589398.5760000004</v>
      </c>
      <c r="O184">
        <v>5783328.2139999997</v>
      </c>
      <c r="P184">
        <v>6074339.9179999996</v>
      </c>
      <c r="Q184">
        <v>6363578.5140000004</v>
      </c>
      <c r="R184">
        <v>6457586.3700000001</v>
      </c>
      <c r="S184">
        <v>8855023.7390000001</v>
      </c>
      <c r="T184">
        <v>6971289.4970000004</v>
      </c>
      <c r="U184">
        <v>4812330.0039999997</v>
      </c>
      <c r="V184">
        <v>2806435.0389999999</v>
      </c>
      <c r="W184">
        <v>2609984.02</v>
      </c>
      <c r="X184">
        <v>2552615.4670000002</v>
      </c>
      <c r="Y184">
        <v>2528862.4</v>
      </c>
      <c r="Z184">
        <v>2502641.0630000001</v>
      </c>
      <c r="AA184">
        <v>2473986.9360000002</v>
      </c>
      <c r="AB184">
        <v>2445743.8659999999</v>
      </c>
      <c r="AC184">
        <v>2418277.5099999998</v>
      </c>
      <c r="AD184">
        <v>2400848.8110000002</v>
      </c>
      <c r="AE184">
        <v>2387650.46</v>
      </c>
      <c r="AF184">
        <v>2377845.949</v>
      </c>
      <c r="AG184">
        <v>2370239.176</v>
      </c>
      <c r="AH184">
        <v>2364804.4139999999</v>
      </c>
      <c r="AI184">
        <v>2373990.696</v>
      </c>
      <c r="AJ184">
        <v>2383911.7439999999</v>
      </c>
      <c r="AK184">
        <v>2394303.9300000002</v>
      </c>
      <c r="AL184">
        <v>2404638.0440000002</v>
      </c>
      <c r="AM184">
        <v>2414894.9589999998</v>
      </c>
      <c r="AN184">
        <v>2421963.048</v>
      </c>
      <c r="AO184">
        <v>2427424.6800000002</v>
      </c>
      <c r="AP184">
        <v>2431699.6839999999</v>
      </c>
      <c r="AQ184">
        <v>2435127.8590000002</v>
      </c>
      <c r="AR184">
        <v>2437585.4879999999</v>
      </c>
      <c r="AS184">
        <v>3245555.9109999998</v>
      </c>
      <c r="AT184">
        <v>4152466.2280000001</v>
      </c>
      <c r="AU184">
        <v>5067959.78</v>
      </c>
      <c r="AV184">
        <v>5978090.8250000002</v>
      </c>
      <c r="AW184">
        <v>6881707.0449999999</v>
      </c>
    </row>
    <row r="185" spans="2:49" x14ac:dyDescent="0.35">
      <c r="B185" t="s">
        <v>363</v>
      </c>
      <c r="C185">
        <v>463787.91773491597</v>
      </c>
      <c r="D185">
        <v>471234.182770602</v>
      </c>
      <c r="E185">
        <v>478800</v>
      </c>
      <c r="F185">
        <v>480598.68070000003</v>
      </c>
      <c r="G185">
        <v>469285.34399999998</v>
      </c>
      <c r="H185">
        <v>452528.85129999998</v>
      </c>
      <c r="I185">
        <v>461123.51409999997</v>
      </c>
      <c r="J185">
        <v>522324.22070000001</v>
      </c>
      <c r="K185">
        <v>571573.85919999995</v>
      </c>
      <c r="L185">
        <v>634658.82550000004</v>
      </c>
      <c r="M185">
        <v>717609.19460000005</v>
      </c>
      <c r="N185">
        <v>822821.80530000001</v>
      </c>
      <c r="O185">
        <v>787691.36880000005</v>
      </c>
      <c r="P185">
        <v>725018.72640000004</v>
      </c>
      <c r="Q185">
        <v>638051.68500000006</v>
      </c>
      <c r="R185">
        <v>555932.84609999997</v>
      </c>
      <c r="S185">
        <v>271119.18849999999</v>
      </c>
      <c r="T185">
        <v>247519.5129</v>
      </c>
      <c r="U185">
        <v>227963.00769999999</v>
      </c>
      <c r="V185">
        <v>210236.97169999999</v>
      </c>
      <c r="W185">
        <v>213238.47279999999</v>
      </c>
      <c r="X185">
        <v>215550.5068</v>
      </c>
      <c r="Y185">
        <v>211631.38099999999</v>
      </c>
      <c r="Z185">
        <v>208517.6678</v>
      </c>
      <c r="AA185">
        <v>205724.6433</v>
      </c>
      <c r="AB185">
        <v>203192.47889999999</v>
      </c>
      <c r="AC185">
        <v>200770.26250000001</v>
      </c>
      <c r="AD185">
        <v>198866.5399</v>
      </c>
      <c r="AE185">
        <v>196823.8204</v>
      </c>
      <c r="AF185">
        <v>195367.39050000001</v>
      </c>
      <c r="AG185">
        <v>193493.56460000001</v>
      </c>
      <c r="AH185">
        <v>191697.52350000001</v>
      </c>
      <c r="AI185">
        <v>190403.0797</v>
      </c>
      <c r="AJ185">
        <v>189198.32120000001</v>
      </c>
      <c r="AK185">
        <v>188088.9699</v>
      </c>
      <c r="AL185">
        <v>187030.68340000001</v>
      </c>
      <c r="AM185">
        <v>185994.75049999999</v>
      </c>
      <c r="AN185">
        <v>184846.16029999999</v>
      </c>
      <c r="AO185">
        <v>183650.69820000001</v>
      </c>
      <c r="AP185">
        <v>182439.3168</v>
      </c>
      <c r="AQ185">
        <v>181248.109</v>
      </c>
      <c r="AR185">
        <v>180030.10879999999</v>
      </c>
      <c r="AS185">
        <v>179307.17379999999</v>
      </c>
      <c r="AT185">
        <v>178556.94190000001</v>
      </c>
      <c r="AU185">
        <v>177768.5606</v>
      </c>
      <c r="AV185">
        <v>176943.29199999999</v>
      </c>
      <c r="AW185">
        <v>176206.35279999999</v>
      </c>
    </row>
    <row r="186" spans="2:49" x14ac:dyDescent="0.3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257691817.40000001</v>
      </c>
      <c r="G186">
        <v>243686558.69999999</v>
      </c>
      <c r="H186">
        <v>223719577.90000001</v>
      </c>
      <c r="I186">
        <v>226813103.90000001</v>
      </c>
      <c r="J186">
        <v>222777720.59999999</v>
      </c>
      <c r="K186">
        <v>209541620.59999999</v>
      </c>
      <c r="L186">
        <v>202617667.19999999</v>
      </c>
      <c r="M186">
        <v>200962237.40000001</v>
      </c>
      <c r="N186">
        <v>200129813.30000001</v>
      </c>
      <c r="O186">
        <v>198821321.90000001</v>
      </c>
      <c r="P186">
        <v>192041381.19999999</v>
      </c>
      <c r="Q186">
        <v>182477607.19999999</v>
      </c>
      <c r="R186">
        <v>175652349.40000001</v>
      </c>
      <c r="S186">
        <v>169147471.59999999</v>
      </c>
      <c r="T186">
        <v>166915647.5</v>
      </c>
      <c r="U186">
        <v>165138436.69999999</v>
      </c>
      <c r="V186">
        <v>164117313.80000001</v>
      </c>
      <c r="W186">
        <v>162046314.5</v>
      </c>
      <c r="X186">
        <v>159475202.80000001</v>
      </c>
      <c r="Y186">
        <v>158515889.90000001</v>
      </c>
      <c r="Z186">
        <v>158596045.59999999</v>
      </c>
      <c r="AA186">
        <v>159335006.5</v>
      </c>
      <c r="AB186">
        <v>160556520.30000001</v>
      </c>
      <c r="AC186">
        <v>162098468.09999999</v>
      </c>
      <c r="AD186">
        <v>163220282</v>
      </c>
      <c r="AE186">
        <v>164363450.40000001</v>
      </c>
      <c r="AF186">
        <v>165186721.5</v>
      </c>
      <c r="AG186">
        <v>166267072.40000001</v>
      </c>
      <c r="AH186">
        <v>167395328.19999999</v>
      </c>
      <c r="AI186">
        <v>168514309.40000001</v>
      </c>
      <c r="AJ186">
        <v>169609510.19999999</v>
      </c>
      <c r="AK186">
        <v>170752987.09999999</v>
      </c>
      <c r="AL186">
        <v>171941702.5</v>
      </c>
      <c r="AM186">
        <v>173145542.69999999</v>
      </c>
      <c r="AN186">
        <v>174418820.69999999</v>
      </c>
      <c r="AO186">
        <v>175674868.09999999</v>
      </c>
      <c r="AP186">
        <v>176921923.69999999</v>
      </c>
      <c r="AQ186">
        <v>178201686.69999999</v>
      </c>
      <c r="AR186">
        <v>179455159.30000001</v>
      </c>
      <c r="AS186">
        <v>181422034</v>
      </c>
      <c r="AT186">
        <v>183515796.5</v>
      </c>
      <c r="AU186">
        <v>185633476.80000001</v>
      </c>
      <c r="AV186">
        <v>187770515.69999999</v>
      </c>
      <c r="AW186">
        <v>190070511.59999999</v>
      </c>
    </row>
    <row r="187" spans="2:49" x14ac:dyDescent="0.3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41572599.229999997</v>
      </c>
      <c r="G187">
        <v>37518829.280000001</v>
      </c>
      <c r="H187">
        <v>32585872.09</v>
      </c>
      <c r="I187">
        <v>32810425.010000002</v>
      </c>
      <c r="J187">
        <v>31683660.84</v>
      </c>
      <c r="K187">
        <v>30061221.030000001</v>
      </c>
      <c r="L187">
        <v>29975911.41</v>
      </c>
      <c r="M187">
        <v>29707435.460000001</v>
      </c>
      <c r="N187">
        <v>28769075.07</v>
      </c>
      <c r="O187">
        <v>24935426.550000001</v>
      </c>
      <c r="P187">
        <v>21298433.32</v>
      </c>
      <c r="Q187">
        <v>18793358.34</v>
      </c>
      <c r="R187">
        <v>17073624.260000002</v>
      </c>
      <c r="S187">
        <v>11949854.949999999</v>
      </c>
      <c r="T187">
        <v>10884817.029999999</v>
      </c>
      <c r="U187">
        <v>10341567.65</v>
      </c>
      <c r="V187">
        <v>9980360.2770000007</v>
      </c>
      <c r="W187">
        <v>9836984.8000000007</v>
      </c>
      <c r="X187">
        <v>9705164.1359999999</v>
      </c>
      <c r="Y187">
        <v>9805100.4639999997</v>
      </c>
      <c r="Z187">
        <v>9944236.9859999996</v>
      </c>
      <c r="AA187">
        <v>10102433.27</v>
      </c>
      <c r="AB187">
        <v>10278160.869999999</v>
      </c>
      <c r="AC187">
        <v>10468329.880000001</v>
      </c>
      <c r="AD187">
        <v>10663965.060000001</v>
      </c>
      <c r="AE187">
        <v>10856747.970000001</v>
      </c>
      <c r="AF187">
        <v>11047484.710000001</v>
      </c>
      <c r="AG187">
        <v>11236818.34</v>
      </c>
      <c r="AH187">
        <v>11428061.970000001</v>
      </c>
      <c r="AI187">
        <v>11614467.609999999</v>
      </c>
      <c r="AJ187">
        <v>11801788.970000001</v>
      </c>
      <c r="AK187">
        <v>11994817.17</v>
      </c>
      <c r="AL187">
        <v>12191818.83</v>
      </c>
      <c r="AM187">
        <v>12392418.25</v>
      </c>
      <c r="AN187">
        <v>12595263.300000001</v>
      </c>
      <c r="AO187">
        <v>12799138.630000001</v>
      </c>
      <c r="AP187">
        <v>13004312.630000001</v>
      </c>
      <c r="AQ187">
        <v>13213384.359999999</v>
      </c>
      <c r="AR187">
        <v>13422902.51</v>
      </c>
      <c r="AS187">
        <v>13645176.220000001</v>
      </c>
      <c r="AT187">
        <v>13877394.35</v>
      </c>
      <c r="AU187">
        <v>14117064.51</v>
      </c>
      <c r="AV187">
        <v>14363431.99</v>
      </c>
      <c r="AW187">
        <v>14625701.83</v>
      </c>
    </row>
    <row r="188" spans="2:49" x14ac:dyDescent="0.3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163103572.69999999</v>
      </c>
      <c r="G188">
        <v>154353933.59999999</v>
      </c>
      <c r="H188">
        <v>142540102.80000001</v>
      </c>
      <c r="I188">
        <v>143956515.09999999</v>
      </c>
      <c r="J188">
        <v>140533271.69999999</v>
      </c>
      <c r="K188">
        <v>130688093.90000001</v>
      </c>
      <c r="L188">
        <v>124950614</v>
      </c>
      <c r="M188">
        <v>123555344.90000001</v>
      </c>
      <c r="N188">
        <v>122921225.3</v>
      </c>
      <c r="O188">
        <v>124650406.5</v>
      </c>
      <c r="P188">
        <v>122538525.5</v>
      </c>
      <c r="Q188">
        <v>118469580.3</v>
      </c>
      <c r="R188">
        <v>116618631</v>
      </c>
      <c r="S188">
        <v>115485523.40000001</v>
      </c>
      <c r="T188">
        <v>117541330.7</v>
      </c>
      <c r="U188">
        <v>119482314.3</v>
      </c>
      <c r="V188">
        <v>121542416.90000001</v>
      </c>
      <c r="W188">
        <v>120587234.59999999</v>
      </c>
      <c r="X188">
        <v>118957436.40000001</v>
      </c>
      <c r="Y188">
        <v>118135741.90000001</v>
      </c>
      <c r="Z188">
        <v>118152308.7</v>
      </c>
      <c r="AA188">
        <v>118773484.2</v>
      </c>
      <c r="AB188">
        <v>119869341.3</v>
      </c>
      <c r="AC188">
        <v>121280322.40000001</v>
      </c>
      <c r="AD188">
        <v>122134274.3</v>
      </c>
      <c r="AE188">
        <v>123045556.09999999</v>
      </c>
      <c r="AF188">
        <v>123656427.59999999</v>
      </c>
      <c r="AG188">
        <v>124542921.59999999</v>
      </c>
      <c r="AH188">
        <v>125474120.90000001</v>
      </c>
      <c r="AI188">
        <v>126221236.90000001</v>
      </c>
      <c r="AJ188">
        <v>126934020.59999999</v>
      </c>
      <c r="AK188">
        <v>127677162.7</v>
      </c>
      <c r="AL188">
        <v>128460838.8</v>
      </c>
      <c r="AM188">
        <v>129254896.3</v>
      </c>
      <c r="AN188">
        <v>130262633.2</v>
      </c>
      <c r="AO188">
        <v>131269711.3</v>
      </c>
      <c r="AP188">
        <v>132273315</v>
      </c>
      <c r="AQ188">
        <v>133304355.09999999</v>
      </c>
      <c r="AR188">
        <v>134315413.90000001</v>
      </c>
      <c r="AS188">
        <v>135221817.5</v>
      </c>
      <c r="AT188">
        <v>136149338.30000001</v>
      </c>
      <c r="AU188">
        <v>137089809.30000001</v>
      </c>
      <c r="AV188">
        <v>138052504.09999999</v>
      </c>
      <c r="AW188">
        <v>139153366.90000001</v>
      </c>
    </row>
    <row r="189" spans="2:49" x14ac:dyDescent="0.35">
      <c r="B189" t="s">
        <v>153</v>
      </c>
      <c r="C189">
        <v>50816086.547106199</v>
      </c>
      <c r="D189">
        <v>51631955.253548898</v>
      </c>
      <c r="E189">
        <v>52460923</v>
      </c>
      <c r="F189">
        <v>53015645.520000003</v>
      </c>
      <c r="G189">
        <v>51813795.859999999</v>
      </c>
      <c r="H189">
        <v>48593603.039999999</v>
      </c>
      <c r="I189">
        <v>50046163.850000001</v>
      </c>
      <c r="J189">
        <v>50560788.149999999</v>
      </c>
      <c r="K189">
        <v>48792305.710000001</v>
      </c>
      <c r="L189">
        <v>47691141.799999997</v>
      </c>
      <c r="M189">
        <v>47699456.950000003</v>
      </c>
      <c r="N189">
        <v>48439512.939999998</v>
      </c>
      <c r="O189">
        <v>49235488.799999997</v>
      </c>
      <c r="P189">
        <v>48204422.390000001</v>
      </c>
      <c r="Q189">
        <v>45214668.490000002</v>
      </c>
      <c r="R189">
        <v>41960094.149999999</v>
      </c>
      <c r="S189">
        <v>41712093.189999998</v>
      </c>
      <c r="T189">
        <v>38489499.799999997</v>
      </c>
      <c r="U189">
        <v>35314554.799999997</v>
      </c>
      <c r="V189">
        <v>32594536.719999999</v>
      </c>
      <c r="W189">
        <v>31622095.120000001</v>
      </c>
      <c r="X189">
        <v>30812602.280000001</v>
      </c>
      <c r="Y189">
        <v>30575047.5</v>
      </c>
      <c r="Z189">
        <v>30499499.870000001</v>
      </c>
      <c r="AA189">
        <v>30459089.059999999</v>
      </c>
      <c r="AB189">
        <v>30409018.149999999</v>
      </c>
      <c r="AC189">
        <v>30349815.809999999</v>
      </c>
      <c r="AD189">
        <v>30422042.629999999</v>
      </c>
      <c r="AE189">
        <v>30461146.370000001</v>
      </c>
      <c r="AF189">
        <v>30482809.239999998</v>
      </c>
      <c r="AG189">
        <v>30487332.52</v>
      </c>
      <c r="AH189">
        <v>30493145.390000001</v>
      </c>
      <c r="AI189">
        <v>30678604.960000001</v>
      </c>
      <c r="AJ189">
        <v>30873700.620000001</v>
      </c>
      <c r="AK189">
        <v>31081007.210000001</v>
      </c>
      <c r="AL189">
        <v>31289044.859999999</v>
      </c>
      <c r="AM189">
        <v>31498228.140000001</v>
      </c>
      <c r="AN189">
        <v>31560924.16</v>
      </c>
      <c r="AO189">
        <v>31606018.16</v>
      </c>
      <c r="AP189">
        <v>31644296.030000001</v>
      </c>
      <c r="AQ189">
        <v>31683947.239999998</v>
      </c>
      <c r="AR189">
        <v>31716842.879999999</v>
      </c>
      <c r="AS189">
        <v>32555040.359999999</v>
      </c>
      <c r="AT189">
        <v>33489063.850000001</v>
      </c>
      <c r="AU189">
        <v>34426603.030000001</v>
      </c>
      <c r="AV189">
        <v>35354579.590000004</v>
      </c>
      <c r="AW189">
        <v>36291442.840000004</v>
      </c>
    </row>
    <row r="190" spans="2:49" x14ac:dyDescent="0.3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415499564</v>
      </c>
      <c r="G190">
        <v>396874544.80000001</v>
      </c>
      <c r="H190">
        <v>376397078.5</v>
      </c>
      <c r="I190">
        <v>376231519.89999998</v>
      </c>
      <c r="J190">
        <v>368348858.39999998</v>
      </c>
      <c r="K190">
        <v>350568854.10000002</v>
      </c>
      <c r="L190">
        <v>340194968.89999998</v>
      </c>
      <c r="M190">
        <v>335625044.80000001</v>
      </c>
      <c r="N190">
        <v>333435748.19999999</v>
      </c>
      <c r="O190">
        <v>330195503</v>
      </c>
      <c r="P190">
        <v>319850000.69999999</v>
      </c>
      <c r="Q190">
        <v>305672474.10000002</v>
      </c>
      <c r="R190">
        <v>295240149.5</v>
      </c>
      <c r="S190">
        <v>288395244.69999999</v>
      </c>
      <c r="T190">
        <v>284226545.5</v>
      </c>
      <c r="U190">
        <v>280205450.60000002</v>
      </c>
      <c r="V190">
        <v>276639186.5</v>
      </c>
      <c r="W190">
        <v>271692220.30000001</v>
      </c>
      <c r="X190">
        <v>266001541.30000001</v>
      </c>
      <c r="Y190">
        <v>262609370.30000001</v>
      </c>
      <c r="Z190">
        <v>260464681.19999999</v>
      </c>
      <c r="AA190">
        <v>259134653.90000001</v>
      </c>
      <c r="AB190">
        <v>258374726.90000001</v>
      </c>
      <c r="AC190">
        <v>257967960.90000001</v>
      </c>
      <c r="AD190">
        <v>257081984.90000001</v>
      </c>
      <c r="AE190">
        <v>256137674.19999999</v>
      </c>
      <c r="AF190">
        <v>254797048.40000001</v>
      </c>
      <c r="AG190">
        <v>253632594.09999999</v>
      </c>
      <c r="AH190">
        <v>252450224.69999999</v>
      </c>
      <c r="AI190">
        <v>251269617.40000001</v>
      </c>
      <c r="AJ190">
        <v>250005610.30000001</v>
      </c>
      <c r="AK190">
        <v>248743597.5</v>
      </c>
      <c r="AL190">
        <v>247486748.40000001</v>
      </c>
      <c r="AM190">
        <v>246217739.30000001</v>
      </c>
      <c r="AN190">
        <v>244972847</v>
      </c>
      <c r="AO190">
        <v>243713544.5</v>
      </c>
      <c r="AP190">
        <v>242458711.80000001</v>
      </c>
      <c r="AQ190">
        <v>241266302.90000001</v>
      </c>
      <c r="AR190">
        <v>240084428.40000001</v>
      </c>
      <c r="AS190">
        <v>239658228.80000001</v>
      </c>
      <c r="AT190">
        <v>239416386.40000001</v>
      </c>
      <c r="AU190">
        <v>239261393.69999999</v>
      </c>
      <c r="AV190">
        <v>239193596.19999999</v>
      </c>
      <c r="AW190">
        <v>239381671.90000001</v>
      </c>
    </row>
    <row r="191" spans="2:49" x14ac:dyDescent="0.3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42679634.659999996</v>
      </c>
      <c r="G191">
        <v>38596812.719999999</v>
      </c>
      <c r="H191">
        <v>33634421.850000001</v>
      </c>
      <c r="I191">
        <v>33834699.509999998</v>
      </c>
      <c r="J191">
        <v>32683783.190000001</v>
      </c>
      <c r="K191">
        <v>31034585.620000001</v>
      </c>
      <c r="L191">
        <v>30920104.940000001</v>
      </c>
      <c r="M191">
        <v>30623464.75</v>
      </c>
      <c r="N191">
        <v>29660723.739999998</v>
      </c>
      <c r="O191">
        <v>25809198.73</v>
      </c>
      <c r="P191">
        <v>22157935.629999999</v>
      </c>
      <c r="Q191">
        <v>19637216.550000001</v>
      </c>
      <c r="R191">
        <v>17895551.93</v>
      </c>
      <c r="S191">
        <v>12749842.15</v>
      </c>
      <c r="T191">
        <v>11663881.060000001</v>
      </c>
      <c r="U191">
        <v>11099912.82</v>
      </c>
      <c r="V191">
        <v>10714728.07</v>
      </c>
      <c r="W191">
        <v>10546488.76</v>
      </c>
      <c r="X191">
        <v>10388108</v>
      </c>
      <c r="Y191">
        <v>10461887.6</v>
      </c>
      <c r="Z191">
        <v>10577227.18</v>
      </c>
      <c r="AA191">
        <v>10714527.65</v>
      </c>
      <c r="AB191">
        <v>10872010.09</v>
      </c>
      <c r="AC191">
        <v>11046104.68</v>
      </c>
      <c r="AD191">
        <v>11227391.07</v>
      </c>
      <c r="AE191">
        <v>11407166.84</v>
      </c>
      <c r="AF191">
        <v>11585941.98</v>
      </c>
      <c r="AG191">
        <v>11764150.09</v>
      </c>
      <c r="AH191">
        <v>11944972.57</v>
      </c>
      <c r="AI191">
        <v>12121518.869999999</v>
      </c>
      <c r="AJ191">
        <v>12299385.25</v>
      </c>
      <c r="AK191">
        <v>12483275.24</v>
      </c>
      <c r="AL191">
        <v>12671393.98</v>
      </c>
      <c r="AM191">
        <v>12863321.6</v>
      </c>
      <c r="AN191">
        <v>13057672.310000001</v>
      </c>
      <c r="AO191">
        <v>13253163.66</v>
      </c>
      <c r="AP191">
        <v>13450031.93</v>
      </c>
      <c r="AQ191">
        <v>13650875.35</v>
      </c>
      <c r="AR191">
        <v>13852235.359999999</v>
      </c>
      <c r="AS191">
        <v>14066412.01</v>
      </c>
      <c r="AT191">
        <v>14290565.859999999</v>
      </c>
      <c r="AU191">
        <v>14522183.91</v>
      </c>
      <c r="AV191">
        <v>14760504.859999999</v>
      </c>
      <c r="AW191">
        <v>15014839.83</v>
      </c>
    </row>
    <row r="192" spans="2:49" x14ac:dyDescent="0.3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281123576</v>
      </c>
      <c r="G192">
        <v>268801551.60000002</v>
      </c>
      <c r="H192">
        <v>256887159.5</v>
      </c>
      <c r="I192">
        <v>255273806.90000001</v>
      </c>
      <c r="J192">
        <v>248929130.5</v>
      </c>
      <c r="K192">
        <v>235960816</v>
      </c>
      <c r="L192">
        <v>227745814.90000001</v>
      </c>
      <c r="M192">
        <v>224111040.90000001</v>
      </c>
      <c r="N192">
        <v>222492892.90000001</v>
      </c>
      <c r="O192">
        <v>223183079.19999999</v>
      </c>
      <c r="P192">
        <v>219238984.69999999</v>
      </c>
      <c r="Q192">
        <v>213134308.40000001</v>
      </c>
      <c r="R192">
        <v>210204458.19999999</v>
      </c>
      <c r="S192">
        <v>210797792.69999999</v>
      </c>
      <c r="T192">
        <v>211805737.40000001</v>
      </c>
      <c r="U192">
        <v>212028798.90000001</v>
      </c>
      <c r="V192">
        <v>212107313.19999999</v>
      </c>
      <c r="W192">
        <v>209039404.40000001</v>
      </c>
      <c r="X192">
        <v>205105905.09999999</v>
      </c>
      <c r="Y192">
        <v>202381750.40000001</v>
      </c>
      <c r="Z192">
        <v>200690622</v>
      </c>
      <c r="AA192">
        <v>199726140.5</v>
      </c>
      <c r="AB192">
        <v>199289413.19999999</v>
      </c>
      <c r="AC192">
        <v>199165850.09999999</v>
      </c>
      <c r="AD192">
        <v>198407058.30000001</v>
      </c>
      <c r="AE192">
        <v>197620530</v>
      </c>
      <c r="AF192">
        <v>196442950.09999999</v>
      </c>
      <c r="AG192">
        <v>195449068.19999999</v>
      </c>
      <c r="AH192">
        <v>194416017</v>
      </c>
      <c r="AI192">
        <v>193089188.19999999</v>
      </c>
      <c r="AJ192">
        <v>191656632.09999999</v>
      </c>
      <c r="AK192">
        <v>190197618.59999999</v>
      </c>
      <c r="AL192">
        <v>188734529.40000001</v>
      </c>
      <c r="AM192">
        <v>187250172.19999999</v>
      </c>
      <c r="AN192">
        <v>185947715.40000001</v>
      </c>
      <c r="AO192">
        <v>184643186.40000001</v>
      </c>
      <c r="AP192">
        <v>183347604.5</v>
      </c>
      <c r="AQ192">
        <v>182107459</v>
      </c>
      <c r="AR192">
        <v>180885601</v>
      </c>
      <c r="AS192">
        <v>179602042.90000001</v>
      </c>
      <c r="AT192">
        <v>178400502.5</v>
      </c>
      <c r="AU192">
        <v>177278932.69999999</v>
      </c>
      <c r="AV192">
        <v>176252093.59999999</v>
      </c>
      <c r="AW192">
        <v>175450632.5</v>
      </c>
    </row>
    <row r="193" spans="2:49" x14ac:dyDescent="0.3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91696353.329999998</v>
      </c>
      <c r="G193">
        <v>89476180.560000002</v>
      </c>
      <c r="H193">
        <v>85875497.120000005</v>
      </c>
      <c r="I193">
        <v>87123013.420000002</v>
      </c>
      <c r="J193">
        <v>86735944.769999996</v>
      </c>
      <c r="K193">
        <v>83573452.459999904</v>
      </c>
      <c r="L193">
        <v>81529049.099999994</v>
      </c>
      <c r="M193">
        <v>80890539.109999999</v>
      </c>
      <c r="N193">
        <v>81282131.599999994</v>
      </c>
      <c r="O193">
        <v>81203224.989999995</v>
      </c>
      <c r="P193">
        <v>78453080.420000002</v>
      </c>
      <c r="Q193">
        <v>72900949.170000002</v>
      </c>
      <c r="R193">
        <v>67140139.450000003</v>
      </c>
      <c r="S193">
        <v>64847609.880000003</v>
      </c>
      <c r="T193">
        <v>60756927</v>
      </c>
      <c r="U193">
        <v>57076738.950000003</v>
      </c>
      <c r="V193">
        <v>53817145.240000002</v>
      </c>
      <c r="W193">
        <v>52106327.130000003</v>
      </c>
      <c r="X193">
        <v>50507528.200000003</v>
      </c>
      <c r="Y193">
        <v>49765732.32</v>
      </c>
      <c r="Z193">
        <v>49196832.009999998</v>
      </c>
      <c r="AA193">
        <v>48693985.75</v>
      </c>
      <c r="AB193">
        <v>48213303.579999998</v>
      </c>
      <c r="AC193">
        <v>47756006.039999999</v>
      </c>
      <c r="AD193">
        <v>47447535.57</v>
      </c>
      <c r="AE193">
        <v>47109977.340000004</v>
      </c>
      <c r="AF193">
        <v>46768156.32</v>
      </c>
      <c r="AG193">
        <v>46419375.729999997</v>
      </c>
      <c r="AH193">
        <v>46089235.200000003</v>
      </c>
      <c r="AI193">
        <v>46058910.259999998</v>
      </c>
      <c r="AJ193">
        <v>46049592.950000003</v>
      </c>
      <c r="AK193">
        <v>46062703.670000002</v>
      </c>
      <c r="AL193">
        <v>46080824.969999999</v>
      </c>
      <c r="AM193">
        <v>46104245.560000002</v>
      </c>
      <c r="AN193">
        <v>45967459.270000003</v>
      </c>
      <c r="AO193">
        <v>45817194.409999996</v>
      </c>
      <c r="AP193">
        <v>45661075.329999998</v>
      </c>
      <c r="AQ193">
        <v>45507968.520000003</v>
      </c>
      <c r="AR193">
        <v>45346592.090000004</v>
      </c>
      <c r="AS193">
        <v>45989773.869999997</v>
      </c>
      <c r="AT193">
        <v>46725318.090000004</v>
      </c>
      <c r="AU193">
        <v>47460277.049999997</v>
      </c>
      <c r="AV193">
        <v>48180997.759999998</v>
      </c>
      <c r="AW193">
        <v>48916199.520000003</v>
      </c>
    </row>
    <row r="194" spans="2:49" x14ac:dyDescent="0.3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443095867.30000001</v>
      </c>
      <c r="G194">
        <v>423919521.10000002</v>
      </c>
      <c r="H194">
        <v>400741610.80000001</v>
      </c>
      <c r="I194">
        <v>401542340.39999998</v>
      </c>
      <c r="J194">
        <v>394360638.10000002</v>
      </c>
      <c r="K194">
        <v>375999046.5</v>
      </c>
      <c r="L194">
        <v>365380892.19999999</v>
      </c>
      <c r="M194">
        <v>360868575.30000001</v>
      </c>
      <c r="N194">
        <v>358786320.69999999</v>
      </c>
      <c r="O194">
        <v>356148233.39999998</v>
      </c>
      <c r="P194">
        <v>346296259.5</v>
      </c>
      <c r="Q194">
        <v>332531936.30000001</v>
      </c>
      <c r="R194">
        <v>322486744.69999999</v>
      </c>
      <c r="S194">
        <v>316141691.19999999</v>
      </c>
      <c r="T194">
        <v>311862740.19999999</v>
      </c>
      <c r="U194">
        <v>307736626.39999998</v>
      </c>
      <c r="V194">
        <v>304425843.39999998</v>
      </c>
      <c r="W194">
        <v>299387557.10000002</v>
      </c>
      <c r="X194">
        <v>293578581.89999998</v>
      </c>
      <c r="Y194">
        <v>290034615.60000002</v>
      </c>
      <c r="Z194">
        <v>287887353.89999998</v>
      </c>
      <c r="AA194">
        <v>286609378.5</v>
      </c>
      <c r="AB194">
        <v>285933233.10000002</v>
      </c>
      <c r="AC194">
        <v>285645178.10000002</v>
      </c>
      <c r="AD194">
        <v>284937251.60000002</v>
      </c>
      <c r="AE194">
        <v>284178273.89999998</v>
      </c>
      <c r="AF194">
        <v>283036489.80000001</v>
      </c>
      <c r="AG194">
        <v>282084825.69999999</v>
      </c>
      <c r="AH194">
        <v>281150726.5</v>
      </c>
      <c r="AI194">
        <v>280220871.60000002</v>
      </c>
      <c r="AJ194">
        <v>279209905.80000001</v>
      </c>
      <c r="AK194">
        <v>278234771.69999999</v>
      </c>
      <c r="AL194">
        <v>277272782.19999999</v>
      </c>
      <c r="AM194">
        <v>276302697.19999999</v>
      </c>
      <c r="AN194">
        <v>275366477.10000002</v>
      </c>
      <c r="AO194">
        <v>274412704.60000002</v>
      </c>
      <c r="AP194">
        <v>273469871.19999999</v>
      </c>
      <c r="AQ194">
        <v>272614327.39999998</v>
      </c>
      <c r="AR194">
        <v>271759781.39999998</v>
      </c>
      <c r="AS194">
        <v>271668743.60000002</v>
      </c>
      <c r="AT194">
        <v>271771655.39999998</v>
      </c>
      <c r="AU194">
        <v>271957736.80000001</v>
      </c>
      <c r="AV194">
        <v>272233550.39999998</v>
      </c>
      <c r="AW194">
        <v>272836341.19999999</v>
      </c>
    </row>
    <row r="195" spans="2:49" x14ac:dyDescent="0.3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274.72021289999998</v>
      </c>
      <c r="G195">
        <v>275.22298590000003</v>
      </c>
      <c r="H195">
        <v>264.4273834</v>
      </c>
      <c r="I195">
        <v>273.27161419999999</v>
      </c>
      <c r="J195">
        <v>274.24474559999999</v>
      </c>
      <c r="K195">
        <v>268.39945399999999</v>
      </c>
      <c r="L195">
        <v>263.32219700000002</v>
      </c>
      <c r="M195">
        <v>260.89241379999999</v>
      </c>
      <c r="N195">
        <v>258.2113296</v>
      </c>
      <c r="O195">
        <v>256.20314819999999</v>
      </c>
      <c r="P195">
        <v>252.79607730000001</v>
      </c>
      <c r="Q195">
        <v>248.17971120000001</v>
      </c>
      <c r="R195">
        <v>242.03553350000001</v>
      </c>
      <c r="S195">
        <v>230.43489829999999</v>
      </c>
      <c r="T195">
        <v>224.835398</v>
      </c>
      <c r="U195">
        <v>220.8119686</v>
      </c>
      <c r="V195">
        <v>217.63251389999999</v>
      </c>
      <c r="W195">
        <v>224.6272788</v>
      </c>
      <c r="X195">
        <v>231.88681639999999</v>
      </c>
      <c r="Y195">
        <v>232.07945190000001</v>
      </c>
      <c r="Z195">
        <v>232.4229474</v>
      </c>
      <c r="AA195">
        <v>232.90633740000001</v>
      </c>
      <c r="AB195">
        <v>233.24487020000001</v>
      </c>
      <c r="AC195">
        <v>233.7255997</v>
      </c>
      <c r="AD195">
        <v>230.47720219999999</v>
      </c>
      <c r="AE195">
        <v>227.4987074</v>
      </c>
      <c r="AF195">
        <v>226.05304720000001</v>
      </c>
      <c r="AG195">
        <v>223.8847676</v>
      </c>
      <c r="AH195">
        <v>221.8640724</v>
      </c>
      <c r="AI195">
        <v>220.14718400000001</v>
      </c>
      <c r="AJ195">
        <v>218.45159169999999</v>
      </c>
      <c r="AK195">
        <v>216.78647989999999</v>
      </c>
      <c r="AL195">
        <v>215.18581130000001</v>
      </c>
      <c r="AM195">
        <v>213.5890162</v>
      </c>
      <c r="AN195">
        <v>212.05891879999999</v>
      </c>
      <c r="AO195">
        <v>210.4360729</v>
      </c>
      <c r="AP195">
        <v>208.78157920000001</v>
      </c>
      <c r="AQ195">
        <v>207.135842</v>
      </c>
      <c r="AR195">
        <v>205.48127009999999</v>
      </c>
      <c r="AS195">
        <v>204.5247483</v>
      </c>
      <c r="AT195">
        <v>203.55494780000001</v>
      </c>
      <c r="AU195">
        <v>202.5676679</v>
      </c>
      <c r="AV195">
        <v>201.57131240000001</v>
      </c>
      <c r="AW195">
        <v>200.6418899</v>
      </c>
    </row>
    <row r="196" spans="2:49" x14ac:dyDescent="0.3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5.7774927590000003</v>
      </c>
      <c r="G196">
        <v>4.9993960059999996</v>
      </c>
      <c r="H196">
        <v>4.2504549039999997</v>
      </c>
      <c r="I196">
        <v>4.5163964910000001</v>
      </c>
      <c r="J196">
        <v>4.4004118659999998</v>
      </c>
      <c r="K196">
        <v>4.2012929750000003</v>
      </c>
      <c r="L196">
        <v>4.424850964</v>
      </c>
      <c r="M196">
        <v>4.5880081590000001</v>
      </c>
      <c r="N196">
        <v>4.5938672729999999</v>
      </c>
      <c r="O196">
        <v>3.9255054870000001</v>
      </c>
      <c r="P196">
        <v>3.2603414910000001</v>
      </c>
      <c r="Q196">
        <v>2.8432188639999998</v>
      </c>
      <c r="R196">
        <v>2.6412724430000001</v>
      </c>
      <c r="S196">
        <v>2.4775696190000001</v>
      </c>
      <c r="T196">
        <v>2.4043815999999998</v>
      </c>
      <c r="U196">
        <v>2.3940256870000001</v>
      </c>
      <c r="V196">
        <v>2.4128944250000002</v>
      </c>
      <c r="W196">
        <v>2.431378762</v>
      </c>
      <c r="X196">
        <v>2.450910833</v>
      </c>
      <c r="Y196">
        <v>2.4722744470000002</v>
      </c>
      <c r="Z196">
        <v>2.4996377230000002</v>
      </c>
      <c r="AA196">
        <v>2.5324285049999999</v>
      </c>
      <c r="AB196">
        <v>2.5703548729999999</v>
      </c>
      <c r="AC196">
        <v>2.6125545620000001</v>
      </c>
      <c r="AD196">
        <v>2.6561657269999999</v>
      </c>
      <c r="AE196">
        <v>2.6991746839999999</v>
      </c>
      <c r="AF196">
        <v>2.7417445950000001</v>
      </c>
      <c r="AG196">
        <v>2.7840144439999999</v>
      </c>
      <c r="AH196">
        <v>2.826806999</v>
      </c>
      <c r="AI196">
        <v>2.8683988419999999</v>
      </c>
      <c r="AJ196">
        <v>2.9102831240000002</v>
      </c>
      <c r="AK196">
        <v>2.953653106</v>
      </c>
      <c r="AL196">
        <v>2.9980785769999998</v>
      </c>
      <c r="AM196">
        <v>3.0434726990000001</v>
      </c>
      <c r="AN196">
        <v>3.089482673</v>
      </c>
      <c r="AO196">
        <v>3.1359109730000001</v>
      </c>
      <c r="AP196">
        <v>3.1827791489999999</v>
      </c>
      <c r="AQ196">
        <v>3.2307077980000001</v>
      </c>
      <c r="AR196">
        <v>3.2788433860000001</v>
      </c>
      <c r="AS196">
        <v>3.3301067469999999</v>
      </c>
      <c r="AT196">
        <v>3.3838708400000002</v>
      </c>
      <c r="AU196">
        <v>3.4395726010000001</v>
      </c>
      <c r="AV196">
        <v>3.4970309830000001</v>
      </c>
      <c r="AW196">
        <v>3.5585297339999999</v>
      </c>
    </row>
    <row r="197" spans="2:49" x14ac:dyDescent="0.3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5.7774927590000003</v>
      </c>
      <c r="G197">
        <v>4.9993960059999996</v>
      </c>
      <c r="H197">
        <v>4.2504549039999997</v>
      </c>
      <c r="I197">
        <v>4.5163964910000001</v>
      </c>
      <c r="J197">
        <v>4.4004118659999998</v>
      </c>
      <c r="K197">
        <v>4.2012929750000003</v>
      </c>
      <c r="L197">
        <v>4.424850964</v>
      </c>
      <c r="M197">
        <v>4.5880081590000001</v>
      </c>
      <c r="N197">
        <v>4.5938672729999999</v>
      </c>
      <c r="O197">
        <v>3.9255054870000001</v>
      </c>
      <c r="P197">
        <v>3.2603414910000001</v>
      </c>
      <c r="Q197">
        <v>2.8432188639999998</v>
      </c>
      <c r="R197">
        <v>2.6412724430000001</v>
      </c>
      <c r="S197">
        <v>2.4775696190000001</v>
      </c>
      <c r="T197">
        <v>2.4043815999999998</v>
      </c>
      <c r="U197">
        <v>2.3940256870000001</v>
      </c>
      <c r="V197">
        <v>2.4128944250000002</v>
      </c>
      <c r="W197">
        <v>2.431378762</v>
      </c>
      <c r="X197">
        <v>2.450910833</v>
      </c>
      <c r="Y197">
        <v>2.4722744470000002</v>
      </c>
      <c r="Z197">
        <v>2.4996377230000002</v>
      </c>
      <c r="AA197">
        <v>2.5324285049999999</v>
      </c>
      <c r="AB197">
        <v>2.5703548729999999</v>
      </c>
      <c r="AC197">
        <v>2.6125545620000001</v>
      </c>
      <c r="AD197">
        <v>2.6561657269999999</v>
      </c>
      <c r="AE197">
        <v>2.6991746839999999</v>
      </c>
      <c r="AF197">
        <v>2.7417445950000001</v>
      </c>
      <c r="AG197">
        <v>2.7840144439999999</v>
      </c>
      <c r="AH197">
        <v>2.826806999</v>
      </c>
      <c r="AI197">
        <v>2.8683988419999999</v>
      </c>
      <c r="AJ197">
        <v>2.9102831240000002</v>
      </c>
      <c r="AK197">
        <v>2.953653106</v>
      </c>
      <c r="AL197">
        <v>2.9980785769999998</v>
      </c>
      <c r="AM197">
        <v>3.0434726990000001</v>
      </c>
      <c r="AN197">
        <v>3.089482673</v>
      </c>
      <c r="AO197">
        <v>3.1359109730000001</v>
      </c>
      <c r="AP197">
        <v>3.1827791489999999</v>
      </c>
      <c r="AQ197">
        <v>3.2307077980000001</v>
      </c>
      <c r="AR197">
        <v>3.2788433860000001</v>
      </c>
      <c r="AS197">
        <v>3.3301067469999999</v>
      </c>
      <c r="AT197">
        <v>3.3838708400000002</v>
      </c>
      <c r="AU197">
        <v>3.4395726010000001</v>
      </c>
      <c r="AV197">
        <v>3.4970309830000001</v>
      </c>
      <c r="AW197">
        <v>3.5585297339999999</v>
      </c>
    </row>
    <row r="198" spans="2:49" x14ac:dyDescent="0.3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88.317586399999996</v>
      </c>
      <c r="G198">
        <v>84.473529339999999</v>
      </c>
      <c r="H198">
        <v>80.765240219999995</v>
      </c>
      <c r="I198">
        <v>80.377160590000003</v>
      </c>
      <c r="J198">
        <v>78.492928660000004</v>
      </c>
      <c r="K198">
        <v>74.449836340000004</v>
      </c>
      <c r="L198">
        <v>71.9402781</v>
      </c>
      <c r="M198">
        <v>70.905884639999996</v>
      </c>
      <c r="N198">
        <v>70.502560200000005</v>
      </c>
      <c r="O198">
        <v>70.793156429999996</v>
      </c>
      <c r="P198">
        <v>69.572284539999998</v>
      </c>
      <c r="Q198">
        <v>67.642977950000002</v>
      </c>
      <c r="R198">
        <v>66.739395139999999</v>
      </c>
      <c r="S198">
        <v>67.056013849999999</v>
      </c>
      <c r="T198">
        <v>67.141939960000002</v>
      </c>
      <c r="U198">
        <v>66.967771440000007</v>
      </c>
      <c r="V198">
        <v>66.759590209999999</v>
      </c>
      <c r="W198">
        <v>65.844639090000001</v>
      </c>
      <c r="X198">
        <v>64.687681920000003</v>
      </c>
      <c r="Y198">
        <v>63.835554860000002</v>
      </c>
      <c r="Z198">
        <v>63.309823340000001</v>
      </c>
      <c r="AA198">
        <v>63.018874169999997</v>
      </c>
      <c r="AB198">
        <v>62.8970913</v>
      </c>
      <c r="AC198">
        <v>62.877033169999997</v>
      </c>
      <c r="AD198">
        <v>62.633321049999999</v>
      </c>
      <c r="AE198">
        <v>62.379364850000002</v>
      </c>
      <c r="AF198">
        <v>62.01093719</v>
      </c>
      <c r="AG198">
        <v>61.692905889999999</v>
      </c>
      <c r="AH198">
        <v>61.362739300000001</v>
      </c>
      <c r="AI198">
        <v>60.95586325</v>
      </c>
      <c r="AJ198">
        <v>60.51724359</v>
      </c>
      <c r="AK198">
        <v>60.070971659999998</v>
      </c>
      <c r="AL198">
        <v>59.623335009999998</v>
      </c>
      <c r="AM198">
        <v>59.169425570000001</v>
      </c>
      <c r="AN198">
        <v>58.762006810000003</v>
      </c>
      <c r="AO198">
        <v>58.352701080000003</v>
      </c>
      <c r="AP198">
        <v>57.946328819999998</v>
      </c>
      <c r="AQ198">
        <v>57.557822180000002</v>
      </c>
      <c r="AR198">
        <v>57.175021909999998</v>
      </c>
      <c r="AS198">
        <v>56.780262139999998</v>
      </c>
      <c r="AT198">
        <v>56.411753140000002</v>
      </c>
      <c r="AU198">
        <v>56.06852473</v>
      </c>
      <c r="AV198">
        <v>55.755279090000002</v>
      </c>
      <c r="AW198">
        <v>55.514017430000003</v>
      </c>
    </row>
    <row r="199" spans="2:49" x14ac:dyDescent="0.3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1.1064569339999999</v>
      </c>
      <c r="G199">
        <v>1.4521841980000001</v>
      </c>
      <c r="H199">
        <v>1.766863104</v>
      </c>
      <c r="I199">
        <v>2.1368160820000002</v>
      </c>
      <c r="J199">
        <v>2.4726853950000001</v>
      </c>
      <c r="K199">
        <v>2.7157531160000001</v>
      </c>
      <c r="L199">
        <v>2.9859513899999999</v>
      </c>
      <c r="M199">
        <v>3.3029453869999998</v>
      </c>
      <c r="N199">
        <v>3.6451046009999999</v>
      </c>
      <c r="O199">
        <v>3.8701138629999998</v>
      </c>
      <c r="P199">
        <v>4.0215821089999997</v>
      </c>
      <c r="Q199">
        <v>4.1343996230000002</v>
      </c>
      <c r="R199">
        <v>4.3132229110000004</v>
      </c>
      <c r="S199">
        <v>3.3384315720000002</v>
      </c>
      <c r="T199">
        <v>3.5341433929999999</v>
      </c>
      <c r="U199">
        <v>3.7122614359999999</v>
      </c>
      <c r="V199">
        <v>3.8838676589999999</v>
      </c>
      <c r="W199">
        <v>3.9496549910000001</v>
      </c>
      <c r="X199">
        <v>3.9981413799999999</v>
      </c>
      <c r="Y199">
        <v>3.9411040869999998</v>
      </c>
      <c r="Z199">
        <v>3.9043090619999998</v>
      </c>
      <c r="AA199">
        <v>3.882044697</v>
      </c>
      <c r="AB199">
        <v>3.870800113</v>
      </c>
      <c r="AC199">
        <v>3.8658990979999999</v>
      </c>
      <c r="AD199">
        <v>3.8415295669999998</v>
      </c>
      <c r="AE199">
        <v>3.816449977</v>
      </c>
      <c r="AF199">
        <v>3.790137606</v>
      </c>
      <c r="AG199">
        <v>3.7628319960000001</v>
      </c>
      <c r="AH199">
        <v>3.7346869470000001</v>
      </c>
      <c r="AI199">
        <v>3.7077700349999998</v>
      </c>
      <c r="AJ199">
        <v>3.6790435879999999</v>
      </c>
      <c r="AK199">
        <v>3.6499792270000002</v>
      </c>
      <c r="AL199">
        <v>3.6197865029999998</v>
      </c>
      <c r="AM199">
        <v>3.589335969</v>
      </c>
      <c r="AN199">
        <v>3.5756170539999999</v>
      </c>
      <c r="AO199">
        <v>3.5621441310000002</v>
      </c>
      <c r="AP199">
        <v>3.5492308339999998</v>
      </c>
      <c r="AQ199">
        <v>3.5378179510000001</v>
      </c>
      <c r="AR199">
        <v>3.5271903899999999</v>
      </c>
      <c r="AS199">
        <v>3.5203043959999998</v>
      </c>
      <c r="AT199">
        <v>3.5152147970000001</v>
      </c>
      <c r="AU199">
        <v>3.5118915409999998</v>
      </c>
      <c r="AV199">
        <v>3.5106619160000001</v>
      </c>
      <c r="AW199">
        <v>3.5142222090000002</v>
      </c>
    </row>
    <row r="200" spans="2:49" x14ac:dyDescent="0.3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88.317586399999996</v>
      </c>
      <c r="G200">
        <v>84.473529339999999</v>
      </c>
      <c r="H200">
        <v>80.765240219999995</v>
      </c>
      <c r="I200">
        <v>80.377160590000003</v>
      </c>
      <c r="J200">
        <v>78.492928660000004</v>
      </c>
      <c r="K200">
        <v>74.449836340000004</v>
      </c>
      <c r="L200">
        <v>71.9402781</v>
      </c>
      <c r="M200">
        <v>70.905884639999996</v>
      </c>
      <c r="N200">
        <v>70.502560200000005</v>
      </c>
      <c r="O200">
        <v>70.793156429999996</v>
      </c>
      <c r="P200">
        <v>69.572284539999998</v>
      </c>
      <c r="Q200">
        <v>67.642977950000002</v>
      </c>
      <c r="R200">
        <v>66.739395139999999</v>
      </c>
      <c r="S200">
        <v>67.056013849999999</v>
      </c>
      <c r="T200">
        <v>67.141939960000002</v>
      </c>
      <c r="U200">
        <v>66.967771440000007</v>
      </c>
      <c r="V200">
        <v>66.759590209999999</v>
      </c>
      <c r="W200">
        <v>65.844639090000001</v>
      </c>
      <c r="X200">
        <v>64.687681920000003</v>
      </c>
      <c r="Y200">
        <v>63.835554860000002</v>
      </c>
      <c r="Z200">
        <v>63.309823340000001</v>
      </c>
      <c r="AA200">
        <v>63.018874169999997</v>
      </c>
      <c r="AB200">
        <v>62.8970913</v>
      </c>
      <c r="AC200">
        <v>62.877033169999997</v>
      </c>
      <c r="AD200">
        <v>62.633321049999999</v>
      </c>
      <c r="AE200">
        <v>62.379364850000002</v>
      </c>
      <c r="AF200">
        <v>62.01093719</v>
      </c>
      <c r="AG200">
        <v>61.692905889999999</v>
      </c>
      <c r="AH200">
        <v>61.362739300000001</v>
      </c>
      <c r="AI200">
        <v>60.95586325</v>
      </c>
      <c r="AJ200">
        <v>60.51724359</v>
      </c>
      <c r="AK200">
        <v>60.070971659999998</v>
      </c>
      <c r="AL200">
        <v>59.623335009999998</v>
      </c>
      <c r="AM200">
        <v>59.169425570000001</v>
      </c>
      <c r="AN200">
        <v>58.762006810000003</v>
      </c>
      <c r="AO200">
        <v>58.352701080000003</v>
      </c>
      <c r="AP200">
        <v>57.946328819999998</v>
      </c>
      <c r="AQ200">
        <v>57.557822180000002</v>
      </c>
      <c r="AR200">
        <v>57.175021909999998</v>
      </c>
      <c r="AS200">
        <v>56.780262139999998</v>
      </c>
      <c r="AT200">
        <v>56.411753140000002</v>
      </c>
      <c r="AU200">
        <v>56.06852473</v>
      </c>
      <c r="AV200">
        <v>55.755279090000002</v>
      </c>
      <c r="AW200">
        <v>55.514017430000003</v>
      </c>
    </row>
    <row r="201" spans="2:49" x14ac:dyDescent="0.3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1.1064569339999999</v>
      </c>
      <c r="G201">
        <v>1.4521841980000001</v>
      </c>
      <c r="H201">
        <v>1.766863104</v>
      </c>
      <c r="I201">
        <v>2.1368160820000002</v>
      </c>
      <c r="J201">
        <v>2.4726853950000001</v>
      </c>
      <c r="K201">
        <v>2.7157531160000001</v>
      </c>
      <c r="L201">
        <v>2.9859513899999999</v>
      </c>
      <c r="M201">
        <v>3.3029453869999998</v>
      </c>
      <c r="N201">
        <v>3.6451046009999999</v>
      </c>
      <c r="O201">
        <v>3.8701138629999998</v>
      </c>
      <c r="P201">
        <v>4.0215821089999997</v>
      </c>
      <c r="Q201">
        <v>4.1343996230000002</v>
      </c>
      <c r="R201">
        <v>4.3132229110000004</v>
      </c>
      <c r="S201">
        <v>3.3384315720000002</v>
      </c>
      <c r="T201">
        <v>3.5341433929999999</v>
      </c>
      <c r="U201">
        <v>3.7122614359999999</v>
      </c>
      <c r="V201">
        <v>3.8838676589999999</v>
      </c>
      <c r="W201">
        <v>3.9496549910000001</v>
      </c>
      <c r="X201">
        <v>3.9981413799999999</v>
      </c>
      <c r="Y201">
        <v>3.9411040869999998</v>
      </c>
      <c r="Z201">
        <v>3.9043090619999998</v>
      </c>
      <c r="AA201">
        <v>3.882044697</v>
      </c>
      <c r="AB201">
        <v>3.870800113</v>
      </c>
      <c r="AC201">
        <v>3.8658990979999999</v>
      </c>
      <c r="AD201">
        <v>3.8415295669999998</v>
      </c>
      <c r="AE201">
        <v>3.816449977</v>
      </c>
      <c r="AF201">
        <v>3.790137606</v>
      </c>
      <c r="AG201">
        <v>3.7628319960000001</v>
      </c>
      <c r="AH201">
        <v>3.7346869470000001</v>
      </c>
      <c r="AI201">
        <v>3.7077700349999998</v>
      </c>
      <c r="AJ201">
        <v>3.6790435879999999</v>
      </c>
      <c r="AK201">
        <v>3.6499792270000002</v>
      </c>
      <c r="AL201">
        <v>3.6197865029999998</v>
      </c>
      <c r="AM201">
        <v>3.589335969</v>
      </c>
      <c r="AN201">
        <v>3.5756170539999999</v>
      </c>
      <c r="AO201">
        <v>3.5621441310000002</v>
      </c>
      <c r="AP201">
        <v>3.5492308339999998</v>
      </c>
      <c r="AQ201">
        <v>3.5378179510000001</v>
      </c>
      <c r="AR201">
        <v>3.5271903899999999</v>
      </c>
      <c r="AS201">
        <v>3.5203043959999998</v>
      </c>
      <c r="AT201">
        <v>3.5152147970000001</v>
      </c>
      <c r="AU201">
        <v>3.5118915409999998</v>
      </c>
      <c r="AV201">
        <v>3.5106619160000001</v>
      </c>
      <c r="AW201">
        <v>3.5142222090000002</v>
      </c>
    </row>
    <row r="202" spans="2:49" x14ac:dyDescent="0.3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123.551569</v>
      </c>
      <c r="G202">
        <v>128.69002330000001</v>
      </c>
      <c r="H202">
        <v>124.1361656</v>
      </c>
      <c r="I202">
        <v>131.21027169999999</v>
      </c>
      <c r="J202">
        <v>133.32419530000001</v>
      </c>
      <c r="K202">
        <v>132.59197929999999</v>
      </c>
      <c r="L202">
        <v>130.24361830000001</v>
      </c>
      <c r="M202">
        <v>128.30797860000001</v>
      </c>
      <c r="N202">
        <v>125.195652</v>
      </c>
      <c r="O202">
        <v>121.8359798</v>
      </c>
      <c r="P202">
        <v>119.5649518</v>
      </c>
      <c r="Q202">
        <v>117.6849642</v>
      </c>
      <c r="R202">
        <v>113.114419</v>
      </c>
      <c r="S202">
        <v>103.2349202</v>
      </c>
      <c r="T202">
        <v>99.464259409999997</v>
      </c>
      <c r="U202">
        <v>96.884685559999994</v>
      </c>
      <c r="V202">
        <v>94.922620879999997</v>
      </c>
      <c r="W202">
        <v>102.458269</v>
      </c>
      <c r="X202">
        <v>110.5114375</v>
      </c>
      <c r="Y202">
        <v>111.1947333</v>
      </c>
      <c r="Z202">
        <v>111.6222659</v>
      </c>
      <c r="AA202">
        <v>111.926011</v>
      </c>
      <c r="AB202">
        <v>111.9837531</v>
      </c>
      <c r="AC202">
        <v>112.06426089999999</v>
      </c>
      <c r="AD202">
        <v>108.4396687</v>
      </c>
      <c r="AE202">
        <v>105.09906479999999</v>
      </c>
      <c r="AF202">
        <v>103.2032064</v>
      </c>
      <c r="AG202">
        <v>100.601894</v>
      </c>
      <c r="AH202">
        <v>98.140690289999995</v>
      </c>
      <c r="AI202">
        <v>95.880563050000006</v>
      </c>
      <c r="AJ202">
        <v>93.679360110000005</v>
      </c>
      <c r="AK202">
        <v>91.521110849999999</v>
      </c>
      <c r="AL202">
        <v>89.356034899999997</v>
      </c>
      <c r="AM202">
        <v>87.216817399999996</v>
      </c>
      <c r="AN202">
        <v>85.147216580000006</v>
      </c>
      <c r="AO202">
        <v>83.02319267</v>
      </c>
      <c r="AP202">
        <v>80.884249870000005</v>
      </c>
      <c r="AQ202">
        <v>78.744371599999994</v>
      </c>
      <c r="AR202">
        <v>76.607553390000007</v>
      </c>
      <c r="AS202">
        <v>74.684060599999995</v>
      </c>
      <c r="AT202">
        <v>72.733288459999997</v>
      </c>
      <c r="AU202">
        <v>70.756140770000002</v>
      </c>
      <c r="AV202">
        <v>68.756195140000003</v>
      </c>
      <c r="AW202">
        <v>66.738624439999995</v>
      </c>
    </row>
    <row r="203" spans="2:49" x14ac:dyDescent="0.3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1.246876581</v>
      </c>
      <c r="G203">
        <v>1.175457134</v>
      </c>
      <c r="H203">
        <v>1.026256308</v>
      </c>
      <c r="I203">
        <v>0.98181576709999996</v>
      </c>
      <c r="J203">
        <v>0.91268976700000004</v>
      </c>
      <c r="K203">
        <v>0.83036227309999999</v>
      </c>
      <c r="L203">
        <v>0.74615123999999999</v>
      </c>
      <c r="M203">
        <v>0.67240023049999997</v>
      </c>
      <c r="N203">
        <v>0.60013747719999999</v>
      </c>
      <c r="O203">
        <v>0.53357749269999999</v>
      </c>
      <c r="P203">
        <v>0.47836902019999999</v>
      </c>
      <c r="Q203">
        <v>0.43012380690000002</v>
      </c>
      <c r="R203">
        <v>0.37764114430000001</v>
      </c>
      <c r="S203">
        <v>0.3273617513</v>
      </c>
      <c r="T203">
        <v>0.51334502520000003</v>
      </c>
      <c r="U203">
        <v>0.68423712169999995</v>
      </c>
      <c r="V203">
        <v>0.84289159579999995</v>
      </c>
      <c r="W203">
        <v>0.78630026190000002</v>
      </c>
      <c r="X203">
        <v>0.71667384270000001</v>
      </c>
      <c r="Y203">
        <v>0.71548163880000004</v>
      </c>
      <c r="Z203">
        <v>0.71257417869999995</v>
      </c>
      <c r="AA203">
        <v>0.70882555709999995</v>
      </c>
      <c r="AB203">
        <v>0.70370420619999996</v>
      </c>
      <c r="AC203">
        <v>0.69872024109999997</v>
      </c>
      <c r="AD203">
        <v>0.69894046109999997</v>
      </c>
      <c r="AE203">
        <v>0.7000106465</v>
      </c>
      <c r="AF203">
        <v>0.70920872069999996</v>
      </c>
      <c r="AG203">
        <v>0.71473476940000003</v>
      </c>
      <c r="AH203">
        <v>0.7206246717</v>
      </c>
      <c r="AI203">
        <v>0.71206669280000001</v>
      </c>
      <c r="AJ203">
        <v>0.70381857059999997</v>
      </c>
      <c r="AK203">
        <v>0.69576843310000003</v>
      </c>
      <c r="AL203">
        <v>0.68778647270000004</v>
      </c>
      <c r="AM203">
        <v>0.67989312049999995</v>
      </c>
      <c r="AN203">
        <v>0.68840944199999998</v>
      </c>
      <c r="AO203">
        <v>0.69622785170000001</v>
      </c>
      <c r="AP203">
        <v>0.70362628329999999</v>
      </c>
      <c r="AQ203">
        <v>0.71069843489999995</v>
      </c>
      <c r="AR203">
        <v>0.71746073020000001</v>
      </c>
      <c r="AS203">
        <v>0.72192472860000001</v>
      </c>
      <c r="AT203">
        <v>0.72617786790000005</v>
      </c>
      <c r="AU203">
        <v>0.73020807389999998</v>
      </c>
      <c r="AV203">
        <v>0.73403058440000002</v>
      </c>
      <c r="AW203">
        <v>0.73768088279999999</v>
      </c>
    </row>
    <row r="204" spans="2:49" x14ac:dyDescent="0.3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3.5670692700000002</v>
      </c>
      <c r="G204">
        <v>3.5439028530000001</v>
      </c>
      <c r="H204">
        <v>3.2608788949999998</v>
      </c>
      <c r="I204">
        <v>3.2879912280000001</v>
      </c>
      <c r="J204">
        <v>3.2382088819999999</v>
      </c>
      <c r="K204">
        <v>3.121277976</v>
      </c>
      <c r="L204">
        <v>2.9715084690000002</v>
      </c>
      <c r="M204">
        <v>2.8370390620000001</v>
      </c>
      <c r="N204">
        <v>2.6827340959999999</v>
      </c>
      <c r="O204">
        <v>2.9058255179999999</v>
      </c>
      <c r="P204">
        <v>3.1740230309999999</v>
      </c>
      <c r="Q204">
        <v>3.4773300759999999</v>
      </c>
      <c r="R204">
        <v>3.7202158910000001</v>
      </c>
      <c r="S204">
        <v>5.7498111449999998</v>
      </c>
      <c r="T204">
        <v>4.2103075849999998</v>
      </c>
      <c r="U204">
        <v>2.859970224</v>
      </c>
      <c r="V204">
        <v>1.635864921</v>
      </c>
      <c r="W204">
        <v>1.6787806270000001</v>
      </c>
      <c r="X204">
        <v>1.7199092490000001</v>
      </c>
      <c r="Y204">
        <v>1.715760677</v>
      </c>
      <c r="Z204">
        <v>1.707593782</v>
      </c>
      <c r="AA204">
        <v>1.697511674</v>
      </c>
      <c r="AB204">
        <v>1.684881174</v>
      </c>
      <c r="AC204">
        <v>1.6725836059999999</v>
      </c>
      <c r="AD204">
        <v>1.644472221</v>
      </c>
      <c r="AE204">
        <v>1.6191579300000001</v>
      </c>
      <c r="AF204">
        <v>1.6227356040000001</v>
      </c>
      <c r="AG204">
        <v>1.6114419550000001</v>
      </c>
      <c r="AH204">
        <v>1.6013879799999999</v>
      </c>
      <c r="AI204">
        <v>1.5949065309999999</v>
      </c>
      <c r="AJ204">
        <v>1.5887189399999999</v>
      </c>
      <c r="AK204">
        <v>1.5825868510000001</v>
      </c>
      <c r="AL204">
        <v>1.5774033700000001</v>
      </c>
      <c r="AM204">
        <v>1.5720519509999999</v>
      </c>
      <c r="AN204">
        <v>1.568868135</v>
      </c>
      <c r="AO204">
        <v>1.564206886</v>
      </c>
      <c r="AP204">
        <v>1.558739366</v>
      </c>
      <c r="AQ204">
        <v>1.5526972910000001</v>
      </c>
      <c r="AR204">
        <v>1.546133317</v>
      </c>
      <c r="AS204">
        <v>2.1160847189999998</v>
      </c>
      <c r="AT204">
        <v>2.681095607</v>
      </c>
      <c r="AU204">
        <v>3.240601973</v>
      </c>
      <c r="AV204">
        <v>3.7941645610000001</v>
      </c>
      <c r="AW204">
        <v>4.3415264069999999</v>
      </c>
    </row>
    <row r="205" spans="2:49" x14ac:dyDescent="0.3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5.123442077</v>
      </c>
      <c r="G205">
        <v>4.9806303889999999</v>
      </c>
      <c r="H205">
        <v>4.4840713289999998</v>
      </c>
      <c r="I205">
        <v>4.4237016660000004</v>
      </c>
      <c r="J205">
        <v>4.2405107129999999</v>
      </c>
      <c r="K205">
        <v>3.978338639</v>
      </c>
      <c r="L205">
        <v>3.686380491</v>
      </c>
      <c r="M205">
        <v>3.4256288129999999</v>
      </c>
      <c r="N205">
        <v>3.152843056</v>
      </c>
      <c r="O205">
        <v>2.864625406</v>
      </c>
      <c r="P205">
        <v>2.6241516040000001</v>
      </c>
      <c r="Q205">
        <v>2.410543734</v>
      </c>
      <c r="R205">
        <v>2.1619210600000001</v>
      </c>
      <c r="S205">
        <v>0.90222437639999997</v>
      </c>
      <c r="T205">
        <v>0.70824854820000005</v>
      </c>
      <c r="U205">
        <v>0.54029817150000004</v>
      </c>
      <c r="V205">
        <v>0.38953251820000001</v>
      </c>
      <c r="W205">
        <v>0.33201515920000002</v>
      </c>
      <c r="X205">
        <v>0.26309850289999998</v>
      </c>
      <c r="Y205">
        <v>0.2646451963</v>
      </c>
      <c r="Z205">
        <v>0.26558580269999998</v>
      </c>
      <c r="AA205">
        <v>0.2662348216</v>
      </c>
      <c r="AB205">
        <v>0.26628580060000001</v>
      </c>
      <c r="AC205">
        <v>0.26639183820000001</v>
      </c>
      <c r="AD205">
        <v>0.2629477455</v>
      </c>
      <c r="AE205">
        <v>0.25995387240000001</v>
      </c>
      <c r="AF205">
        <v>0.26046534560000001</v>
      </c>
      <c r="AG205">
        <v>0.25929022699999998</v>
      </c>
      <c r="AH205">
        <v>0.25832175569999999</v>
      </c>
      <c r="AI205">
        <v>0.25799218639999999</v>
      </c>
      <c r="AJ205">
        <v>0.25771844049999998</v>
      </c>
      <c r="AK205">
        <v>0.25746237500000002</v>
      </c>
      <c r="AL205">
        <v>0.2573209185</v>
      </c>
      <c r="AM205">
        <v>0.25716061369999998</v>
      </c>
      <c r="AN205">
        <v>0.25741709530000001</v>
      </c>
      <c r="AO205">
        <v>0.25743967960000003</v>
      </c>
      <c r="AP205">
        <v>0.2573371176</v>
      </c>
      <c r="AQ205">
        <v>0.25714671140000001</v>
      </c>
      <c r="AR205">
        <v>0.25687646850000001</v>
      </c>
      <c r="AS205">
        <v>0.257536816</v>
      </c>
      <c r="AT205">
        <v>0.25812104650000001</v>
      </c>
      <c r="AU205">
        <v>0.2586256998</v>
      </c>
      <c r="AV205">
        <v>0.25905699760000001</v>
      </c>
      <c r="AW205">
        <v>0.25942818719999999</v>
      </c>
    </row>
    <row r="206" spans="2:49" x14ac:dyDescent="0.3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0.60907173920000002</v>
      </c>
      <c r="G206">
        <v>0.83692291760000004</v>
      </c>
      <c r="H206">
        <v>0.97351521750000003</v>
      </c>
      <c r="I206">
        <v>1.1750326310000001</v>
      </c>
      <c r="J206">
        <v>1.365845714</v>
      </c>
      <c r="K206">
        <v>1.5106075450000001</v>
      </c>
      <c r="L206">
        <v>1.612095171</v>
      </c>
      <c r="M206">
        <v>1.6895861080000001</v>
      </c>
      <c r="N206">
        <v>1.718354344</v>
      </c>
      <c r="O206">
        <v>1.9345705550000001</v>
      </c>
      <c r="P206">
        <v>2.1963780160000002</v>
      </c>
      <c r="Q206">
        <v>2.501076216</v>
      </c>
      <c r="R206">
        <v>2.7812188180000001</v>
      </c>
      <c r="S206">
        <v>3.6737778950000002</v>
      </c>
      <c r="T206">
        <v>3.7451262449999998</v>
      </c>
      <c r="U206">
        <v>3.843630085</v>
      </c>
      <c r="V206">
        <v>3.9532883249999999</v>
      </c>
      <c r="W206">
        <v>4.5280585479999997</v>
      </c>
      <c r="X206">
        <v>5.1492016620000003</v>
      </c>
      <c r="Y206">
        <v>5.5297153989999996</v>
      </c>
      <c r="Z206">
        <v>5.9017630949999997</v>
      </c>
      <c r="AA206">
        <v>6.270363487</v>
      </c>
      <c r="AB206">
        <v>6.5154378880000001</v>
      </c>
      <c r="AC206">
        <v>6.7622460249999996</v>
      </c>
      <c r="AD206">
        <v>7.0858767379999996</v>
      </c>
      <c r="AE206">
        <v>7.4143233869999996</v>
      </c>
      <c r="AF206">
        <v>7.7487130500000001</v>
      </c>
      <c r="AG206">
        <v>8.1022558940000007</v>
      </c>
      <c r="AH206">
        <v>8.4582683660000004</v>
      </c>
      <c r="AI206">
        <v>8.8384771759999996</v>
      </c>
      <c r="AJ206">
        <v>9.2188880829999995</v>
      </c>
      <c r="AK206">
        <v>9.5984754779999903</v>
      </c>
      <c r="AL206">
        <v>9.9915819750000008</v>
      </c>
      <c r="AM206">
        <v>10.38279402</v>
      </c>
      <c r="AN206">
        <v>10.789094739999999</v>
      </c>
      <c r="AO206">
        <v>11.1853167</v>
      </c>
      <c r="AP206">
        <v>11.575347239999999</v>
      </c>
      <c r="AQ206">
        <v>11.96041905</v>
      </c>
      <c r="AR206">
        <v>12.34058641</v>
      </c>
      <c r="AS206">
        <v>12.74518658</v>
      </c>
      <c r="AT206">
        <v>13.1475572</v>
      </c>
      <c r="AU206">
        <v>13.54719452</v>
      </c>
      <c r="AV206">
        <v>13.944096460000001</v>
      </c>
      <c r="AW206">
        <v>14.33868567</v>
      </c>
    </row>
    <row r="207" spans="2:49" x14ac:dyDescent="0.3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0.1047925492</v>
      </c>
      <c r="G207">
        <v>0.13230218630000001</v>
      </c>
      <c r="H207">
        <v>0.15466130880000001</v>
      </c>
      <c r="I207">
        <v>0.19807786099999999</v>
      </c>
      <c r="J207">
        <v>0.25364041459999997</v>
      </c>
      <c r="K207">
        <v>0.31797762489999998</v>
      </c>
      <c r="L207">
        <v>0.39386283490000001</v>
      </c>
      <c r="M207">
        <v>0.48944348729999998</v>
      </c>
      <c r="N207">
        <v>0.60264559949999996</v>
      </c>
      <c r="O207">
        <v>0.70009191159999995</v>
      </c>
      <c r="P207">
        <v>0.82016040150000002</v>
      </c>
      <c r="Q207">
        <v>0.96369555849999999</v>
      </c>
      <c r="R207">
        <v>1.105781482</v>
      </c>
      <c r="S207">
        <v>1.619052758</v>
      </c>
      <c r="T207">
        <v>1.6504963420000001</v>
      </c>
      <c r="U207">
        <v>1.6939074890000001</v>
      </c>
      <c r="V207">
        <v>1.7422344380000001</v>
      </c>
      <c r="W207">
        <v>1.9158292889999999</v>
      </c>
      <c r="X207">
        <v>2.1021109660000001</v>
      </c>
      <c r="Y207">
        <v>2.2717796410000002</v>
      </c>
      <c r="Z207">
        <v>2.4381287939999998</v>
      </c>
      <c r="AA207">
        <v>2.6031607619999999</v>
      </c>
      <c r="AB207">
        <v>2.7662646469999999</v>
      </c>
      <c r="AC207">
        <v>2.9301980849999998</v>
      </c>
      <c r="AD207">
        <v>3.2731070600000001</v>
      </c>
      <c r="AE207">
        <v>3.6140180979999998</v>
      </c>
      <c r="AF207">
        <v>3.954504402</v>
      </c>
      <c r="AG207">
        <v>4.3106389649999999</v>
      </c>
      <c r="AH207">
        <v>4.66584048</v>
      </c>
      <c r="AI207">
        <v>5.04003829</v>
      </c>
      <c r="AJ207">
        <v>5.4132535470000001</v>
      </c>
      <c r="AK207">
        <v>5.7850181259999998</v>
      </c>
      <c r="AL207">
        <v>6.1701449220000004</v>
      </c>
      <c r="AM207">
        <v>6.5533090569999999</v>
      </c>
      <c r="AN207">
        <v>6.9519753069999997</v>
      </c>
      <c r="AO207">
        <v>7.3438328540000004</v>
      </c>
      <c r="AP207">
        <v>7.7311556819999998</v>
      </c>
      <c r="AQ207">
        <v>8.1146252230000009</v>
      </c>
      <c r="AR207">
        <v>8.494181008</v>
      </c>
      <c r="AS207">
        <v>8.7215939440000003</v>
      </c>
      <c r="AT207">
        <v>8.9472907950000007</v>
      </c>
      <c r="AU207">
        <v>9.170971132</v>
      </c>
      <c r="AV207">
        <v>9.3926747860000006</v>
      </c>
      <c r="AW207">
        <v>9.6127219850000003</v>
      </c>
    </row>
    <row r="208" spans="2:49" x14ac:dyDescent="0.3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4.7494946889999996</v>
      </c>
      <c r="G208">
        <v>4.8481677059999999</v>
      </c>
      <c r="H208">
        <v>4.5827959370000002</v>
      </c>
      <c r="I208">
        <v>4.7464454119999999</v>
      </c>
      <c r="J208">
        <v>4.8921559739999996</v>
      </c>
      <c r="K208">
        <v>4.9364153579999996</v>
      </c>
      <c r="L208">
        <v>4.9212611549999998</v>
      </c>
      <c r="M208">
        <v>4.9218929559999998</v>
      </c>
      <c r="N208">
        <v>4.8772007659999996</v>
      </c>
      <c r="O208">
        <v>4.9798829299999996</v>
      </c>
      <c r="P208">
        <v>5.1276049610000003</v>
      </c>
      <c r="Q208">
        <v>5.2954581970000003</v>
      </c>
      <c r="R208">
        <v>5.3404411759999997</v>
      </c>
      <c r="S208">
        <v>4.8247325999999999</v>
      </c>
      <c r="T208">
        <v>4.9152211819999998</v>
      </c>
      <c r="U208">
        <v>5.0412088659999998</v>
      </c>
      <c r="V208">
        <v>5.1816533099999997</v>
      </c>
      <c r="W208">
        <v>5.248358917</v>
      </c>
      <c r="X208">
        <v>5.3083786699999997</v>
      </c>
      <c r="Y208">
        <v>5.3263074550000002</v>
      </c>
      <c r="Z208">
        <v>5.3319570919999997</v>
      </c>
      <c r="AA208">
        <v>5.3317170020000004</v>
      </c>
      <c r="AB208">
        <v>5.329704596</v>
      </c>
      <c r="AC208">
        <v>5.3287926499999996</v>
      </c>
      <c r="AD208">
        <v>5.3050451829999998</v>
      </c>
      <c r="AE208">
        <v>5.2904198979999997</v>
      </c>
      <c r="AF208">
        <v>5.2985837619999998</v>
      </c>
      <c r="AG208">
        <v>5.303248709</v>
      </c>
      <c r="AH208">
        <v>5.3123860440000001</v>
      </c>
      <c r="AI208">
        <v>5.330112679</v>
      </c>
      <c r="AJ208">
        <v>5.3492942389999998</v>
      </c>
      <c r="AK208">
        <v>5.369156619</v>
      </c>
      <c r="AL208">
        <v>5.3902135810000003</v>
      </c>
      <c r="AM208">
        <v>5.4111802669999998</v>
      </c>
      <c r="AN208">
        <v>5.4332337019999999</v>
      </c>
      <c r="AO208">
        <v>5.4505435909999997</v>
      </c>
      <c r="AP208">
        <v>5.4653759439999998</v>
      </c>
      <c r="AQ208">
        <v>5.4785026720000003</v>
      </c>
      <c r="AR208">
        <v>5.4900791800000004</v>
      </c>
      <c r="AS208">
        <v>5.5086287079999998</v>
      </c>
      <c r="AT208">
        <v>5.5255908829999996</v>
      </c>
      <c r="AU208">
        <v>5.5408878450000003</v>
      </c>
      <c r="AV208">
        <v>5.5546490479999999</v>
      </c>
      <c r="AW208">
        <v>5.567155123</v>
      </c>
    </row>
    <row r="209" spans="2:49" x14ac:dyDescent="0.3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1.604724171</v>
      </c>
      <c r="G209">
        <v>1.749847779</v>
      </c>
      <c r="H209">
        <v>1.766955665</v>
      </c>
      <c r="I209">
        <v>1.9549504179999999</v>
      </c>
      <c r="J209">
        <v>2.09112264</v>
      </c>
      <c r="K209">
        <v>2.189134573</v>
      </c>
      <c r="L209">
        <v>2.2634880970000002</v>
      </c>
      <c r="M209">
        <v>2.3470573159999999</v>
      </c>
      <c r="N209">
        <v>2.4103998710000001</v>
      </c>
      <c r="O209">
        <v>2.6724341119999999</v>
      </c>
      <c r="P209">
        <v>2.985298834</v>
      </c>
      <c r="Q209">
        <v>3.341595597</v>
      </c>
      <c r="R209">
        <v>3.648964893</v>
      </c>
      <c r="S209">
        <v>2.6284451209999999</v>
      </c>
      <c r="T209">
        <v>3.2017239480000002</v>
      </c>
      <c r="U209">
        <v>3.683437224</v>
      </c>
      <c r="V209">
        <v>4.0806552690000002</v>
      </c>
      <c r="W209">
        <v>4.2426445780000002</v>
      </c>
      <c r="X209">
        <v>4.4106953339999997</v>
      </c>
      <c r="Y209">
        <v>4.3957989729999998</v>
      </c>
      <c r="Z209">
        <v>4.3534821289999996</v>
      </c>
      <c r="AA209">
        <v>4.2889611959999998</v>
      </c>
      <c r="AB209">
        <v>4.2483297359999996</v>
      </c>
      <c r="AC209">
        <v>4.194308758</v>
      </c>
      <c r="AD209">
        <v>4.0884452199999997</v>
      </c>
      <c r="AE209">
        <v>3.9868553499999999</v>
      </c>
      <c r="AF209">
        <v>4.0244937690000002</v>
      </c>
      <c r="AG209">
        <v>3.9859278520000001</v>
      </c>
      <c r="AH209">
        <v>3.9485147980000002</v>
      </c>
      <c r="AI209">
        <v>4.0163560619999998</v>
      </c>
      <c r="AJ209">
        <v>4.0636567550000002</v>
      </c>
      <c r="AK209">
        <v>4.0900655759999998</v>
      </c>
      <c r="AL209">
        <v>4.1523492700000002</v>
      </c>
      <c r="AM209">
        <v>4.1975771289999999</v>
      </c>
      <c r="AN209">
        <v>4.1970610419999996</v>
      </c>
      <c r="AO209">
        <v>4.1913449859999998</v>
      </c>
      <c r="AP209">
        <v>4.1822179190000002</v>
      </c>
      <c r="AQ209">
        <v>4.1703021160000002</v>
      </c>
      <c r="AR209">
        <v>4.155743491</v>
      </c>
      <c r="AS209">
        <v>4.1703262700000003</v>
      </c>
      <c r="AT209">
        <v>4.1823011579999996</v>
      </c>
      <c r="AU209">
        <v>4.1916021819999996</v>
      </c>
      <c r="AV209">
        <v>4.1983226929999997</v>
      </c>
      <c r="AW209">
        <v>4.2026722120000004</v>
      </c>
    </row>
    <row r="210" spans="2:49" x14ac:dyDescent="0.3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123.551569</v>
      </c>
      <c r="G210">
        <v>128.69002330000001</v>
      </c>
      <c r="H210">
        <v>124.1361656</v>
      </c>
      <c r="I210">
        <v>131.21027169999999</v>
      </c>
      <c r="J210">
        <v>133.32419530000001</v>
      </c>
      <c r="K210">
        <v>132.59197929999999</v>
      </c>
      <c r="L210">
        <v>130.24361830000001</v>
      </c>
      <c r="M210">
        <v>128.30797860000001</v>
      </c>
      <c r="N210">
        <v>125.195652</v>
      </c>
      <c r="O210">
        <v>121.8359798</v>
      </c>
      <c r="P210">
        <v>119.5649518</v>
      </c>
      <c r="Q210">
        <v>117.6849642</v>
      </c>
      <c r="R210">
        <v>113.114419</v>
      </c>
      <c r="S210">
        <v>103.2349202</v>
      </c>
      <c r="T210">
        <v>99.464259409999997</v>
      </c>
      <c r="U210">
        <v>96.884685559999994</v>
      </c>
      <c r="V210">
        <v>94.922620879999997</v>
      </c>
      <c r="W210">
        <v>102.458269</v>
      </c>
      <c r="X210">
        <v>110.5114375</v>
      </c>
      <c r="Y210">
        <v>111.1947333</v>
      </c>
      <c r="Z210">
        <v>111.6222659</v>
      </c>
      <c r="AA210">
        <v>111.926011</v>
      </c>
      <c r="AB210">
        <v>111.9837531</v>
      </c>
      <c r="AC210">
        <v>112.06426089999999</v>
      </c>
      <c r="AD210">
        <v>108.4396687</v>
      </c>
      <c r="AE210">
        <v>105.09906479999999</v>
      </c>
      <c r="AF210">
        <v>103.2032064</v>
      </c>
      <c r="AG210">
        <v>100.601894</v>
      </c>
      <c r="AH210">
        <v>98.140690289999995</v>
      </c>
      <c r="AI210">
        <v>95.880563050000006</v>
      </c>
      <c r="AJ210">
        <v>93.679360110000005</v>
      </c>
      <c r="AK210">
        <v>91.521110849999999</v>
      </c>
      <c r="AL210">
        <v>89.356034899999997</v>
      </c>
      <c r="AM210">
        <v>87.216817399999996</v>
      </c>
      <c r="AN210">
        <v>85.147216580000006</v>
      </c>
      <c r="AO210">
        <v>83.02319267</v>
      </c>
      <c r="AP210">
        <v>80.884249870000005</v>
      </c>
      <c r="AQ210">
        <v>78.744371599999994</v>
      </c>
      <c r="AR210">
        <v>76.607553390000007</v>
      </c>
      <c r="AS210">
        <v>74.684060599999995</v>
      </c>
      <c r="AT210">
        <v>72.733288459999997</v>
      </c>
      <c r="AU210">
        <v>70.756140770000002</v>
      </c>
      <c r="AV210">
        <v>68.756195140000003</v>
      </c>
      <c r="AW210">
        <v>66.738624439999995</v>
      </c>
    </row>
    <row r="211" spans="2:49" x14ac:dyDescent="0.3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1.246876581</v>
      </c>
      <c r="G211">
        <v>1.175457134</v>
      </c>
      <c r="H211">
        <v>1.026256308</v>
      </c>
      <c r="I211">
        <v>0.98181576709999996</v>
      </c>
      <c r="J211">
        <v>0.91268976700000004</v>
      </c>
      <c r="K211">
        <v>0.83036227309999999</v>
      </c>
      <c r="L211">
        <v>0.74615123999999999</v>
      </c>
      <c r="M211">
        <v>0.67240023049999997</v>
      </c>
      <c r="N211">
        <v>0.60013747719999999</v>
      </c>
      <c r="O211">
        <v>0.53357749269999999</v>
      </c>
      <c r="P211">
        <v>0.47836902019999999</v>
      </c>
      <c r="Q211">
        <v>0.43012380690000002</v>
      </c>
      <c r="R211">
        <v>0.37764114430000001</v>
      </c>
      <c r="S211">
        <v>0.3273617513</v>
      </c>
      <c r="T211">
        <v>0.51334502520000003</v>
      </c>
      <c r="U211">
        <v>0.68423712169999995</v>
      </c>
      <c r="V211">
        <v>0.84289159579999995</v>
      </c>
      <c r="W211">
        <v>0.78630026190000002</v>
      </c>
      <c r="X211">
        <v>0.71667384270000001</v>
      </c>
      <c r="Y211">
        <v>0.71548163880000004</v>
      </c>
      <c r="Z211">
        <v>0.71257417869999995</v>
      </c>
      <c r="AA211">
        <v>0.70882555709999995</v>
      </c>
      <c r="AB211">
        <v>0.70370420619999996</v>
      </c>
      <c r="AC211">
        <v>0.69872024109999997</v>
      </c>
      <c r="AD211">
        <v>0.69894046109999997</v>
      </c>
      <c r="AE211">
        <v>0.7000106465</v>
      </c>
      <c r="AF211">
        <v>0.70920872069999996</v>
      </c>
      <c r="AG211">
        <v>0.71473476940000003</v>
      </c>
      <c r="AH211">
        <v>0.7206246717</v>
      </c>
      <c r="AI211">
        <v>0.71206669280000001</v>
      </c>
      <c r="AJ211">
        <v>0.70381857059999997</v>
      </c>
      <c r="AK211">
        <v>0.69576843310000003</v>
      </c>
      <c r="AL211">
        <v>0.68778647270000004</v>
      </c>
      <c r="AM211">
        <v>0.67989312049999995</v>
      </c>
      <c r="AN211">
        <v>0.68840944199999998</v>
      </c>
      <c r="AO211">
        <v>0.69622785170000001</v>
      </c>
      <c r="AP211">
        <v>0.70362628329999999</v>
      </c>
      <c r="AQ211">
        <v>0.71069843489999995</v>
      </c>
      <c r="AR211">
        <v>0.71746073020000001</v>
      </c>
      <c r="AS211">
        <v>0.72192472860000001</v>
      </c>
      <c r="AT211">
        <v>0.72617786790000005</v>
      </c>
      <c r="AU211">
        <v>0.73020807389999998</v>
      </c>
      <c r="AV211">
        <v>0.73403058440000002</v>
      </c>
      <c r="AW211">
        <v>0.73768088279999999</v>
      </c>
    </row>
    <row r="212" spans="2:49" x14ac:dyDescent="0.3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3.5670692700000002</v>
      </c>
      <c r="G212">
        <v>3.5439028530000001</v>
      </c>
      <c r="H212">
        <v>3.2608788949999998</v>
      </c>
      <c r="I212">
        <v>3.2879912280000001</v>
      </c>
      <c r="J212">
        <v>3.2382088819999999</v>
      </c>
      <c r="K212">
        <v>3.121277976</v>
      </c>
      <c r="L212">
        <v>2.9715084690000002</v>
      </c>
      <c r="M212">
        <v>2.8370390620000001</v>
      </c>
      <c r="N212">
        <v>2.6827340959999999</v>
      </c>
      <c r="O212">
        <v>2.9058255179999999</v>
      </c>
      <c r="P212">
        <v>3.1740230309999999</v>
      </c>
      <c r="Q212">
        <v>3.4773300759999999</v>
      </c>
      <c r="R212">
        <v>3.7202158910000001</v>
      </c>
      <c r="S212">
        <v>5.7498111449999998</v>
      </c>
      <c r="T212">
        <v>4.2103075849999998</v>
      </c>
      <c r="U212">
        <v>2.859970224</v>
      </c>
      <c r="V212">
        <v>1.635864921</v>
      </c>
      <c r="W212">
        <v>1.6787806270000001</v>
      </c>
      <c r="X212">
        <v>1.7199092490000001</v>
      </c>
      <c r="Y212">
        <v>1.715760677</v>
      </c>
      <c r="Z212">
        <v>1.707593782</v>
      </c>
      <c r="AA212">
        <v>1.697511674</v>
      </c>
      <c r="AB212">
        <v>1.684881174</v>
      </c>
      <c r="AC212">
        <v>1.6725836059999999</v>
      </c>
      <c r="AD212">
        <v>1.644472221</v>
      </c>
      <c r="AE212">
        <v>1.6191579300000001</v>
      </c>
      <c r="AF212">
        <v>1.6227356040000001</v>
      </c>
      <c r="AG212">
        <v>1.6114419550000001</v>
      </c>
      <c r="AH212">
        <v>1.6013879799999999</v>
      </c>
      <c r="AI212">
        <v>1.5949065309999999</v>
      </c>
      <c r="AJ212">
        <v>1.5887189399999999</v>
      </c>
      <c r="AK212">
        <v>1.5825868510000001</v>
      </c>
      <c r="AL212">
        <v>1.5774033700000001</v>
      </c>
      <c r="AM212">
        <v>1.5720519509999999</v>
      </c>
      <c r="AN212">
        <v>1.568868135</v>
      </c>
      <c r="AO212">
        <v>1.564206886</v>
      </c>
      <c r="AP212">
        <v>1.558739366</v>
      </c>
      <c r="AQ212">
        <v>1.5526972910000001</v>
      </c>
      <c r="AR212">
        <v>1.546133317</v>
      </c>
      <c r="AS212">
        <v>2.1160847189999998</v>
      </c>
      <c r="AT212">
        <v>2.681095607</v>
      </c>
      <c r="AU212">
        <v>3.240601973</v>
      </c>
      <c r="AV212">
        <v>3.7941645610000001</v>
      </c>
      <c r="AW212">
        <v>4.3415264069999999</v>
      </c>
    </row>
    <row r="213" spans="2:49" x14ac:dyDescent="0.3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5.123442077</v>
      </c>
      <c r="G213">
        <v>4.9806303889999999</v>
      </c>
      <c r="H213">
        <v>4.4840713289999998</v>
      </c>
      <c r="I213">
        <v>4.4237016660000004</v>
      </c>
      <c r="J213">
        <v>4.2405107129999999</v>
      </c>
      <c r="K213">
        <v>3.978338639</v>
      </c>
      <c r="L213">
        <v>3.686380491</v>
      </c>
      <c r="M213">
        <v>3.4256288129999999</v>
      </c>
      <c r="N213">
        <v>3.152843056</v>
      </c>
      <c r="O213">
        <v>2.864625406</v>
      </c>
      <c r="P213">
        <v>2.6241516040000001</v>
      </c>
      <c r="Q213">
        <v>2.410543734</v>
      </c>
      <c r="R213">
        <v>2.1619210600000001</v>
      </c>
      <c r="S213">
        <v>0.90222437639999997</v>
      </c>
      <c r="T213">
        <v>0.70824854820000005</v>
      </c>
      <c r="U213">
        <v>0.54029817150000004</v>
      </c>
      <c r="V213">
        <v>0.38953251820000001</v>
      </c>
      <c r="W213">
        <v>0.33201515920000002</v>
      </c>
      <c r="X213">
        <v>0.26309850289999998</v>
      </c>
      <c r="Y213">
        <v>0.2646451963</v>
      </c>
      <c r="Z213">
        <v>0.26558580269999998</v>
      </c>
      <c r="AA213">
        <v>0.2662348216</v>
      </c>
      <c r="AB213">
        <v>0.26628580060000001</v>
      </c>
      <c r="AC213">
        <v>0.26639183820000001</v>
      </c>
      <c r="AD213">
        <v>0.2629477455</v>
      </c>
      <c r="AE213">
        <v>0.25995387240000001</v>
      </c>
      <c r="AF213">
        <v>0.26046534560000001</v>
      </c>
      <c r="AG213">
        <v>0.25929022699999998</v>
      </c>
      <c r="AH213">
        <v>0.25832175569999999</v>
      </c>
      <c r="AI213">
        <v>0.25799218639999999</v>
      </c>
      <c r="AJ213">
        <v>0.25771844049999998</v>
      </c>
      <c r="AK213">
        <v>0.25746237500000002</v>
      </c>
      <c r="AL213">
        <v>0.2573209185</v>
      </c>
      <c r="AM213">
        <v>0.25716061369999998</v>
      </c>
      <c r="AN213">
        <v>0.25741709530000001</v>
      </c>
      <c r="AO213">
        <v>0.25743967960000003</v>
      </c>
      <c r="AP213">
        <v>0.2573371176</v>
      </c>
      <c r="AQ213">
        <v>0.25714671140000001</v>
      </c>
      <c r="AR213">
        <v>0.25687646850000001</v>
      </c>
      <c r="AS213">
        <v>0.257536816</v>
      </c>
      <c r="AT213">
        <v>0.25812104650000001</v>
      </c>
      <c r="AU213">
        <v>0.2586256998</v>
      </c>
      <c r="AV213">
        <v>0.25905699760000001</v>
      </c>
      <c r="AW213">
        <v>0.25942818719999999</v>
      </c>
    </row>
    <row r="214" spans="2:49" x14ac:dyDescent="0.3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0.60907173920000002</v>
      </c>
      <c r="G214">
        <v>0.83692291760000004</v>
      </c>
      <c r="H214">
        <v>0.97351521750000003</v>
      </c>
      <c r="I214">
        <v>1.1750326310000001</v>
      </c>
      <c r="J214">
        <v>1.365845714</v>
      </c>
      <c r="K214">
        <v>1.5106075450000001</v>
      </c>
      <c r="L214">
        <v>1.612095171</v>
      </c>
      <c r="M214">
        <v>1.6895861080000001</v>
      </c>
      <c r="N214">
        <v>1.718354344</v>
      </c>
      <c r="O214">
        <v>1.9345705550000001</v>
      </c>
      <c r="P214">
        <v>2.1963780160000002</v>
      </c>
      <c r="Q214">
        <v>2.501076216</v>
      </c>
      <c r="R214">
        <v>2.7812188180000001</v>
      </c>
      <c r="S214">
        <v>3.6737778950000002</v>
      </c>
      <c r="T214">
        <v>3.7451262449999998</v>
      </c>
      <c r="U214">
        <v>3.843630085</v>
      </c>
      <c r="V214">
        <v>3.9532883249999999</v>
      </c>
      <c r="W214">
        <v>4.5280585479999997</v>
      </c>
      <c r="X214">
        <v>5.1492016620000003</v>
      </c>
      <c r="Y214">
        <v>5.5297153989999996</v>
      </c>
      <c r="Z214">
        <v>5.9017630949999997</v>
      </c>
      <c r="AA214">
        <v>6.270363487</v>
      </c>
      <c r="AB214">
        <v>6.5154378880000001</v>
      </c>
      <c r="AC214">
        <v>6.7622460249999996</v>
      </c>
      <c r="AD214">
        <v>7.0858767379999996</v>
      </c>
      <c r="AE214">
        <v>7.4143233869999996</v>
      </c>
      <c r="AF214">
        <v>7.7487130500000001</v>
      </c>
      <c r="AG214">
        <v>8.1022558940000007</v>
      </c>
      <c r="AH214">
        <v>8.4582683660000004</v>
      </c>
      <c r="AI214">
        <v>8.8384771759999996</v>
      </c>
      <c r="AJ214">
        <v>9.2188880829999995</v>
      </c>
      <c r="AK214">
        <v>9.5984754779999903</v>
      </c>
      <c r="AL214">
        <v>9.9915819750000008</v>
      </c>
      <c r="AM214">
        <v>10.38279402</v>
      </c>
      <c r="AN214">
        <v>10.789094739999999</v>
      </c>
      <c r="AO214">
        <v>11.1853167</v>
      </c>
      <c r="AP214">
        <v>11.575347239999999</v>
      </c>
      <c r="AQ214">
        <v>11.96041905</v>
      </c>
      <c r="AR214">
        <v>12.34058641</v>
      </c>
      <c r="AS214">
        <v>12.74518658</v>
      </c>
      <c r="AT214">
        <v>13.1475572</v>
      </c>
      <c r="AU214">
        <v>13.54719452</v>
      </c>
      <c r="AV214">
        <v>13.944096460000001</v>
      </c>
      <c r="AW214">
        <v>14.33868567</v>
      </c>
    </row>
    <row r="215" spans="2:49" x14ac:dyDescent="0.3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0.1047925492</v>
      </c>
      <c r="G215">
        <v>0.13230218630000001</v>
      </c>
      <c r="H215">
        <v>0.15466130880000001</v>
      </c>
      <c r="I215">
        <v>0.19807786099999999</v>
      </c>
      <c r="J215">
        <v>0.25364041459999997</v>
      </c>
      <c r="K215">
        <v>0.31797762489999998</v>
      </c>
      <c r="L215">
        <v>0.39386283490000001</v>
      </c>
      <c r="M215">
        <v>0.48944348729999998</v>
      </c>
      <c r="N215">
        <v>0.60264559949999996</v>
      </c>
      <c r="O215">
        <v>0.70009191159999995</v>
      </c>
      <c r="P215">
        <v>0.82016040150000002</v>
      </c>
      <c r="Q215">
        <v>0.96369555849999999</v>
      </c>
      <c r="R215">
        <v>1.105781482</v>
      </c>
      <c r="S215">
        <v>1.619052758</v>
      </c>
      <c r="T215">
        <v>1.6504963420000001</v>
      </c>
      <c r="U215">
        <v>1.6939074890000001</v>
      </c>
      <c r="V215">
        <v>1.7422344380000001</v>
      </c>
      <c r="W215">
        <v>1.9158292889999999</v>
      </c>
      <c r="X215">
        <v>2.1021109660000001</v>
      </c>
      <c r="Y215">
        <v>2.2717796410000002</v>
      </c>
      <c r="Z215">
        <v>2.4381287939999998</v>
      </c>
      <c r="AA215">
        <v>2.6031607619999999</v>
      </c>
      <c r="AB215">
        <v>2.7662646469999999</v>
      </c>
      <c r="AC215">
        <v>2.9301980849999998</v>
      </c>
      <c r="AD215">
        <v>3.2731070600000001</v>
      </c>
      <c r="AE215">
        <v>3.6140180979999998</v>
      </c>
      <c r="AF215">
        <v>3.954504402</v>
      </c>
      <c r="AG215">
        <v>4.3106389649999999</v>
      </c>
      <c r="AH215">
        <v>4.66584048</v>
      </c>
      <c r="AI215">
        <v>5.04003829</v>
      </c>
      <c r="AJ215">
        <v>5.4132535470000001</v>
      </c>
      <c r="AK215">
        <v>5.7850181259999998</v>
      </c>
      <c r="AL215">
        <v>6.1701449220000004</v>
      </c>
      <c r="AM215">
        <v>6.5533090569999999</v>
      </c>
      <c r="AN215">
        <v>6.9519753069999997</v>
      </c>
      <c r="AO215">
        <v>7.3438328540000004</v>
      </c>
      <c r="AP215">
        <v>7.7311556819999998</v>
      </c>
      <c r="AQ215">
        <v>8.1146252230000009</v>
      </c>
      <c r="AR215">
        <v>8.494181008</v>
      </c>
      <c r="AS215">
        <v>8.7215939440000003</v>
      </c>
      <c r="AT215">
        <v>8.9472907950000007</v>
      </c>
      <c r="AU215">
        <v>9.170971132</v>
      </c>
      <c r="AV215">
        <v>9.3926747860000006</v>
      </c>
      <c r="AW215">
        <v>9.6127219850000003</v>
      </c>
    </row>
    <row r="216" spans="2:49" x14ac:dyDescent="0.3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4.7494946889999996</v>
      </c>
      <c r="G216">
        <v>4.8481677059999999</v>
      </c>
      <c r="H216">
        <v>4.5827959370000002</v>
      </c>
      <c r="I216">
        <v>4.7464454119999999</v>
      </c>
      <c r="J216">
        <v>4.8921559739999996</v>
      </c>
      <c r="K216">
        <v>4.9364153579999996</v>
      </c>
      <c r="L216">
        <v>4.9212611549999998</v>
      </c>
      <c r="M216">
        <v>4.9218929559999998</v>
      </c>
      <c r="N216">
        <v>4.8772007659999996</v>
      </c>
      <c r="O216">
        <v>4.9798829299999996</v>
      </c>
      <c r="P216">
        <v>5.1276049610000003</v>
      </c>
      <c r="Q216">
        <v>5.2954581970000003</v>
      </c>
      <c r="R216">
        <v>5.3404411759999997</v>
      </c>
      <c r="S216">
        <v>4.8247325999999999</v>
      </c>
      <c r="T216">
        <v>4.9152211819999998</v>
      </c>
      <c r="U216">
        <v>5.0412088659999998</v>
      </c>
      <c r="V216">
        <v>5.1816533099999997</v>
      </c>
      <c r="W216">
        <v>5.248358917</v>
      </c>
      <c r="X216">
        <v>5.3083786699999997</v>
      </c>
      <c r="Y216">
        <v>5.3263074550000002</v>
      </c>
      <c r="Z216">
        <v>5.3319570919999997</v>
      </c>
      <c r="AA216">
        <v>5.3317170020000004</v>
      </c>
      <c r="AB216">
        <v>5.329704596</v>
      </c>
      <c r="AC216">
        <v>5.3287926499999996</v>
      </c>
      <c r="AD216">
        <v>5.3050451829999998</v>
      </c>
      <c r="AE216">
        <v>5.2904198979999997</v>
      </c>
      <c r="AF216">
        <v>5.2985837619999998</v>
      </c>
      <c r="AG216">
        <v>5.303248709</v>
      </c>
      <c r="AH216">
        <v>5.3123860440000001</v>
      </c>
      <c r="AI216">
        <v>5.330112679</v>
      </c>
      <c r="AJ216">
        <v>5.3492942389999998</v>
      </c>
      <c r="AK216">
        <v>5.369156619</v>
      </c>
      <c r="AL216">
        <v>5.3902135810000003</v>
      </c>
      <c r="AM216">
        <v>5.4111802669999998</v>
      </c>
      <c r="AN216">
        <v>5.4332337019999999</v>
      </c>
      <c r="AO216">
        <v>5.4505435909999997</v>
      </c>
      <c r="AP216">
        <v>5.4653759439999998</v>
      </c>
      <c r="AQ216">
        <v>5.4785026720000003</v>
      </c>
      <c r="AR216">
        <v>5.4900791800000004</v>
      </c>
      <c r="AS216">
        <v>5.5086287079999998</v>
      </c>
      <c r="AT216">
        <v>5.5255908829999996</v>
      </c>
      <c r="AU216">
        <v>5.5408878450000003</v>
      </c>
      <c r="AV216">
        <v>5.5546490479999999</v>
      </c>
      <c r="AW216">
        <v>5.567155123</v>
      </c>
    </row>
    <row r="217" spans="2:49" x14ac:dyDescent="0.3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1.604724171</v>
      </c>
      <c r="G217">
        <v>1.749847779</v>
      </c>
      <c r="H217">
        <v>1.766955665</v>
      </c>
      <c r="I217">
        <v>1.9549504179999999</v>
      </c>
      <c r="J217">
        <v>2.09112264</v>
      </c>
      <c r="K217">
        <v>2.189134573</v>
      </c>
      <c r="L217">
        <v>2.2634880970000002</v>
      </c>
      <c r="M217">
        <v>2.3470573159999999</v>
      </c>
      <c r="N217">
        <v>2.4103998710000001</v>
      </c>
      <c r="O217">
        <v>2.6724341119999999</v>
      </c>
      <c r="P217">
        <v>2.985298834</v>
      </c>
      <c r="Q217">
        <v>3.341595597</v>
      </c>
      <c r="R217">
        <v>3.648964893</v>
      </c>
      <c r="S217">
        <v>2.6284451209999999</v>
      </c>
      <c r="T217">
        <v>3.2017239480000002</v>
      </c>
      <c r="U217">
        <v>3.683437224</v>
      </c>
      <c r="V217">
        <v>4.0806552690000002</v>
      </c>
      <c r="W217">
        <v>4.2426445780000002</v>
      </c>
      <c r="X217">
        <v>4.4106953339999997</v>
      </c>
      <c r="Y217">
        <v>4.3957989729999998</v>
      </c>
      <c r="Z217">
        <v>4.3534821289999996</v>
      </c>
      <c r="AA217">
        <v>4.2889611959999998</v>
      </c>
      <c r="AB217">
        <v>4.2483297359999996</v>
      </c>
      <c r="AC217">
        <v>4.194308758</v>
      </c>
      <c r="AD217">
        <v>4.0884452199999997</v>
      </c>
      <c r="AE217">
        <v>3.9868553499999999</v>
      </c>
      <c r="AF217">
        <v>4.0244937690000002</v>
      </c>
      <c r="AG217">
        <v>3.9859278520000001</v>
      </c>
      <c r="AH217">
        <v>3.9485147980000002</v>
      </c>
      <c r="AI217">
        <v>4.0163560619999998</v>
      </c>
      <c r="AJ217">
        <v>4.0636567550000002</v>
      </c>
      <c r="AK217">
        <v>4.0900655759999998</v>
      </c>
      <c r="AL217">
        <v>4.1523492700000002</v>
      </c>
      <c r="AM217">
        <v>4.1975771289999999</v>
      </c>
      <c r="AN217">
        <v>4.1970610419999996</v>
      </c>
      <c r="AO217">
        <v>4.1913449859999998</v>
      </c>
      <c r="AP217">
        <v>4.1822179190000002</v>
      </c>
      <c r="AQ217">
        <v>4.1703021160000002</v>
      </c>
      <c r="AR217">
        <v>4.155743491</v>
      </c>
      <c r="AS217">
        <v>4.1703262700000003</v>
      </c>
      <c r="AT217">
        <v>4.1823011579999996</v>
      </c>
      <c r="AU217">
        <v>4.1916021819999996</v>
      </c>
      <c r="AV217">
        <v>4.1983226929999997</v>
      </c>
      <c r="AW217">
        <v>4.2026722120000004</v>
      </c>
    </row>
    <row r="218" spans="2:49" x14ac:dyDescent="0.3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35.492060449999997</v>
      </c>
      <c r="G218">
        <v>34.656574120000002</v>
      </c>
      <c r="H218">
        <v>33.419112429999998</v>
      </c>
      <c r="I218">
        <v>34.05382556</v>
      </c>
      <c r="J218">
        <v>34.068371089999999</v>
      </c>
      <c r="K218">
        <v>32.943219370000001</v>
      </c>
      <c r="L218">
        <v>32.341805229999999</v>
      </c>
      <c r="M218">
        <v>32.353482829999997</v>
      </c>
      <c r="N218">
        <v>32.844403499999999</v>
      </c>
      <c r="O218">
        <v>32.673978599999998</v>
      </c>
      <c r="P218">
        <v>31.305898689999999</v>
      </c>
      <c r="Q218">
        <v>28.732271369999999</v>
      </c>
      <c r="R218">
        <v>26.160993390000002</v>
      </c>
      <c r="S218">
        <v>23.737295450000001</v>
      </c>
      <c r="T218">
        <v>22.78014318</v>
      </c>
      <c r="U218">
        <v>22.114744330000001</v>
      </c>
      <c r="V218">
        <v>21.563923389999999</v>
      </c>
      <c r="W218">
        <v>20.939316949999998</v>
      </c>
      <c r="X218">
        <v>20.302384109999998</v>
      </c>
      <c r="Y218">
        <v>19.997635420000002</v>
      </c>
      <c r="Z218">
        <v>19.767273190000001</v>
      </c>
      <c r="AA218">
        <v>19.56592191</v>
      </c>
      <c r="AB218">
        <v>19.37400804</v>
      </c>
      <c r="AC218">
        <v>19.19163563</v>
      </c>
      <c r="AD218">
        <v>19.067921160000001</v>
      </c>
      <c r="AE218">
        <v>18.930085519999999</v>
      </c>
      <c r="AF218">
        <v>18.790009269999999</v>
      </c>
      <c r="AG218">
        <v>18.645404540000001</v>
      </c>
      <c r="AH218">
        <v>18.5077581</v>
      </c>
      <c r="AI218">
        <v>18.489550059999999</v>
      </c>
      <c r="AJ218">
        <v>18.4799167</v>
      </c>
      <c r="AK218">
        <v>18.479571369999999</v>
      </c>
      <c r="AL218">
        <v>18.4814148</v>
      </c>
      <c r="AM218">
        <v>18.485527749999999</v>
      </c>
      <c r="AN218">
        <v>18.424055110000001</v>
      </c>
      <c r="AO218">
        <v>18.35755009</v>
      </c>
      <c r="AP218">
        <v>18.289071960000001</v>
      </c>
      <c r="AQ218">
        <v>18.222232229999999</v>
      </c>
      <c r="AR218">
        <v>18.152309540000001</v>
      </c>
      <c r="AS218">
        <v>18.082813380000001</v>
      </c>
      <c r="AT218">
        <v>18.010537759999998</v>
      </c>
      <c r="AU218">
        <v>17.934386249999999</v>
      </c>
      <c r="AV218">
        <v>17.85448401</v>
      </c>
      <c r="AW218">
        <v>17.783466319999999</v>
      </c>
    </row>
    <row r="219" spans="2:49" x14ac:dyDescent="0.35">
      <c r="B219" t="s">
        <v>218</v>
      </c>
      <c r="C219">
        <v>1.54983431156195</v>
      </c>
      <c r="D219">
        <v>1.57471740274219</v>
      </c>
      <c r="E219">
        <v>1.60860863</v>
      </c>
      <c r="F219">
        <v>1.873045428</v>
      </c>
      <c r="G219">
        <v>2.0754839629999999</v>
      </c>
      <c r="H219">
        <v>2.2326587369999999</v>
      </c>
      <c r="I219">
        <v>2.5031579580000001</v>
      </c>
      <c r="J219">
        <v>2.713248047</v>
      </c>
      <c r="K219">
        <v>2.8130972179999998</v>
      </c>
      <c r="L219">
        <v>2.933568374</v>
      </c>
      <c r="M219">
        <v>3.0904058409999999</v>
      </c>
      <c r="N219">
        <v>3.2769184330000001</v>
      </c>
      <c r="O219">
        <v>4.2821670090000001</v>
      </c>
      <c r="P219">
        <v>5.3894810370000004</v>
      </c>
      <c r="Q219">
        <v>6.4975823899999998</v>
      </c>
      <c r="R219">
        <v>7.7713954410000001</v>
      </c>
      <c r="S219">
        <v>6.5679752159999998</v>
      </c>
      <c r="T219">
        <v>6.5454130490000004</v>
      </c>
      <c r="U219">
        <v>6.5874094989999996</v>
      </c>
      <c r="V219">
        <v>6.6487825809999999</v>
      </c>
      <c r="W219">
        <v>6.5375778130000004</v>
      </c>
      <c r="X219">
        <v>6.4204389639999997</v>
      </c>
      <c r="Y219">
        <v>6.469019673</v>
      </c>
      <c r="Z219">
        <v>6.5410320080000002</v>
      </c>
      <c r="AA219">
        <v>6.622768175</v>
      </c>
      <c r="AB219">
        <v>6.7103409120000004</v>
      </c>
      <c r="AC219">
        <v>6.8018303280000003</v>
      </c>
      <c r="AD219">
        <v>6.9104528639999998</v>
      </c>
      <c r="AE219">
        <v>7.0138392979999997</v>
      </c>
      <c r="AF219">
        <v>7.1156576039999999</v>
      </c>
      <c r="AG219">
        <v>7.2175260159999999</v>
      </c>
      <c r="AH219">
        <v>7.3218154689999997</v>
      </c>
      <c r="AI219">
        <v>7.3649895939999999</v>
      </c>
      <c r="AJ219">
        <v>7.4117511199999999</v>
      </c>
      <c r="AK219">
        <v>7.4624599370000002</v>
      </c>
      <c r="AL219">
        <v>7.514577354</v>
      </c>
      <c r="AM219">
        <v>7.5679051810000004</v>
      </c>
      <c r="AN219">
        <v>7.6218584590000003</v>
      </c>
      <c r="AO219">
        <v>7.6740524880000001</v>
      </c>
      <c r="AP219">
        <v>7.7257189759999996</v>
      </c>
      <c r="AQ219">
        <v>7.778378311</v>
      </c>
      <c r="AR219">
        <v>7.8300208700000002</v>
      </c>
      <c r="AS219">
        <v>7.8511022769999999</v>
      </c>
      <c r="AT219">
        <v>7.8714211719999998</v>
      </c>
      <c r="AU219">
        <v>7.8904821900000002</v>
      </c>
      <c r="AV219">
        <v>7.9083175949999998</v>
      </c>
      <c r="AW219">
        <v>7.930539263</v>
      </c>
    </row>
    <row r="220" spans="2:49" x14ac:dyDescent="0.3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0.1902792512</v>
      </c>
      <c r="G220">
        <v>0.175165448</v>
      </c>
      <c r="H220">
        <v>0.1592429887</v>
      </c>
      <c r="I220">
        <v>0.15297973670000001</v>
      </c>
      <c r="J220">
        <v>0.14373262389999999</v>
      </c>
      <c r="K220">
        <v>0.13046261989999999</v>
      </c>
      <c r="L220">
        <v>0.1201579775</v>
      </c>
      <c r="M220">
        <v>0.1126934901</v>
      </c>
      <c r="N220">
        <v>0.1071803511</v>
      </c>
      <c r="O220">
        <v>0.1069929949</v>
      </c>
      <c r="P220">
        <v>0.10286814079999999</v>
      </c>
      <c r="Q220">
        <v>9.4738812500000005E-2</v>
      </c>
      <c r="R220">
        <v>8.6560020099999996E-2</v>
      </c>
      <c r="S220">
        <v>0.36732076029999999</v>
      </c>
      <c r="T220">
        <v>0.33166772719999998</v>
      </c>
      <c r="U220">
        <v>0.30193184449999999</v>
      </c>
      <c r="V220">
        <v>0.2750399469</v>
      </c>
      <c r="W220">
        <v>0.34639488019999998</v>
      </c>
      <c r="X220">
        <v>0.41532473419999999</v>
      </c>
      <c r="Y220">
        <v>0.4130547665</v>
      </c>
      <c r="Z220">
        <v>0.4123036082</v>
      </c>
      <c r="AA220">
        <v>0.4121605659</v>
      </c>
      <c r="AB220">
        <v>0.41222773750000002</v>
      </c>
      <c r="AC220">
        <v>0.4125141101</v>
      </c>
      <c r="AD220">
        <v>0.42929694709999999</v>
      </c>
      <c r="AE220">
        <v>0.4457471536</v>
      </c>
      <c r="AF220">
        <v>0.46208114309999998</v>
      </c>
      <c r="AG220">
        <v>0.47850141340000002</v>
      </c>
      <c r="AH220">
        <v>0.49506575390000002</v>
      </c>
      <c r="AI220">
        <v>0.51612119000000001</v>
      </c>
      <c r="AJ220">
        <v>0.53749104910000001</v>
      </c>
      <c r="AK220">
        <v>0.55922764209999998</v>
      </c>
      <c r="AL220">
        <v>0.58154455220000001</v>
      </c>
      <c r="AM220">
        <v>0.6040592025</v>
      </c>
      <c r="AN220">
        <v>0.6234786886</v>
      </c>
      <c r="AO220">
        <v>0.64281621330000005</v>
      </c>
      <c r="AP220">
        <v>0.66216613000000002</v>
      </c>
      <c r="AQ220">
        <v>0.68165779520000003</v>
      </c>
      <c r="AR220">
        <v>0.70111615350000001</v>
      </c>
      <c r="AS220">
        <v>0.71749311260000004</v>
      </c>
      <c r="AT220">
        <v>0.73392578269999997</v>
      </c>
      <c r="AU220">
        <v>0.7503634481</v>
      </c>
      <c r="AV220">
        <v>0.76680283469999999</v>
      </c>
      <c r="AW220">
        <v>0.78379231149999995</v>
      </c>
    </row>
    <row r="221" spans="2:49" x14ac:dyDescent="0.3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0.73782271310000003</v>
      </c>
      <c r="G221">
        <v>0.71181624259999998</v>
      </c>
      <c r="H221">
        <v>0.67817009049999999</v>
      </c>
      <c r="I221">
        <v>0.68276473900000001</v>
      </c>
      <c r="J221">
        <v>0.67228185789999995</v>
      </c>
      <c r="K221">
        <v>0.63950065860000005</v>
      </c>
      <c r="L221">
        <v>0.61725749620000003</v>
      </c>
      <c r="M221">
        <v>0.60669645179999998</v>
      </c>
      <c r="N221">
        <v>0.60470932249999998</v>
      </c>
      <c r="O221">
        <v>0.61982612640000001</v>
      </c>
      <c r="P221">
        <v>0.61186537860000001</v>
      </c>
      <c r="Q221">
        <v>0.57854941979999996</v>
      </c>
      <c r="R221">
        <v>0.5426804234</v>
      </c>
      <c r="S221">
        <v>1.4171178879999999</v>
      </c>
      <c r="T221">
        <v>1.1943019589999999</v>
      </c>
      <c r="U221">
        <v>1.000600913</v>
      </c>
      <c r="V221">
        <v>0.82275426399999996</v>
      </c>
      <c r="W221">
        <v>0.8163582721</v>
      </c>
      <c r="X221">
        <v>0.80897191970000004</v>
      </c>
      <c r="Y221">
        <v>0.80345773760000005</v>
      </c>
      <c r="Z221">
        <v>0.8009022603</v>
      </c>
      <c r="AA221">
        <v>0.79952679439999996</v>
      </c>
      <c r="AB221">
        <v>0.79841043950000001</v>
      </c>
      <c r="AC221">
        <v>0.79771524689999995</v>
      </c>
      <c r="AD221">
        <v>0.79400225970000005</v>
      </c>
      <c r="AE221">
        <v>0.78970671459999997</v>
      </c>
      <c r="AF221">
        <v>0.78635020649999998</v>
      </c>
      <c r="AG221">
        <v>0.78218925640000003</v>
      </c>
      <c r="AH221">
        <v>0.7783212706</v>
      </c>
      <c r="AI221">
        <v>0.7777443369</v>
      </c>
      <c r="AJ221">
        <v>0.77753018770000004</v>
      </c>
      <c r="AK221">
        <v>0.77770912439999995</v>
      </c>
      <c r="AL221">
        <v>0.77804771829999997</v>
      </c>
      <c r="AM221">
        <v>0.77848486279999995</v>
      </c>
      <c r="AN221">
        <v>0.77879748479999999</v>
      </c>
      <c r="AO221">
        <v>0.77891012469999998</v>
      </c>
      <c r="AP221">
        <v>0.77895086300000005</v>
      </c>
      <c r="AQ221">
        <v>0.77907333170000004</v>
      </c>
      <c r="AR221">
        <v>0.77907589020000001</v>
      </c>
      <c r="AS221">
        <v>0.78157240959999996</v>
      </c>
      <c r="AT221">
        <v>0.78399691770000002</v>
      </c>
      <c r="AU221">
        <v>0.78629995679999998</v>
      </c>
      <c r="AV221">
        <v>0.78848457240000003</v>
      </c>
      <c r="AW221">
        <v>0.79111040919999998</v>
      </c>
    </row>
    <row r="222" spans="2:49" x14ac:dyDescent="0.3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0.21079329229999999</v>
      </c>
      <c r="G222">
        <v>0.21497064090000001</v>
      </c>
      <c r="H222">
        <v>0.21649924200000001</v>
      </c>
      <c r="I222">
        <v>0.23040681630000001</v>
      </c>
      <c r="J222">
        <v>0.2398181902</v>
      </c>
      <c r="K222">
        <v>0.2411449749</v>
      </c>
      <c r="L222">
        <v>0.2460424732</v>
      </c>
      <c r="M222">
        <v>0.25563579009999998</v>
      </c>
      <c r="N222">
        <v>0.2693415509</v>
      </c>
      <c r="O222">
        <v>0.28780940310000003</v>
      </c>
      <c r="P222">
        <v>0.29620472250000002</v>
      </c>
      <c r="Q222">
        <v>0.29201185130000001</v>
      </c>
      <c r="R222">
        <v>0.28559548890000003</v>
      </c>
      <c r="S222">
        <v>0.32123836729999999</v>
      </c>
      <c r="T222">
        <v>0.30026052349999999</v>
      </c>
      <c r="U222">
        <v>0.28377321439999997</v>
      </c>
      <c r="V222">
        <v>0.26925088740000003</v>
      </c>
      <c r="W222">
        <v>0.26846265479999998</v>
      </c>
      <c r="X222">
        <v>0.26732750440000003</v>
      </c>
      <c r="Y222">
        <v>0.26907634000000002</v>
      </c>
      <c r="Z222">
        <v>0.27180095230000001</v>
      </c>
      <c r="AA222">
        <v>0.27492937769999998</v>
      </c>
      <c r="AB222">
        <v>0.2781933627</v>
      </c>
      <c r="AC222">
        <v>0.28161824600000002</v>
      </c>
      <c r="AD222">
        <v>0.28092076199999999</v>
      </c>
      <c r="AE222">
        <v>0.28001416690000003</v>
      </c>
      <c r="AF222">
        <v>0.27905340449999999</v>
      </c>
      <c r="AG222">
        <v>0.27807091270000001</v>
      </c>
      <c r="AH222">
        <v>0.27719004130000002</v>
      </c>
      <c r="AI222">
        <v>0.2774252626</v>
      </c>
      <c r="AJ222">
        <v>0.27779075180000001</v>
      </c>
      <c r="AK222">
        <v>0.27829797519999999</v>
      </c>
      <c r="AL222">
        <v>0.27888113819999999</v>
      </c>
      <c r="AM222">
        <v>0.27950153220000001</v>
      </c>
      <c r="AN222">
        <v>0.2801514047</v>
      </c>
      <c r="AO222">
        <v>0.28073110979999999</v>
      </c>
      <c r="AP222">
        <v>0.2812864893</v>
      </c>
      <c r="AQ222">
        <v>0.28187298399999999</v>
      </c>
      <c r="AR222">
        <v>0.2824176753</v>
      </c>
      <c r="AS222">
        <v>0.28368633339999999</v>
      </c>
      <c r="AT222">
        <v>0.28493183830000002</v>
      </c>
      <c r="AU222">
        <v>0.28613609969999998</v>
      </c>
      <c r="AV222">
        <v>0.28730006520000001</v>
      </c>
      <c r="AW222">
        <v>0.28862775629999998</v>
      </c>
    </row>
    <row r="223" spans="2:49" x14ac:dyDescent="0.3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0.45763562050000001</v>
      </c>
      <c r="G223">
        <v>0.50661170879999995</v>
      </c>
      <c r="H223">
        <v>0.55384149400000005</v>
      </c>
      <c r="I223">
        <v>0.63981949839999996</v>
      </c>
      <c r="J223">
        <v>0.72289847279999997</v>
      </c>
      <c r="K223">
        <v>0.78905348180000001</v>
      </c>
      <c r="L223">
        <v>0.87391933129999999</v>
      </c>
      <c r="M223">
        <v>0.9856346373</v>
      </c>
      <c r="N223">
        <v>1.1272771269999999</v>
      </c>
      <c r="O223">
        <v>1.216610537</v>
      </c>
      <c r="P223">
        <v>1.264613545</v>
      </c>
      <c r="Q223">
        <v>1.259173528</v>
      </c>
      <c r="R223">
        <v>1.243814762</v>
      </c>
      <c r="S223">
        <v>2.1916097379999999</v>
      </c>
      <c r="T223">
        <v>2.194418287</v>
      </c>
      <c r="U223">
        <v>2.2180755130000001</v>
      </c>
      <c r="V223">
        <v>2.2476692470000001</v>
      </c>
      <c r="W223">
        <v>2.303239048</v>
      </c>
      <c r="X223">
        <v>2.3541293780000001</v>
      </c>
      <c r="Y223">
        <v>2.4640522859999998</v>
      </c>
      <c r="Z223">
        <v>2.5825144849999999</v>
      </c>
      <c r="AA223">
        <v>2.704897688</v>
      </c>
      <c r="AB223">
        <v>2.8350823119999999</v>
      </c>
      <c r="AC223">
        <v>2.9672972120000001</v>
      </c>
      <c r="AD223">
        <v>3.0650885300000001</v>
      </c>
      <c r="AE223">
        <v>3.160521074</v>
      </c>
      <c r="AF223">
        <v>3.2551651349999999</v>
      </c>
      <c r="AG223">
        <v>3.353890823</v>
      </c>
      <c r="AH223">
        <v>3.453654153</v>
      </c>
      <c r="AI223">
        <v>3.5188087260000001</v>
      </c>
      <c r="AJ223">
        <v>3.5858329219999998</v>
      </c>
      <c r="AK223">
        <v>3.6549655900000002</v>
      </c>
      <c r="AL223">
        <v>3.7273102109999998</v>
      </c>
      <c r="AM223">
        <v>3.8005198459999998</v>
      </c>
      <c r="AN223">
        <v>3.8701950639999998</v>
      </c>
      <c r="AO223">
        <v>3.9391515140000002</v>
      </c>
      <c r="AP223">
        <v>4.0079965900000003</v>
      </c>
      <c r="AQ223">
        <v>4.0775163570000004</v>
      </c>
      <c r="AR223">
        <v>4.1466603280000003</v>
      </c>
      <c r="AS223">
        <v>4.2520651190000001</v>
      </c>
      <c r="AT223">
        <v>4.3578725289999998</v>
      </c>
      <c r="AU223">
        <v>4.4637788580000004</v>
      </c>
      <c r="AV223">
        <v>4.5697611059999996</v>
      </c>
      <c r="AW223">
        <v>4.6790895819999996</v>
      </c>
    </row>
    <row r="224" spans="2:49" x14ac:dyDescent="0.3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35.492060449999997</v>
      </c>
      <c r="G224">
        <v>34.656574120000002</v>
      </c>
      <c r="H224">
        <v>33.419112429999998</v>
      </c>
      <c r="I224">
        <v>34.05382556</v>
      </c>
      <c r="J224">
        <v>34.068371089999999</v>
      </c>
      <c r="K224">
        <v>32.943219370000001</v>
      </c>
      <c r="L224">
        <v>32.341805229999999</v>
      </c>
      <c r="M224">
        <v>32.353482829999997</v>
      </c>
      <c r="N224">
        <v>32.844403499999999</v>
      </c>
      <c r="O224">
        <v>32.673978599999998</v>
      </c>
      <c r="P224">
        <v>31.305898689999999</v>
      </c>
      <c r="Q224">
        <v>28.732271369999999</v>
      </c>
      <c r="R224">
        <v>26.160993390000002</v>
      </c>
      <c r="S224">
        <v>23.737295450000001</v>
      </c>
      <c r="T224">
        <v>22.78014318</v>
      </c>
      <c r="U224">
        <v>22.114744330000001</v>
      </c>
      <c r="V224">
        <v>21.563923389999999</v>
      </c>
      <c r="W224">
        <v>20.939316949999998</v>
      </c>
      <c r="X224">
        <v>20.302384109999998</v>
      </c>
      <c r="Y224">
        <v>19.997635420000002</v>
      </c>
      <c r="Z224">
        <v>19.767273190000001</v>
      </c>
      <c r="AA224">
        <v>19.56592191</v>
      </c>
      <c r="AB224">
        <v>19.37400804</v>
      </c>
      <c r="AC224">
        <v>19.19163563</v>
      </c>
      <c r="AD224">
        <v>19.067921160000001</v>
      </c>
      <c r="AE224">
        <v>18.930085519999999</v>
      </c>
      <c r="AF224">
        <v>18.790009269999999</v>
      </c>
      <c r="AG224">
        <v>18.645404540000001</v>
      </c>
      <c r="AH224">
        <v>18.5077581</v>
      </c>
      <c r="AI224">
        <v>18.489550059999999</v>
      </c>
      <c r="AJ224">
        <v>18.4799167</v>
      </c>
      <c r="AK224">
        <v>18.479571369999999</v>
      </c>
      <c r="AL224">
        <v>18.4814148</v>
      </c>
      <c r="AM224">
        <v>18.485527749999999</v>
      </c>
      <c r="AN224">
        <v>18.424055110000001</v>
      </c>
      <c r="AO224">
        <v>18.35755009</v>
      </c>
      <c r="AP224">
        <v>18.289071960000001</v>
      </c>
      <c r="AQ224">
        <v>18.222232229999999</v>
      </c>
      <c r="AR224">
        <v>18.152309540000001</v>
      </c>
      <c r="AS224">
        <v>18.082813380000001</v>
      </c>
      <c r="AT224">
        <v>18.010537759999998</v>
      </c>
      <c r="AU224">
        <v>17.934386249999999</v>
      </c>
      <c r="AV224">
        <v>17.85448401</v>
      </c>
      <c r="AW224">
        <v>17.783466319999999</v>
      </c>
    </row>
    <row r="225" spans="2:49" x14ac:dyDescent="0.35">
      <c r="B225" t="s">
        <v>253</v>
      </c>
      <c r="C225">
        <v>1.54983431156195</v>
      </c>
      <c r="D225">
        <v>1.57471740274219</v>
      </c>
      <c r="E225">
        <v>1.60860863</v>
      </c>
      <c r="F225">
        <v>1.873045428</v>
      </c>
      <c r="G225">
        <v>2.0754839629999999</v>
      </c>
      <c r="H225">
        <v>2.2326587369999999</v>
      </c>
      <c r="I225">
        <v>2.5031579580000001</v>
      </c>
      <c r="J225">
        <v>2.713248047</v>
      </c>
      <c r="K225">
        <v>2.8130972179999998</v>
      </c>
      <c r="L225">
        <v>2.933568374</v>
      </c>
      <c r="M225">
        <v>3.0904058409999999</v>
      </c>
      <c r="N225">
        <v>3.2769184330000001</v>
      </c>
      <c r="O225">
        <v>4.2821670090000001</v>
      </c>
      <c r="P225">
        <v>5.3894810370000004</v>
      </c>
      <c r="Q225">
        <v>6.4975823899999998</v>
      </c>
      <c r="R225">
        <v>7.7713954410000001</v>
      </c>
      <c r="S225">
        <v>6.5679752159999998</v>
      </c>
      <c r="T225">
        <v>6.5454130490000004</v>
      </c>
      <c r="U225">
        <v>6.5874094989999996</v>
      </c>
      <c r="V225">
        <v>6.6487825809999999</v>
      </c>
      <c r="W225">
        <v>6.5375778130000004</v>
      </c>
      <c r="X225">
        <v>6.4204389639999997</v>
      </c>
      <c r="Y225">
        <v>6.469019673</v>
      </c>
      <c r="Z225">
        <v>6.5410320080000002</v>
      </c>
      <c r="AA225">
        <v>6.622768175</v>
      </c>
      <c r="AB225">
        <v>6.7103409120000004</v>
      </c>
      <c r="AC225">
        <v>6.8018303280000003</v>
      </c>
      <c r="AD225">
        <v>6.9104528639999998</v>
      </c>
      <c r="AE225">
        <v>7.0138392979999997</v>
      </c>
      <c r="AF225">
        <v>7.1156576039999999</v>
      </c>
      <c r="AG225">
        <v>7.2175260159999999</v>
      </c>
      <c r="AH225">
        <v>7.3218154689999997</v>
      </c>
      <c r="AI225">
        <v>7.3649895939999999</v>
      </c>
      <c r="AJ225">
        <v>7.4117511199999999</v>
      </c>
      <c r="AK225">
        <v>7.4624599370000002</v>
      </c>
      <c r="AL225">
        <v>7.514577354</v>
      </c>
      <c r="AM225">
        <v>7.5679051810000004</v>
      </c>
      <c r="AN225">
        <v>7.6218584590000003</v>
      </c>
      <c r="AO225">
        <v>7.6740524880000001</v>
      </c>
      <c r="AP225">
        <v>7.7257189759999996</v>
      </c>
      <c r="AQ225">
        <v>7.778378311</v>
      </c>
      <c r="AR225">
        <v>7.8300208700000002</v>
      </c>
      <c r="AS225">
        <v>7.8511022769999999</v>
      </c>
      <c r="AT225">
        <v>7.8714211719999998</v>
      </c>
      <c r="AU225">
        <v>7.8904821900000002</v>
      </c>
      <c r="AV225">
        <v>7.9083175949999998</v>
      </c>
      <c r="AW225">
        <v>7.930539263</v>
      </c>
    </row>
    <row r="226" spans="2:49" x14ac:dyDescent="0.3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0.1902792512</v>
      </c>
      <c r="G226">
        <v>0.175165448</v>
      </c>
      <c r="H226">
        <v>0.1592429887</v>
      </c>
      <c r="I226">
        <v>0.15297973670000001</v>
      </c>
      <c r="J226">
        <v>0.14373262389999999</v>
      </c>
      <c r="K226">
        <v>0.13046261989999999</v>
      </c>
      <c r="L226">
        <v>0.1201579775</v>
      </c>
      <c r="M226">
        <v>0.1126934901</v>
      </c>
      <c r="N226">
        <v>0.1071803511</v>
      </c>
      <c r="O226">
        <v>0.1069929949</v>
      </c>
      <c r="P226">
        <v>0.10286814079999999</v>
      </c>
      <c r="Q226">
        <v>9.4738812500000005E-2</v>
      </c>
      <c r="R226">
        <v>8.6560020099999996E-2</v>
      </c>
      <c r="S226">
        <v>0.36732076029999999</v>
      </c>
      <c r="T226">
        <v>0.33166772719999998</v>
      </c>
      <c r="U226">
        <v>0.30193184449999999</v>
      </c>
      <c r="V226">
        <v>0.2750399469</v>
      </c>
      <c r="W226">
        <v>0.34639488019999998</v>
      </c>
      <c r="X226">
        <v>0.41532473419999999</v>
      </c>
      <c r="Y226">
        <v>0.4130547665</v>
      </c>
      <c r="Z226">
        <v>0.4123036082</v>
      </c>
      <c r="AA226">
        <v>0.4121605659</v>
      </c>
      <c r="AB226">
        <v>0.41222773750000002</v>
      </c>
      <c r="AC226">
        <v>0.4125141101</v>
      </c>
      <c r="AD226">
        <v>0.42929694709999999</v>
      </c>
      <c r="AE226">
        <v>0.4457471536</v>
      </c>
      <c r="AF226">
        <v>0.46208114309999998</v>
      </c>
      <c r="AG226">
        <v>0.47850141340000002</v>
      </c>
      <c r="AH226">
        <v>0.49506575390000002</v>
      </c>
      <c r="AI226">
        <v>0.51612119000000001</v>
      </c>
      <c r="AJ226">
        <v>0.53749104910000001</v>
      </c>
      <c r="AK226">
        <v>0.55922764209999998</v>
      </c>
      <c r="AL226">
        <v>0.58154455220000001</v>
      </c>
      <c r="AM226">
        <v>0.6040592025</v>
      </c>
      <c r="AN226">
        <v>0.6234786886</v>
      </c>
      <c r="AO226">
        <v>0.64281621330000005</v>
      </c>
      <c r="AP226">
        <v>0.66216613000000002</v>
      </c>
      <c r="AQ226">
        <v>0.68165779520000003</v>
      </c>
      <c r="AR226">
        <v>0.70111615350000001</v>
      </c>
      <c r="AS226">
        <v>0.71749311260000004</v>
      </c>
      <c r="AT226">
        <v>0.73392578269999997</v>
      </c>
      <c r="AU226">
        <v>0.7503634481</v>
      </c>
      <c r="AV226">
        <v>0.76680283469999999</v>
      </c>
      <c r="AW226">
        <v>0.78379231149999995</v>
      </c>
    </row>
    <row r="227" spans="2:49" x14ac:dyDescent="0.3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0.73782271310000003</v>
      </c>
      <c r="G227">
        <v>0.71181624259999998</v>
      </c>
      <c r="H227">
        <v>0.67817009049999999</v>
      </c>
      <c r="I227">
        <v>0.68276473900000001</v>
      </c>
      <c r="J227">
        <v>0.67228185789999995</v>
      </c>
      <c r="K227">
        <v>0.63950065860000005</v>
      </c>
      <c r="L227">
        <v>0.61725749620000003</v>
      </c>
      <c r="M227">
        <v>0.60669645179999998</v>
      </c>
      <c r="N227">
        <v>0.60470932249999998</v>
      </c>
      <c r="O227">
        <v>0.61982612640000001</v>
      </c>
      <c r="P227">
        <v>0.61186537860000001</v>
      </c>
      <c r="Q227">
        <v>0.57854941979999996</v>
      </c>
      <c r="R227">
        <v>0.5426804234</v>
      </c>
      <c r="S227">
        <v>1.4171178879999999</v>
      </c>
      <c r="T227">
        <v>1.1943019589999999</v>
      </c>
      <c r="U227">
        <v>1.000600913</v>
      </c>
      <c r="V227">
        <v>0.82275426399999996</v>
      </c>
      <c r="W227">
        <v>0.8163582721</v>
      </c>
      <c r="X227">
        <v>0.80897191970000004</v>
      </c>
      <c r="Y227">
        <v>0.80345773760000005</v>
      </c>
      <c r="Z227">
        <v>0.8009022603</v>
      </c>
      <c r="AA227">
        <v>0.79952679439999996</v>
      </c>
      <c r="AB227">
        <v>0.79841043950000001</v>
      </c>
      <c r="AC227">
        <v>0.79771524689999995</v>
      </c>
      <c r="AD227">
        <v>0.79400225970000005</v>
      </c>
      <c r="AE227">
        <v>0.78970671459999997</v>
      </c>
      <c r="AF227">
        <v>0.78635020649999998</v>
      </c>
      <c r="AG227">
        <v>0.78218925640000003</v>
      </c>
      <c r="AH227">
        <v>0.7783212706</v>
      </c>
      <c r="AI227">
        <v>0.7777443369</v>
      </c>
      <c r="AJ227">
        <v>0.77753018770000004</v>
      </c>
      <c r="AK227">
        <v>0.77770912439999995</v>
      </c>
      <c r="AL227">
        <v>0.77804771829999997</v>
      </c>
      <c r="AM227">
        <v>0.77848486279999995</v>
      </c>
      <c r="AN227">
        <v>0.77879748479999999</v>
      </c>
      <c r="AO227">
        <v>0.77891012469999998</v>
      </c>
      <c r="AP227">
        <v>0.77895086300000005</v>
      </c>
      <c r="AQ227">
        <v>0.77907333170000004</v>
      </c>
      <c r="AR227">
        <v>0.77907589020000001</v>
      </c>
      <c r="AS227">
        <v>0.78157240959999996</v>
      </c>
      <c r="AT227">
        <v>0.78399691770000002</v>
      </c>
      <c r="AU227">
        <v>0.78629995679999998</v>
      </c>
      <c r="AV227">
        <v>0.78848457240000003</v>
      </c>
      <c r="AW227">
        <v>0.79111040919999998</v>
      </c>
    </row>
    <row r="228" spans="2:49" x14ac:dyDescent="0.3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0.21079329229999999</v>
      </c>
      <c r="G228">
        <v>0.21497064090000001</v>
      </c>
      <c r="H228">
        <v>0.21649924200000001</v>
      </c>
      <c r="I228">
        <v>0.23040681630000001</v>
      </c>
      <c r="J228">
        <v>0.2398181902</v>
      </c>
      <c r="K228">
        <v>0.2411449749</v>
      </c>
      <c r="L228">
        <v>0.2460424732</v>
      </c>
      <c r="M228">
        <v>0.25563579009999998</v>
      </c>
      <c r="N228">
        <v>0.2693415509</v>
      </c>
      <c r="O228">
        <v>0.28780940310000003</v>
      </c>
      <c r="P228">
        <v>0.29620472250000002</v>
      </c>
      <c r="Q228">
        <v>0.29201185130000001</v>
      </c>
      <c r="R228">
        <v>0.28559548890000003</v>
      </c>
      <c r="S228">
        <v>0.32123836729999999</v>
      </c>
      <c r="T228">
        <v>0.30026052349999999</v>
      </c>
      <c r="U228">
        <v>0.28377321439999997</v>
      </c>
      <c r="V228">
        <v>0.26925088740000003</v>
      </c>
      <c r="W228">
        <v>0.26846265479999998</v>
      </c>
      <c r="X228">
        <v>0.26732750440000003</v>
      </c>
      <c r="Y228">
        <v>0.26907634000000002</v>
      </c>
      <c r="Z228">
        <v>0.27180095230000001</v>
      </c>
      <c r="AA228">
        <v>0.27492937769999998</v>
      </c>
      <c r="AB228">
        <v>0.2781933627</v>
      </c>
      <c r="AC228">
        <v>0.28161824600000002</v>
      </c>
      <c r="AD228">
        <v>0.28092076199999999</v>
      </c>
      <c r="AE228">
        <v>0.28001416690000003</v>
      </c>
      <c r="AF228">
        <v>0.27905340449999999</v>
      </c>
      <c r="AG228">
        <v>0.27807091270000001</v>
      </c>
      <c r="AH228">
        <v>0.27719004130000002</v>
      </c>
      <c r="AI228">
        <v>0.2774252626</v>
      </c>
      <c r="AJ228">
        <v>0.27779075180000001</v>
      </c>
      <c r="AK228">
        <v>0.27829797519999999</v>
      </c>
      <c r="AL228">
        <v>0.27888113819999999</v>
      </c>
      <c r="AM228">
        <v>0.27950153220000001</v>
      </c>
      <c r="AN228">
        <v>0.2801514047</v>
      </c>
      <c r="AO228">
        <v>0.28073110979999999</v>
      </c>
      <c r="AP228">
        <v>0.2812864893</v>
      </c>
      <c r="AQ228">
        <v>0.28187298399999999</v>
      </c>
      <c r="AR228">
        <v>0.2824176753</v>
      </c>
      <c r="AS228">
        <v>0.28368633339999999</v>
      </c>
      <c r="AT228">
        <v>0.28493183830000002</v>
      </c>
      <c r="AU228">
        <v>0.28613609969999998</v>
      </c>
      <c r="AV228">
        <v>0.28730006520000001</v>
      </c>
      <c r="AW228">
        <v>0.28862775629999998</v>
      </c>
    </row>
    <row r="229" spans="2:49" x14ac:dyDescent="0.3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0.45763562050000001</v>
      </c>
      <c r="G229">
        <v>0.50661170879999995</v>
      </c>
      <c r="H229">
        <v>0.55384149400000005</v>
      </c>
      <c r="I229">
        <v>0.63981949839999996</v>
      </c>
      <c r="J229">
        <v>0.72289847279999997</v>
      </c>
      <c r="K229">
        <v>0.78905348180000001</v>
      </c>
      <c r="L229">
        <v>0.87391933129999999</v>
      </c>
      <c r="M229">
        <v>0.9856346373</v>
      </c>
      <c r="N229">
        <v>1.1272771269999999</v>
      </c>
      <c r="O229">
        <v>1.216610537</v>
      </c>
      <c r="P229">
        <v>1.264613545</v>
      </c>
      <c r="Q229">
        <v>1.259173528</v>
      </c>
      <c r="R229">
        <v>1.243814762</v>
      </c>
      <c r="S229">
        <v>2.1916097379999999</v>
      </c>
      <c r="T229">
        <v>2.194418287</v>
      </c>
      <c r="U229">
        <v>2.2180755130000001</v>
      </c>
      <c r="V229">
        <v>2.2476692470000001</v>
      </c>
      <c r="W229">
        <v>2.303239048</v>
      </c>
      <c r="X229">
        <v>2.3541293780000001</v>
      </c>
      <c r="Y229">
        <v>2.4640522859999998</v>
      </c>
      <c r="Z229">
        <v>2.5825144849999999</v>
      </c>
      <c r="AA229">
        <v>2.704897688</v>
      </c>
      <c r="AB229">
        <v>2.8350823119999999</v>
      </c>
      <c r="AC229">
        <v>2.9672972120000001</v>
      </c>
      <c r="AD229">
        <v>3.0650885300000001</v>
      </c>
      <c r="AE229">
        <v>3.160521074</v>
      </c>
      <c r="AF229">
        <v>3.2551651349999999</v>
      </c>
      <c r="AG229">
        <v>3.353890823</v>
      </c>
      <c r="AH229">
        <v>3.453654153</v>
      </c>
      <c r="AI229">
        <v>3.5188087260000001</v>
      </c>
      <c r="AJ229">
        <v>3.5858329219999998</v>
      </c>
      <c r="AK229">
        <v>3.6549655900000002</v>
      </c>
      <c r="AL229">
        <v>3.7273102109999998</v>
      </c>
      <c r="AM229">
        <v>3.8005198459999998</v>
      </c>
      <c r="AN229">
        <v>3.8701950639999998</v>
      </c>
      <c r="AO229">
        <v>3.9391515140000002</v>
      </c>
      <c r="AP229">
        <v>4.0079965900000003</v>
      </c>
      <c r="AQ229">
        <v>4.0775163570000004</v>
      </c>
      <c r="AR229">
        <v>4.1466603280000003</v>
      </c>
      <c r="AS229">
        <v>4.2520651190000001</v>
      </c>
      <c r="AT229">
        <v>4.3578725289999998</v>
      </c>
      <c r="AU229">
        <v>4.4637788580000004</v>
      </c>
      <c r="AV229">
        <v>4.5697611059999996</v>
      </c>
      <c r="AW229">
        <v>4.6790895819999996</v>
      </c>
    </row>
    <row r="230" spans="2:49" x14ac:dyDescent="0.3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1.231521087</v>
      </c>
      <c r="G230">
        <v>1.1449187439999999</v>
      </c>
      <c r="H230">
        <v>0.92601530710000002</v>
      </c>
      <c r="I230">
        <v>1.0179874470000001</v>
      </c>
      <c r="J230">
        <v>1.042558673</v>
      </c>
      <c r="K230">
        <v>0.98423607619999998</v>
      </c>
      <c r="L230">
        <v>0.97519033239999997</v>
      </c>
      <c r="M230">
        <v>0.97964770840000004</v>
      </c>
      <c r="N230">
        <v>0.95446486350000004</v>
      </c>
      <c r="O230">
        <v>0.94806624319999999</v>
      </c>
      <c r="P230">
        <v>0.93623604069999999</v>
      </c>
      <c r="Q230">
        <v>0.92345923740000002</v>
      </c>
      <c r="R230">
        <v>0.91245304920000003</v>
      </c>
      <c r="S230">
        <v>0.90503627809999998</v>
      </c>
      <c r="T230">
        <v>0.89471600340000002</v>
      </c>
      <c r="U230">
        <v>0.8945509734</v>
      </c>
      <c r="V230">
        <v>0.89949329290000002</v>
      </c>
      <c r="W230">
        <v>0.90235291780000004</v>
      </c>
      <c r="X230">
        <v>0.90457699469999997</v>
      </c>
      <c r="Y230">
        <v>0.90914922460000003</v>
      </c>
      <c r="Z230">
        <v>0.91649183339999996</v>
      </c>
      <c r="AA230">
        <v>0.92570467840000004</v>
      </c>
      <c r="AB230">
        <v>0.93640525450000001</v>
      </c>
      <c r="AC230">
        <v>0.94843833639999997</v>
      </c>
      <c r="AD230">
        <v>0.96185035080000003</v>
      </c>
      <c r="AE230">
        <v>0.97616557069999998</v>
      </c>
      <c r="AF230">
        <v>0.99135311039999996</v>
      </c>
      <c r="AG230">
        <v>1.0073222500000001</v>
      </c>
      <c r="AH230">
        <v>1.024102294</v>
      </c>
      <c r="AI230">
        <v>1.0412084859999999</v>
      </c>
      <c r="AJ230">
        <v>1.0587468010000001</v>
      </c>
      <c r="AK230">
        <v>1.076849205</v>
      </c>
      <c r="AL230">
        <v>1.0953254610000001</v>
      </c>
      <c r="AM230">
        <v>1.114112926</v>
      </c>
      <c r="AN230">
        <v>1.132507361</v>
      </c>
      <c r="AO230">
        <v>1.150589649</v>
      </c>
      <c r="AP230">
        <v>1.168416313</v>
      </c>
      <c r="AQ230">
        <v>1.186124733</v>
      </c>
      <c r="AR230">
        <v>1.2034934660000001</v>
      </c>
      <c r="AS230">
        <v>1.2212432980000001</v>
      </c>
      <c r="AT230">
        <v>1.2391793209999999</v>
      </c>
      <c r="AU230">
        <v>1.257189619</v>
      </c>
      <c r="AV230">
        <v>1.2752662939999999</v>
      </c>
      <c r="AW230">
        <v>1.2938166360000001</v>
      </c>
    </row>
    <row r="231" spans="2:49" x14ac:dyDescent="0.35">
      <c r="B231" t="s">
        <v>264</v>
      </c>
      <c r="C231">
        <v>1.7112081308179601</v>
      </c>
      <c r="D231">
        <v>1.7386821308642</v>
      </c>
      <c r="E231">
        <v>1.766597204</v>
      </c>
      <c r="F231">
        <v>1.7874173</v>
      </c>
      <c r="G231">
        <v>1.8102049140000001</v>
      </c>
      <c r="H231">
        <v>1.7022870960000001</v>
      </c>
      <c r="I231">
        <v>1.7767754929999999</v>
      </c>
      <c r="J231">
        <v>1.8105801399999999</v>
      </c>
      <c r="K231">
        <v>1.791703525</v>
      </c>
      <c r="L231">
        <v>1.799214453</v>
      </c>
      <c r="M231">
        <v>1.8081051349999999</v>
      </c>
      <c r="N231">
        <v>1.846006977</v>
      </c>
      <c r="O231">
        <v>1.8929714070000001</v>
      </c>
      <c r="P231">
        <v>1.9151731320000001</v>
      </c>
      <c r="Q231">
        <v>1.9258867399999999</v>
      </c>
      <c r="R231">
        <v>1.9410522589999999</v>
      </c>
      <c r="S231">
        <v>1.9615188370000001</v>
      </c>
      <c r="T231">
        <v>1.9624971339999999</v>
      </c>
      <c r="U231">
        <v>1.965888525</v>
      </c>
      <c r="V231">
        <v>1.9723965400000001</v>
      </c>
      <c r="W231">
        <v>1.975240807</v>
      </c>
      <c r="X231">
        <v>1.97488956</v>
      </c>
      <c r="Y231">
        <v>1.9880027140000001</v>
      </c>
      <c r="Z231">
        <v>2.0116418340000002</v>
      </c>
      <c r="AA231">
        <v>2.0428210569999998</v>
      </c>
      <c r="AB231">
        <v>2.079088896</v>
      </c>
      <c r="AC231">
        <v>2.118760226</v>
      </c>
      <c r="AD231">
        <v>2.1606525639999998</v>
      </c>
      <c r="AE231">
        <v>2.204025627</v>
      </c>
      <c r="AF231">
        <v>2.2485424260000002</v>
      </c>
      <c r="AG231">
        <v>2.2940542650000002</v>
      </c>
      <c r="AH231">
        <v>2.3405166070000001</v>
      </c>
      <c r="AI231">
        <v>2.386879151</v>
      </c>
      <c r="AJ231">
        <v>2.4335452110000002</v>
      </c>
      <c r="AK231">
        <v>2.4806796439999999</v>
      </c>
      <c r="AL231">
        <v>2.528403763</v>
      </c>
      <c r="AM231">
        <v>2.5767764820000001</v>
      </c>
      <c r="AN231">
        <v>2.6253367060000001</v>
      </c>
      <c r="AO231">
        <v>2.6742401739999999</v>
      </c>
      <c r="AP231">
        <v>2.723543168</v>
      </c>
      <c r="AQ231">
        <v>2.7733181560000002</v>
      </c>
      <c r="AR231">
        <v>2.8235682149999999</v>
      </c>
      <c r="AS231">
        <v>2.8739174329999999</v>
      </c>
      <c r="AT231">
        <v>2.9245204949999999</v>
      </c>
      <c r="AU231">
        <v>2.9755253640000001</v>
      </c>
      <c r="AV231">
        <v>3.0270415650000002</v>
      </c>
      <c r="AW231">
        <v>3.0792063289999998</v>
      </c>
    </row>
    <row r="232" spans="2:49" x14ac:dyDescent="0.3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3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1.6389765730000001</v>
      </c>
      <c r="G233">
        <v>1.663232466</v>
      </c>
      <c r="H233">
        <v>1.551760222</v>
      </c>
      <c r="I233">
        <v>1.62886401</v>
      </c>
      <c r="J233">
        <v>1.676107923</v>
      </c>
      <c r="K233">
        <v>1.6664689850000001</v>
      </c>
      <c r="L233">
        <v>1.67327509</v>
      </c>
      <c r="M233">
        <v>1.6801263360000001</v>
      </c>
      <c r="N233">
        <v>1.6967187770000001</v>
      </c>
      <c r="O233">
        <v>1.770988781</v>
      </c>
      <c r="P233">
        <v>1.848845122</v>
      </c>
      <c r="Q233">
        <v>1.917891228</v>
      </c>
      <c r="R233">
        <v>1.9761282689999999</v>
      </c>
      <c r="S233">
        <v>2.0205658839999998</v>
      </c>
      <c r="T233">
        <v>2.0144914429999998</v>
      </c>
      <c r="U233">
        <v>2.0045461370000002</v>
      </c>
      <c r="V233">
        <v>1.9973145189999999</v>
      </c>
      <c r="W233">
        <v>1.986141334</v>
      </c>
      <c r="X233">
        <v>1.971929359</v>
      </c>
      <c r="Y233">
        <v>1.982093715</v>
      </c>
      <c r="Z233">
        <v>2.0039899719999998</v>
      </c>
      <c r="AA233">
        <v>2.031929603</v>
      </c>
      <c r="AB233">
        <v>2.0632128879999998</v>
      </c>
      <c r="AC233">
        <v>2.0967140899999999</v>
      </c>
      <c r="AD233">
        <v>2.1312962569999998</v>
      </c>
      <c r="AE233">
        <v>2.1669485970000002</v>
      </c>
      <c r="AF233">
        <v>2.2038148080000002</v>
      </c>
      <c r="AG233">
        <v>2.2419289689999999</v>
      </c>
      <c r="AH233">
        <v>2.2812872560000002</v>
      </c>
      <c r="AI233">
        <v>2.3220500199999998</v>
      </c>
      <c r="AJ233">
        <v>2.363922541</v>
      </c>
      <c r="AK233">
        <v>2.4066670459999999</v>
      </c>
      <c r="AL233">
        <v>2.4501649639999998</v>
      </c>
      <c r="AM233">
        <v>2.49434442</v>
      </c>
      <c r="AN233">
        <v>2.5389239159999999</v>
      </c>
      <c r="AO233">
        <v>2.583960673</v>
      </c>
      <c r="AP233">
        <v>2.6293508289999998</v>
      </c>
      <c r="AQ233">
        <v>2.6750332000000001</v>
      </c>
      <c r="AR233">
        <v>2.7209155460000001</v>
      </c>
      <c r="AS233">
        <v>2.7666216640000001</v>
      </c>
      <c r="AT233">
        <v>2.812129127</v>
      </c>
      <c r="AU233">
        <v>2.857556577</v>
      </c>
      <c r="AV233">
        <v>2.9030025199999998</v>
      </c>
      <c r="AW233">
        <v>2.9485525099999998</v>
      </c>
    </row>
    <row r="234" spans="2:49" x14ac:dyDescent="0.3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0.98719299760000001</v>
      </c>
      <c r="G234">
        <v>0.9825309123</v>
      </c>
      <c r="H234">
        <v>0.97786704410000003</v>
      </c>
      <c r="I234">
        <v>0.97325872589999995</v>
      </c>
      <c r="J234">
        <v>0.96867471719999998</v>
      </c>
      <c r="K234">
        <v>0.96412077439999999</v>
      </c>
      <c r="L234">
        <v>0.95959348479999995</v>
      </c>
      <c r="M234">
        <v>0.95507471290000001</v>
      </c>
      <c r="N234">
        <v>0.95058949699999995</v>
      </c>
      <c r="O234">
        <v>0.94786272760000001</v>
      </c>
      <c r="P234">
        <v>0.94500641190000001</v>
      </c>
      <c r="Q234">
        <v>0.94201181119999999</v>
      </c>
      <c r="R234">
        <v>0.93884565080000004</v>
      </c>
      <c r="S234">
        <v>0.95295320849999998</v>
      </c>
      <c r="T234">
        <v>0.95006153459999998</v>
      </c>
      <c r="U234">
        <v>0.9472085509</v>
      </c>
      <c r="V234">
        <v>0.94439042259999995</v>
      </c>
      <c r="W234">
        <v>0.94266130640000001</v>
      </c>
      <c r="X234">
        <v>0.94092373399999996</v>
      </c>
      <c r="Y234">
        <v>0.94096313809999999</v>
      </c>
      <c r="Z234">
        <v>0.9410038168</v>
      </c>
      <c r="AA234">
        <v>0.941045244</v>
      </c>
      <c r="AB234">
        <v>0.94106913719999996</v>
      </c>
      <c r="AC234">
        <v>0.94109226400000001</v>
      </c>
      <c r="AD234">
        <v>0.94118977000000004</v>
      </c>
      <c r="AE234">
        <v>0.94129196400000004</v>
      </c>
      <c r="AF234">
        <v>0.94139907769999998</v>
      </c>
      <c r="AG234">
        <v>0.94150326490000003</v>
      </c>
      <c r="AH234">
        <v>0.94161216989999996</v>
      </c>
      <c r="AI234">
        <v>0.94164605150000003</v>
      </c>
      <c r="AJ234">
        <v>0.9416809048</v>
      </c>
      <c r="AK234">
        <v>0.94171599539999995</v>
      </c>
      <c r="AL234">
        <v>0.94176145219999996</v>
      </c>
      <c r="AM234">
        <v>0.94180767929999998</v>
      </c>
      <c r="AN234">
        <v>0.94166246090000005</v>
      </c>
      <c r="AO234">
        <v>0.94151082689999999</v>
      </c>
      <c r="AP234">
        <v>0.94135220070000003</v>
      </c>
      <c r="AQ234">
        <v>0.94118548280000003</v>
      </c>
      <c r="AR234">
        <v>0.94101069209999999</v>
      </c>
      <c r="AS234">
        <v>0.94079267560000002</v>
      </c>
      <c r="AT234">
        <v>0.94056866689999996</v>
      </c>
      <c r="AU234">
        <v>0.94033857249999997</v>
      </c>
      <c r="AV234">
        <v>0.94010194479999998</v>
      </c>
      <c r="AW234">
        <v>0.93985619320000002</v>
      </c>
    </row>
    <row r="235" spans="2:49" x14ac:dyDescent="0.3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1.28070024E-2</v>
      </c>
      <c r="G235">
        <v>1.74690877E-2</v>
      </c>
      <c r="H235">
        <v>2.2132955900000001E-2</v>
      </c>
      <c r="I235">
        <v>2.67412741E-2</v>
      </c>
      <c r="J235">
        <v>3.13252828E-2</v>
      </c>
      <c r="K235">
        <v>3.5879225600000002E-2</v>
      </c>
      <c r="L235">
        <v>4.04065152E-2</v>
      </c>
      <c r="M235">
        <v>4.4925287100000003E-2</v>
      </c>
      <c r="N235">
        <v>4.9410503000000001E-2</v>
      </c>
      <c r="O235">
        <v>5.2137272399999997E-2</v>
      </c>
      <c r="P235">
        <v>5.4993588099999997E-2</v>
      </c>
      <c r="Q235">
        <v>5.79881888E-2</v>
      </c>
      <c r="R235">
        <v>6.1154349199999999E-2</v>
      </c>
      <c r="S235">
        <v>4.7046791499999997E-2</v>
      </c>
      <c r="T235">
        <v>4.99384654E-2</v>
      </c>
      <c r="U235">
        <v>5.2791449099999999E-2</v>
      </c>
      <c r="V235">
        <v>5.5609577399999999E-2</v>
      </c>
      <c r="W235">
        <v>5.7338693599999997E-2</v>
      </c>
      <c r="X235">
        <v>5.9076266000000002E-2</v>
      </c>
      <c r="Y235">
        <v>5.9036861900000001E-2</v>
      </c>
      <c r="Z235">
        <v>5.8996183200000003E-2</v>
      </c>
      <c r="AA235">
        <v>5.8954755999999997E-2</v>
      </c>
      <c r="AB235">
        <v>5.8930862799999997E-2</v>
      </c>
      <c r="AC235">
        <v>5.8907736000000002E-2</v>
      </c>
      <c r="AD235">
        <v>5.8810229999999998E-2</v>
      </c>
      <c r="AE235">
        <v>5.8708035999999998E-2</v>
      </c>
      <c r="AF235">
        <v>5.8600922299999997E-2</v>
      </c>
      <c r="AG235">
        <v>5.8496735100000002E-2</v>
      </c>
      <c r="AH235">
        <v>5.8387830100000003E-2</v>
      </c>
      <c r="AI235">
        <v>5.8353948500000002E-2</v>
      </c>
      <c r="AJ235">
        <v>5.8319095199999997E-2</v>
      </c>
      <c r="AK235">
        <v>5.8284004600000001E-2</v>
      </c>
      <c r="AL235">
        <v>5.8238547799999998E-2</v>
      </c>
      <c r="AM235">
        <v>5.8192320700000001E-2</v>
      </c>
      <c r="AN235">
        <v>5.8337539100000002E-2</v>
      </c>
      <c r="AO235">
        <v>5.84891731E-2</v>
      </c>
      <c r="AP235">
        <v>5.8647799299999998E-2</v>
      </c>
      <c r="AQ235">
        <v>5.8814517199999999E-2</v>
      </c>
      <c r="AR235">
        <v>5.8989307900000003E-2</v>
      </c>
      <c r="AS235">
        <v>5.9207324399999997E-2</v>
      </c>
      <c r="AT235">
        <v>5.9431333099999997E-2</v>
      </c>
      <c r="AU235">
        <v>5.9661427500000003E-2</v>
      </c>
      <c r="AV235">
        <v>5.9898055200000001E-2</v>
      </c>
      <c r="AW235">
        <v>6.0143806799999998E-2</v>
      </c>
    </row>
    <row r="236" spans="2:49" x14ac:dyDescent="0.3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3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3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3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3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3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3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3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3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0.90892120880000005</v>
      </c>
      <c r="H244">
        <v>0.90182099569999996</v>
      </c>
      <c r="I244">
        <v>0.89502773629999999</v>
      </c>
      <c r="J244">
        <v>0.88831503030000003</v>
      </c>
      <c r="K244">
        <v>0.88167422770000003</v>
      </c>
      <c r="L244">
        <v>0.87507793840000003</v>
      </c>
      <c r="M244">
        <v>0.86844089150000003</v>
      </c>
      <c r="N244">
        <v>0.86180687919999999</v>
      </c>
      <c r="O244">
        <v>0.83691506230000001</v>
      </c>
      <c r="P244">
        <v>0.80739077049999997</v>
      </c>
      <c r="Q244">
        <v>0.77289297359999998</v>
      </c>
      <c r="R244">
        <v>0.73287770029999999</v>
      </c>
      <c r="S244">
        <v>0.70219445469999997</v>
      </c>
      <c r="T244">
        <v>0.69979039480000005</v>
      </c>
      <c r="U244">
        <v>0.69723240099999995</v>
      </c>
      <c r="V244">
        <v>0.69468911590000004</v>
      </c>
      <c r="W244">
        <v>0.68843952060000002</v>
      </c>
      <c r="X244">
        <v>0.68210978919999998</v>
      </c>
      <c r="Y244">
        <v>0.67593021360000005</v>
      </c>
      <c r="Z244">
        <v>0.66979560299999996</v>
      </c>
      <c r="AA244">
        <v>0.66369304289999997</v>
      </c>
      <c r="AB244">
        <v>0.65744740239999999</v>
      </c>
      <c r="AC244">
        <v>0.65121691289999994</v>
      </c>
      <c r="AD244">
        <v>0.64583935680000004</v>
      </c>
      <c r="AE244">
        <v>0.64053653880000005</v>
      </c>
      <c r="AF244">
        <v>0.63529781190000001</v>
      </c>
      <c r="AG244">
        <v>0.62998714040000003</v>
      </c>
      <c r="AH244">
        <v>0.62472899390000003</v>
      </c>
      <c r="AI244">
        <v>0.62254631859999998</v>
      </c>
      <c r="AJ244">
        <v>0.62037632359999995</v>
      </c>
      <c r="AK244">
        <v>0.61821435989999995</v>
      </c>
      <c r="AL244">
        <v>0.61600954620000004</v>
      </c>
      <c r="AM244">
        <v>0.61381997700000002</v>
      </c>
      <c r="AN244">
        <v>0.6110184045</v>
      </c>
      <c r="AO244">
        <v>0.60823705439999998</v>
      </c>
      <c r="AP244">
        <v>0.60547014570000002</v>
      </c>
      <c r="AQ244">
        <v>0.602710949</v>
      </c>
      <c r="AR244">
        <v>0.59996638710000005</v>
      </c>
      <c r="AS244">
        <v>0.5971346448</v>
      </c>
      <c r="AT244">
        <v>0.59429568749999995</v>
      </c>
      <c r="AU244">
        <v>0.59145311249999999</v>
      </c>
      <c r="AV244">
        <v>0.58860814610000001</v>
      </c>
      <c r="AW244">
        <v>0.58573714079999994</v>
      </c>
    </row>
    <row r="245" spans="2:49" x14ac:dyDescent="0.3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5.3373629700000001E-2</v>
      </c>
      <c r="H245">
        <v>5.9166886699999997E-2</v>
      </c>
      <c r="I245">
        <v>6.4519893600000003E-2</v>
      </c>
      <c r="J245">
        <v>6.9541581000000005E-2</v>
      </c>
      <c r="K245">
        <v>7.4210763099999896E-2</v>
      </c>
      <c r="L245">
        <v>7.8514808399999997E-2</v>
      </c>
      <c r="M245">
        <v>8.2473338600000001E-2</v>
      </c>
      <c r="N245">
        <v>8.6019352699999996E-2</v>
      </c>
      <c r="O245">
        <v>0.1092374599</v>
      </c>
      <c r="P245">
        <v>0.1374960536</v>
      </c>
      <c r="Q245">
        <v>0.17125810499999999</v>
      </c>
      <c r="R245">
        <v>0.21108880529999999</v>
      </c>
      <c r="S245">
        <v>0.18305739900000001</v>
      </c>
      <c r="T245">
        <v>0.18864908259999999</v>
      </c>
      <c r="U245">
        <v>0.19424306159999999</v>
      </c>
      <c r="V245">
        <v>0.19974040979999999</v>
      </c>
      <c r="W245">
        <v>0.20019086459999999</v>
      </c>
      <c r="X245">
        <v>0.2006505291</v>
      </c>
      <c r="Y245">
        <v>0.20300131199999999</v>
      </c>
      <c r="Z245">
        <v>0.205323647</v>
      </c>
      <c r="AA245">
        <v>0.2076261325</v>
      </c>
      <c r="AB245">
        <v>0.20993256299999999</v>
      </c>
      <c r="AC245">
        <v>0.21223080529999999</v>
      </c>
      <c r="AD245">
        <v>0.2147157794</v>
      </c>
      <c r="AE245">
        <v>0.21716197100000001</v>
      </c>
      <c r="AF245">
        <v>0.21957589690000001</v>
      </c>
      <c r="AG245">
        <v>0.22196369669999999</v>
      </c>
      <c r="AH245">
        <v>0.22432702299999999</v>
      </c>
      <c r="AI245">
        <v>0.22458336740000001</v>
      </c>
      <c r="AJ245">
        <v>0.224838858</v>
      </c>
      <c r="AK245">
        <v>0.22509616139999999</v>
      </c>
      <c r="AL245">
        <v>0.22533712819999999</v>
      </c>
      <c r="AM245">
        <v>0.22557568550000001</v>
      </c>
      <c r="AN245">
        <v>0.2263063669</v>
      </c>
      <c r="AO245">
        <v>0.22702832610000001</v>
      </c>
      <c r="AP245">
        <v>0.2277449584</v>
      </c>
      <c r="AQ245">
        <v>0.228460151</v>
      </c>
      <c r="AR245">
        <v>0.22916991140000001</v>
      </c>
      <c r="AS245">
        <v>0.228951292</v>
      </c>
      <c r="AT245">
        <v>0.22873409619999999</v>
      </c>
      <c r="AU245">
        <v>0.228516265</v>
      </c>
      <c r="AV245">
        <v>0.22829711950000001</v>
      </c>
      <c r="AW245">
        <v>0.2280896973</v>
      </c>
    </row>
    <row r="246" spans="2:49" x14ac:dyDescent="0.3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4.5045955199999998E-3</v>
      </c>
      <c r="H246">
        <v>4.2200412099999999E-3</v>
      </c>
      <c r="I246">
        <v>3.9431136599999998E-3</v>
      </c>
      <c r="J246">
        <v>3.6839219E-3</v>
      </c>
      <c r="K246">
        <v>3.44166228E-3</v>
      </c>
      <c r="L246">
        <v>3.2159402399999999E-3</v>
      </c>
      <c r="M246">
        <v>3.0074394299999998E-3</v>
      </c>
      <c r="N246">
        <v>2.81349219E-3</v>
      </c>
      <c r="O246">
        <v>2.7293757999999999E-3</v>
      </c>
      <c r="P246">
        <v>2.6243646300000002E-3</v>
      </c>
      <c r="Q246">
        <v>2.4970502099999998E-3</v>
      </c>
      <c r="R246">
        <v>2.3511673499999998E-3</v>
      </c>
      <c r="S246">
        <v>1.0237673100000001E-2</v>
      </c>
      <c r="T246">
        <v>9.5591847299999998E-3</v>
      </c>
      <c r="U246">
        <v>8.9030697000000002E-3</v>
      </c>
      <c r="V246">
        <v>8.2626542600000002E-3</v>
      </c>
      <c r="W246">
        <v>1.06071534E-2</v>
      </c>
      <c r="X246">
        <v>1.2979661999999999E-2</v>
      </c>
      <c r="Y246">
        <v>1.29618804E-2</v>
      </c>
      <c r="Z246">
        <v>1.29422514E-2</v>
      </c>
      <c r="AA246">
        <v>1.292138E-2</v>
      </c>
      <c r="AB246">
        <v>1.2896517E-2</v>
      </c>
      <c r="AC246">
        <v>1.2871271E-2</v>
      </c>
      <c r="AD246">
        <v>1.3338753700000001E-2</v>
      </c>
      <c r="AE246">
        <v>1.3801190200000001E-2</v>
      </c>
      <c r="AF246">
        <v>1.42589606E-2</v>
      </c>
      <c r="AG246">
        <v>1.4715560799999999E-2</v>
      </c>
      <c r="AH246">
        <v>1.5167908500000001E-2</v>
      </c>
      <c r="AI246">
        <v>1.5738275400000001E-2</v>
      </c>
      <c r="AJ246">
        <v>1.6305036700000001E-2</v>
      </c>
      <c r="AK246">
        <v>1.6868431699999999E-2</v>
      </c>
      <c r="AL246">
        <v>1.7438582800000001E-2</v>
      </c>
      <c r="AM246">
        <v>1.80051237E-2</v>
      </c>
      <c r="AN246">
        <v>1.8512177500000001E-2</v>
      </c>
      <c r="AO246">
        <v>1.9017004300000001E-2</v>
      </c>
      <c r="AP246">
        <v>1.9519865800000001E-2</v>
      </c>
      <c r="AQ246">
        <v>2.0021093899999998E-2</v>
      </c>
      <c r="AR246">
        <v>2.05203446E-2</v>
      </c>
      <c r="AS246">
        <v>2.09233009E-2</v>
      </c>
      <c r="AT246">
        <v>2.1327006499999999E-2</v>
      </c>
      <c r="AU246">
        <v>2.1731276800000001E-2</v>
      </c>
      <c r="AV246">
        <v>2.21360455E-2</v>
      </c>
      <c r="AW246">
        <v>2.2542597099999999E-2</v>
      </c>
    </row>
    <row r="247" spans="2:49" x14ac:dyDescent="0.3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1.4644186E-2</v>
      </c>
      <c r="H247">
        <v>1.4377553499999999E-2</v>
      </c>
      <c r="I247">
        <v>1.4078826500000001E-2</v>
      </c>
      <c r="J247">
        <v>1.3784672099999999E-2</v>
      </c>
      <c r="K247">
        <v>1.34962508E-2</v>
      </c>
      <c r="L247">
        <v>1.32163557E-2</v>
      </c>
      <c r="M247">
        <v>1.2952676E-2</v>
      </c>
      <c r="N247">
        <v>1.26989318E-2</v>
      </c>
      <c r="O247">
        <v>1.27405673E-2</v>
      </c>
      <c r="P247">
        <v>1.2669327500000001E-2</v>
      </c>
      <c r="Q247">
        <v>1.24669616E-2</v>
      </c>
      <c r="R247">
        <v>1.21400603E-2</v>
      </c>
      <c r="S247">
        <v>3.4474362699999997E-2</v>
      </c>
      <c r="T247">
        <v>3.01007771E-2</v>
      </c>
      <c r="U247">
        <v>2.5849409600000001E-2</v>
      </c>
      <c r="V247">
        <v>2.1695382400000001E-2</v>
      </c>
      <c r="W247">
        <v>2.2012930300000001E-2</v>
      </c>
      <c r="X247">
        <v>2.2334669500000001E-2</v>
      </c>
      <c r="Y247">
        <v>2.2339549699999999E-2</v>
      </c>
      <c r="Z247">
        <v>2.2341252400000001E-2</v>
      </c>
      <c r="AA247">
        <v>2.2340808600000001E-2</v>
      </c>
      <c r="AB247">
        <v>2.2324897999999999E-2</v>
      </c>
      <c r="AC247">
        <v>2.2308305099999998E-2</v>
      </c>
      <c r="AD247">
        <v>2.2141723499999998E-2</v>
      </c>
      <c r="AE247">
        <v>2.1974703500000001E-2</v>
      </c>
      <c r="AF247">
        <v>2.18079508E-2</v>
      </c>
      <c r="AG247">
        <v>2.1638313400000001E-2</v>
      </c>
      <c r="AH247">
        <v>2.1469838000000002E-2</v>
      </c>
      <c r="AI247">
        <v>2.1372063300000001E-2</v>
      </c>
      <c r="AJ247">
        <v>2.1274991600000001E-2</v>
      </c>
      <c r="AK247">
        <v>2.1178865000000002E-2</v>
      </c>
      <c r="AL247">
        <v>2.10824171E-2</v>
      </c>
      <c r="AM247">
        <v>2.0986482599999998E-2</v>
      </c>
      <c r="AN247">
        <v>2.0931973600000001E-2</v>
      </c>
      <c r="AO247">
        <v>2.0877071099999998E-2</v>
      </c>
      <c r="AP247">
        <v>2.08220933E-2</v>
      </c>
      <c r="AQ247">
        <v>2.07673962E-2</v>
      </c>
      <c r="AR247">
        <v>2.0712615E-2</v>
      </c>
      <c r="AS247">
        <v>2.0720653200000001E-2</v>
      </c>
      <c r="AT247">
        <v>2.0728861099999999E-2</v>
      </c>
      <c r="AU247">
        <v>2.0737052400000001E-2</v>
      </c>
      <c r="AV247">
        <v>2.0745165400000001E-2</v>
      </c>
      <c r="AW247">
        <v>2.0754386199999999E-2</v>
      </c>
    </row>
    <row r="248" spans="2:49" x14ac:dyDescent="0.3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5.5282351399999997E-3</v>
      </c>
      <c r="H248">
        <v>5.7373685999999998E-3</v>
      </c>
      <c r="I248">
        <v>5.9388274799999996E-3</v>
      </c>
      <c r="J248">
        <v>6.14663156E-3</v>
      </c>
      <c r="K248">
        <v>6.3615123200000002E-3</v>
      </c>
      <c r="L248">
        <v>6.5851465399999996E-3</v>
      </c>
      <c r="M248">
        <v>6.8221256899999999E-3</v>
      </c>
      <c r="N248">
        <v>7.0702357499999998E-3</v>
      </c>
      <c r="O248">
        <v>7.3419761700000002E-3</v>
      </c>
      <c r="P248">
        <v>7.5567536300000003E-3</v>
      </c>
      <c r="Q248">
        <v>7.69661596E-3</v>
      </c>
      <c r="R248">
        <v>7.7574241300000001E-3</v>
      </c>
      <c r="S248">
        <v>8.9533011399999998E-3</v>
      </c>
      <c r="T248">
        <v>8.6539797999999994E-3</v>
      </c>
      <c r="U248">
        <v>8.3676258499999906E-3</v>
      </c>
      <c r="V248">
        <v>8.0887413499999995E-3</v>
      </c>
      <c r="W248">
        <v>8.2207466600000001E-3</v>
      </c>
      <c r="X248">
        <v>8.3544763099999905E-3</v>
      </c>
      <c r="Y248">
        <v>8.4437600799999995E-3</v>
      </c>
      <c r="Z248">
        <v>8.5318589999999906E-3</v>
      </c>
      <c r="AA248">
        <v>8.6191335600000005E-3</v>
      </c>
      <c r="AB248">
        <v>8.7032605899999907E-3</v>
      </c>
      <c r="AC248">
        <v>8.7870564599999996E-3</v>
      </c>
      <c r="AD248">
        <v>8.7285336500000001E-3</v>
      </c>
      <c r="AE248">
        <v>8.6697778200000002E-3</v>
      </c>
      <c r="AF248">
        <v>8.6110666100000007E-3</v>
      </c>
      <c r="AG248">
        <v>8.5516349499999995E-3</v>
      </c>
      <c r="AH248">
        <v>8.4925954600000002E-3</v>
      </c>
      <c r="AI248">
        <v>8.4596317300000001E-3</v>
      </c>
      <c r="AJ248">
        <v>8.4269094300000007E-3</v>
      </c>
      <c r="AK248">
        <v>8.3945249299999906E-3</v>
      </c>
      <c r="AL248">
        <v>8.3627158E-3</v>
      </c>
      <c r="AM248">
        <v>8.3310702499999906E-3</v>
      </c>
      <c r="AN248">
        <v>8.3181873399999998E-3</v>
      </c>
      <c r="AO248">
        <v>8.3051183200000007E-3</v>
      </c>
      <c r="AP248">
        <v>8.2919893900000007E-3</v>
      </c>
      <c r="AQ248">
        <v>8.2789422099999906E-3</v>
      </c>
      <c r="AR248">
        <v>8.2658315600000008E-3</v>
      </c>
      <c r="AS248">
        <v>8.2727686200000008E-3</v>
      </c>
      <c r="AT248">
        <v>8.2797788500000007E-3</v>
      </c>
      <c r="AU248">
        <v>8.28678796E-3</v>
      </c>
      <c r="AV248">
        <v>8.2937712800000007E-3</v>
      </c>
      <c r="AW248">
        <v>8.3012031599999994E-3</v>
      </c>
    </row>
    <row r="249" spans="2:49" x14ac:dyDescent="0.3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1.30281449E-2</v>
      </c>
      <c r="H249">
        <v>1.46771544E-2</v>
      </c>
      <c r="I249">
        <v>1.6491602500000001E-2</v>
      </c>
      <c r="J249">
        <v>1.8528163199999999E-2</v>
      </c>
      <c r="K249">
        <v>2.0815583799999999E-2</v>
      </c>
      <c r="L249">
        <v>2.3389810699999999E-2</v>
      </c>
      <c r="M249">
        <v>2.63035288E-2</v>
      </c>
      <c r="N249">
        <v>2.95911084E-2</v>
      </c>
      <c r="O249">
        <v>3.1035558500000001E-2</v>
      </c>
      <c r="P249">
        <v>3.2262730099999998E-2</v>
      </c>
      <c r="Q249">
        <v>3.3188293600000002E-2</v>
      </c>
      <c r="R249">
        <v>3.3784842599999997E-2</v>
      </c>
      <c r="S249">
        <v>6.10828094E-2</v>
      </c>
      <c r="T249">
        <v>6.3246580999999996E-2</v>
      </c>
      <c r="U249">
        <v>6.5404432299999996E-2</v>
      </c>
      <c r="V249">
        <v>6.75236964E-2</v>
      </c>
      <c r="W249">
        <v>7.0528784400000002E-2</v>
      </c>
      <c r="X249">
        <v>7.35708739E-2</v>
      </c>
      <c r="Y249">
        <v>7.7323284199999995E-2</v>
      </c>
      <c r="Z249">
        <v>8.1065387200000005E-2</v>
      </c>
      <c r="AA249">
        <v>8.4799502400000004E-2</v>
      </c>
      <c r="AB249">
        <v>8.8695359000000001E-2</v>
      </c>
      <c r="AC249">
        <v>9.2585649199999995E-2</v>
      </c>
      <c r="AD249">
        <v>9.5235852900000001E-2</v>
      </c>
      <c r="AE249">
        <v>9.7855818600000005E-2</v>
      </c>
      <c r="AF249">
        <v>0.1004483132</v>
      </c>
      <c r="AG249">
        <v>0.10314365390000001</v>
      </c>
      <c r="AH249">
        <v>0.10581364109999999</v>
      </c>
      <c r="AI249">
        <v>0.10730034350000001</v>
      </c>
      <c r="AJ249">
        <v>0.1087778807</v>
      </c>
      <c r="AK249">
        <v>0.11024765709999999</v>
      </c>
      <c r="AL249">
        <v>0.1117696098</v>
      </c>
      <c r="AM249">
        <v>0.11328166100000001</v>
      </c>
      <c r="AN249">
        <v>0.11491289020000001</v>
      </c>
      <c r="AO249">
        <v>0.11653542579999999</v>
      </c>
      <c r="AP249">
        <v>0.1181509474</v>
      </c>
      <c r="AQ249">
        <v>0.1197614677</v>
      </c>
      <c r="AR249">
        <v>0.1213649102</v>
      </c>
      <c r="AS249">
        <v>0.1239973405</v>
      </c>
      <c r="AT249">
        <v>0.12663456989999999</v>
      </c>
      <c r="AU249">
        <v>0.12927550530000001</v>
      </c>
      <c r="AV249">
        <v>0.13191975219999999</v>
      </c>
      <c r="AW249">
        <v>0.13457497539999999</v>
      </c>
    </row>
    <row r="250" spans="2:49" x14ac:dyDescent="0.3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3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3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3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3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3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3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3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3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3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3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3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3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3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3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3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3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3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3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3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3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3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3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3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3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3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3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3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3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3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3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3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3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3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3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3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3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3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3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3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3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3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6" width="5.54296875" customWidth="1"/>
    <col min="7" max="8" width="7.1796875" customWidth="1"/>
    <col min="9" max="23" width="7.453125" customWidth="1"/>
  </cols>
  <sheetData>
    <row r="1" spans="1:29" ht="28.5" x14ac:dyDescent="0.6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5" x14ac:dyDescent="0.55000000000000004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3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3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110">
        <f t="shared" ref="G7:R7" si="1">SUM(G8:G9)</f>
        <v>71.777377572999995</v>
      </c>
      <c r="H7" s="6">
        <f t="shared" si="1"/>
        <v>71.052618050999996</v>
      </c>
      <c r="I7" s="111">
        <f t="shared" si="1"/>
        <v>70.394445422000004</v>
      </c>
      <c r="J7" s="110">
        <f t="shared" si="1"/>
        <v>70.676083352999996</v>
      </c>
      <c r="K7" s="6">
        <f t="shared" si="1"/>
        <v>70.680032876000013</v>
      </c>
      <c r="L7" s="6">
        <f t="shared" si="1"/>
        <v>70.643457869000002</v>
      </c>
      <c r="M7" s="6">
        <f t="shared" si="1"/>
        <v>69.794294081000004</v>
      </c>
      <c r="N7" s="111">
        <f t="shared" si="1"/>
        <v>68.68582330000001</v>
      </c>
      <c r="O7" s="110">
        <f t="shared" si="1"/>
        <v>67.776658947000001</v>
      </c>
      <c r="P7" s="6">
        <f t="shared" si="1"/>
        <v>67.214132402000004</v>
      </c>
      <c r="Q7" s="6">
        <f t="shared" si="1"/>
        <v>66.900918867000001</v>
      </c>
      <c r="R7" s="6">
        <f t="shared" si="1"/>
        <v>66.767891413000001</v>
      </c>
      <c r="S7" s="111">
        <f>SUM(S8:S9)</f>
        <v>66.742932268000004</v>
      </c>
      <c r="T7" s="120">
        <f>SUM(T8:T9)</f>
        <v>65.097426247000001</v>
      </c>
      <c r="U7" s="120">
        <f>SUM(U8:U9)</f>
        <v>62.758761538999998</v>
      </c>
      <c r="V7" s="120">
        <f>SUM(V8:V9)</f>
        <v>60.702212299999999</v>
      </c>
      <c r="W7" s="120">
        <f>SUM(W8:W9)</f>
        <v>59.028239639000006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3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70.502560200000005</v>
      </c>
      <c r="G8" s="28">
        <f>VLOOKUP($D8,Résultats!$B$2:$AX$476,G$5,FALSE)</f>
        <v>67.642977950000002</v>
      </c>
      <c r="H8" s="19">
        <f>VLOOKUP($D8,Résultats!$B$2:$AX$476,H$5,FALSE)</f>
        <v>66.739395139999999</v>
      </c>
      <c r="I8" s="112">
        <f>VLOOKUP($D8,Résultats!$B$2:$AX$476,I$5,FALSE)</f>
        <v>67.056013849999999</v>
      </c>
      <c r="J8" s="28">
        <f>VLOOKUP($D8,Résultats!$B$2:$AX$476,J$5,FALSE)</f>
        <v>67.141939960000002</v>
      </c>
      <c r="K8" s="19">
        <f>VLOOKUP($D8,Résultats!$B$2:$AX$476,K$5,FALSE)</f>
        <v>66.967771440000007</v>
      </c>
      <c r="L8" s="19">
        <f>VLOOKUP($D8,Résultats!$B$2:$AX$476,L$5,FALSE)</f>
        <v>66.759590209999999</v>
      </c>
      <c r="M8" s="19">
        <f>VLOOKUP($D8,Résultats!$B$2:$AX$476,M$5,FALSE)</f>
        <v>65.844639090000001</v>
      </c>
      <c r="N8" s="112">
        <f>VLOOKUP($D8,Résultats!$B$2:$AX$476,N$5,FALSE)</f>
        <v>64.687681920000003</v>
      </c>
      <c r="O8" s="28">
        <f>VLOOKUP($D8,Résultats!$B$2:$AX$476,O$5,FALSE)</f>
        <v>63.835554860000002</v>
      </c>
      <c r="P8" s="19">
        <f>VLOOKUP($D8,Résultats!$B$2:$AX$476,P$5,FALSE)</f>
        <v>63.309823340000001</v>
      </c>
      <c r="Q8" s="19">
        <f>VLOOKUP($D8,Résultats!$B$2:$AX$476,Q$5,FALSE)</f>
        <v>63.018874169999997</v>
      </c>
      <c r="R8" s="19">
        <f>VLOOKUP($D8,Résultats!$B$2:$AX$476,R$5,FALSE)</f>
        <v>62.8970913</v>
      </c>
      <c r="S8" s="112">
        <f>VLOOKUP($D8,Résultats!$B$2:$AX$476,S$5,FALSE)</f>
        <v>62.877033169999997</v>
      </c>
      <c r="T8" s="121">
        <f>VLOOKUP($D8,Résultats!$B$2:$AX$476,T$5,FALSE)</f>
        <v>61.362739300000001</v>
      </c>
      <c r="U8" s="121">
        <f>VLOOKUP($D8,Résultats!$B$2:$AX$476,U$5,FALSE)</f>
        <v>59.169425570000001</v>
      </c>
      <c r="V8" s="121">
        <f>VLOOKUP($D8,Résultats!$B$2:$AX$476,V$5,FALSE)</f>
        <v>57.175021909999998</v>
      </c>
      <c r="W8" s="121">
        <f>VLOOKUP($D8,Résultats!$B$2:$AX$476,W$5,FALSE)</f>
        <v>55.514017430000003</v>
      </c>
      <c r="X8" s="3"/>
      <c r="Y8" s="34"/>
      <c r="Z8" s="214" t="s">
        <v>383</v>
      </c>
      <c r="AA8" s="216">
        <f>I27</f>
        <v>230.43489830729999</v>
      </c>
      <c r="AB8" s="216">
        <f>S27</f>
        <v>233.72559970629999</v>
      </c>
      <c r="AC8" s="217">
        <f>W27</f>
        <v>200.64188992200002</v>
      </c>
    </row>
    <row r="9" spans="1:29" x14ac:dyDescent="0.3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3.6451046009999999</v>
      </c>
      <c r="G9" s="28">
        <f>VLOOKUP($D9,Résultats!$B$2:$AX$476,G$5,FALSE)</f>
        <v>4.1343996230000002</v>
      </c>
      <c r="H9" s="19">
        <f>VLOOKUP($D9,Résultats!$B$2:$AX$476,H$5,FALSE)</f>
        <v>4.3132229110000004</v>
      </c>
      <c r="I9" s="112">
        <f>VLOOKUP($D9,Résultats!$B$2:$AX$476,I$5,FALSE)</f>
        <v>3.3384315720000002</v>
      </c>
      <c r="J9" s="28">
        <f>VLOOKUP($D9,Résultats!$B$2:$AX$476,J$5,FALSE)</f>
        <v>3.5341433929999999</v>
      </c>
      <c r="K9" s="19">
        <f>VLOOKUP($D9,Résultats!$B$2:$AX$476,K$5,FALSE)</f>
        <v>3.7122614359999999</v>
      </c>
      <c r="L9" s="19">
        <f>VLOOKUP($D9,Résultats!$B$2:$AX$476,L$5,FALSE)</f>
        <v>3.8838676589999999</v>
      </c>
      <c r="M9" s="19">
        <f>VLOOKUP($D9,Résultats!$B$2:$AX$476,M$5,FALSE)</f>
        <v>3.9496549910000001</v>
      </c>
      <c r="N9" s="112">
        <f>VLOOKUP($D9,Résultats!$B$2:$AX$476,N$5,FALSE)</f>
        <v>3.9981413799999999</v>
      </c>
      <c r="O9" s="28">
        <f>VLOOKUP($D9,Résultats!$B$2:$AX$476,O$5,FALSE)</f>
        <v>3.9411040869999998</v>
      </c>
      <c r="P9" s="19">
        <f>VLOOKUP($D9,Résultats!$B$2:$AX$476,P$5,FALSE)</f>
        <v>3.9043090619999998</v>
      </c>
      <c r="Q9" s="19">
        <f>VLOOKUP($D9,Résultats!$B$2:$AX$476,Q$5,FALSE)</f>
        <v>3.882044697</v>
      </c>
      <c r="R9" s="19">
        <f>VLOOKUP($D9,Résultats!$B$2:$AX$476,R$5,FALSE)</f>
        <v>3.870800113</v>
      </c>
      <c r="S9" s="112">
        <f>VLOOKUP($D9,Résultats!$B$2:$AX$476,S$5,FALSE)</f>
        <v>3.8658990979999999</v>
      </c>
      <c r="T9" s="121">
        <f>VLOOKUP($D9,Résultats!$B$2:$AX$476,T$5,FALSE)</f>
        <v>3.7346869470000001</v>
      </c>
      <c r="U9" s="121">
        <f>VLOOKUP($D9,Résultats!$B$2:$AX$476,U$5,FALSE)</f>
        <v>3.589335969</v>
      </c>
      <c r="V9" s="121">
        <f>VLOOKUP($D9,Résultats!$B$2:$AX$476,V$5,FALSE)</f>
        <v>3.5271903899999999</v>
      </c>
      <c r="W9" s="121">
        <f>VLOOKUP($D9,Résultats!$B$2:$AX$476,W$5,FALSE)</f>
        <v>3.5142222090000002</v>
      </c>
      <c r="X9" s="3"/>
      <c r="Y9" s="34"/>
      <c r="Z9" s="34"/>
      <c r="AA9" s="34"/>
      <c r="AB9" s="34"/>
      <c r="AC9" s="34"/>
    </row>
    <row r="10" spans="1:29" ht="15" customHeight="1" x14ac:dyDescent="0.3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7">
        <f t="shared" ref="G10:R10" si="2">SUM(G11:G18)</f>
        <v>136.10478738540002</v>
      </c>
      <c r="H10" s="8">
        <f t="shared" si="2"/>
        <v>132.25060346429999</v>
      </c>
      <c r="I10" s="113">
        <f t="shared" si="2"/>
        <v>122.9603258467</v>
      </c>
      <c r="J10" s="27">
        <f t="shared" si="2"/>
        <v>118.40872828539997</v>
      </c>
      <c r="K10" s="8">
        <f t="shared" si="2"/>
        <v>115.23137474119999</v>
      </c>
      <c r="L10" s="8">
        <f t="shared" si="2"/>
        <v>112.74874125700001</v>
      </c>
      <c r="M10" s="8">
        <f t="shared" si="2"/>
        <v>121.1902563801</v>
      </c>
      <c r="N10" s="113">
        <f t="shared" si="2"/>
        <v>130.18150572659999</v>
      </c>
      <c r="O10" s="27">
        <f t="shared" si="2"/>
        <v>131.41422228010001</v>
      </c>
      <c r="P10" s="8">
        <f t="shared" si="2"/>
        <v>132.33335077339999</v>
      </c>
      <c r="Q10" s="8">
        <f t="shared" si="2"/>
        <v>133.0927854997</v>
      </c>
      <c r="R10" s="8">
        <f t="shared" si="2"/>
        <v>133.49836114779998</v>
      </c>
      <c r="S10" s="113">
        <f>SUM(S11:S18)</f>
        <v>133.9175021033</v>
      </c>
      <c r="T10" s="122">
        <f>SUM(T11:T18)</f>
        <v>123.10603438539998</v>
      </c>
      <c r="U10" s="122">
        <f>SUM(U11:U18)</f>
        <v>116.27078355819999</v>
      </c>
      <c r="V10" s="122">
        <f>SUM(V11:V18)</f>
        <v>109.60861399469999</v>
      </c>
      <c r="W10" s="122">
        <f>SUM(W11:W18)</f>
        <v>105.79849490700002</v>
      </c>
      <c r="X10" s="3"/>
      <c r="Y10" s="34"/>
      <c r="Z10" s="34"/>
      <c r="AA10" s="34"/>
      <c r="AB10" s="34"/>
      <c r="AC10" s="34"/>
    </row>
    <row r="11" spans="1:29" x14ac:dyDescent="0.3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125.195652</v>
      </c>
      <c r="G11" s="28">
        <f>VLOOKUP($D11,Résultats!$B$2:$AX$476,G$5,FALSE)</f>
        <v>117.6849642</v>
      </c>
      <c r="H11" s="19">
        <f>VLOOKUP($D11,Résultats!$B$2:$AX$476,H$5,FALSE)</f>
        <v>113.114419</v>
      </c>
      <c r="I11" s="112">
        <f>VLOOKUP($D11,Résultats!$B$2:$AX$476,I$5,FALSE)</f>
        <v>103.2349202</v>
      </c>
      <c r="J11" s="28">
        <f>VLOOKUP($D11,Résultats!$B$2:$AX$476,J$5,FALSE)</f>
        <v>99.464259409999997</v>
      </c>
      <c r="K11" s="19">
        <f>VLOOKUP($D11,Résultats!$B$2:$AX$476,K$5,FALSE)</f>
        <v>96.884685559999994</v>
      </c>
      <c r="L11" s="19">
        <f>VLOOKUP($D11,Résultats!$B$2:$AX$476,L$5,FALSE)</f>
        <v>94.922620879999997</v>
      </c>
      <c r="M11" s="19">
        <f>VLOOKUP($D11,Résultats!$B$2:$AX$476,M$5,FALSE)</f>
        <v>102.458269</v>
      </c>
      <c r="N11" s="112">
        <f>VLOOKUP($D11,Résultats!$B$2:$AX$476,N$5,FALSE)</f>
        <v>110.5114375</v>
      </c>
      <c r="O11" s="28">
        <f>VLOOKUP($D11,Résultats!$B$2:$AX$476,O$5,FALSE)</f>
        <v>111.1947333</v>
      </c>
      <c r="P11" s="19">
        <f>VLOOKUP($D11,Résultats!$B$2:$AX$476,P$5,FALSE)</f>
        <v>111.6222659</v>
      </c>
      <c r="Q11" s="19">
        <f>VLOOKUP($D11,Résultats!$B$2:$AX$476,Q$5,FALSE)</f>
        <v>111.926011</v>
      </c>
      <c r="R11" s="19">
        <f>VLOOKUP($D11,Résultats!$B$2:$AX$476,R$5,FALSE)</f>
        <v>111.9837531</v>
      </c>
      <c r="S11" s="112">
        <f>VLOOKUP($D11,Résultats!$B$2:$AX$476,S$5,FALSE)</f>
        <v>112.06426089999999</v>
      </c>
      <c r="T11" s="121">
        <f>VLOOKUP($D11,Résultats!$B$2:$AX$476,T$5,FALSE)</f>
        <v>98.140690289999995</v>
      </c>
      <c r="U11" s="121">
        <f>VLOOKUP($D11,Résultats!$B$2:$AX$476,U$5,FALSE)</f>
        <v>87.216817399999996</v>
      </c>
      <c r="V11" s="121">
        <f>VLOOKUP($D11,Résultats!$B$2:$AX$476,V$5,FALSE)</f>
        <v>76.607553390000007</v>
      </c>
      <c r="W11" s="121">
        <f>VLOOKUP($D11,Résultats!$B$2:$AX$476,W$5,FALSE)</f>
        <v>66.738624439999995</v>
      </c>
      <c r="X11" s="3"/>
      <c r="Y11" s="34"/>
      <c r="Z11" s="34"/>
      <c r="AA11" s="34"/>
      <c r="AB11" s="34"/>
      <c r="AC11" s="34"/>
    </row>
    <row r="12" spans="1:29" x14ac:dyDescent="0.3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0.60013747719999999</v>
      </c>
      <c r="G12" s="28">
        <f>VLOOKUP($D12,Résultats!$B$2:$AX$476,G$5,FALSE)</f>
        <v>0.43012380690000002</v>
      </c>
      <c r="H12" s="19">
        <f>VLOOKUP($D12,Résultats!$B$2:$AX$476,H$5,FALSE)</f>
        <v>0.37764114430000001</v>
      </c>
      <c r="I12" s="112">
        <f>VLOOKUP($D12,Résultats!$B$2:$AX$476,I$5,FALSE)</f>
        <v>0.3273617513</v>
      </c>
      <c r="J12" s="28">
        <f>VLOOKUP($D12,Résultats!$B$2:$AX$476,J$5,FALSE)</f>
        <v>0.51334502520000003</v>
      </c>
      <c r="K12" s="19">
        <f>VLOOKUP($D12,Résultats!$B$2:$AX$476,K$5,FALSE)</f>
        <v>0.68423712169999995</v>
      </c>
      <c r="L12" s="19">
        <f>VLOOKUP($D12,Résultats!$B$2:$AX$476,L$5,FALSE)</f>
        <v>0.84289159579999995</v>
      </c>
      <c r="M12" s="19">
        <f>VLOOKUP($D12,Résultats!$B$2:$AX$476,M$5,FALSE)</f>
        <v>0.78630026190000002</v>
      </c>
      <c r="N12" s="112">
        <f>VLOOKUP($D12,Résultats!$B$2:$AX$476,N$5,FALSE)</f>
        <v>0.71667384270000001</v>
      </c>
      <c r="O12" s="28">
        <f>VLOOKUP($D12,Résultats!$B$2:$AX$476,O$5,FALSE)</f>
        <v>0.71548163880000004</v>
      </c>
      <c r="P12" s="19">
        <f>VLOOKUP($D12,Résultats!$B$2:$AX$476,P$5,FALSE)</f>
        <v>0.71257417869999995</v>
      </c>
      <c r="Q12" s="19">
        <f>VLOOKUP($D12,Résultats!$B$2:$AX$476,Q$5,FALSE)</f>
        <v>0.70882555709999995</v>
      </c>
      <c r="R12" s="19">
        <f>VLOOKUP($D12,Résultats!$B$2:$AX$476,R$5,FALSE)</f>
        <v>0.70370420619999996</v>
      </c>
      <c r="S12" s="112">
        <f>VLOOKUP($D12,Résultats!$B$2:$AX$476,S$5,FALSE)</f>
        <v>0.69872024109999997</v>
      </c>
      <c r="T12" s="121">
        <f>VLOOKUP($D12,Résultats!$B$2:$AX$476,T$5,FALSE)</f>
        <v>0.7206246717</v>
      </c>
      <c r="U12" s="121">
        <f>VLOOKUP($D12,Résultats!$B$2:$AX$476,U$5,FALSE)</f>
        <v>0.67989312049999995</v>
      </c>
      <c r="V12" s="121">
        <f>VLOOKUP($D12,Résultats!$B$2:$AX$476,V$5,FALSE)</f>
        <v>0.71746073020000001</v>
      </c>
      <c r="W12" s="121">
        <f>VLOOKUP($D12,Résultats!$B$2:$AX$476,W$5,FALSE)</f>
        <v>0.73768088279999999</v>
      </c>
      <c r="X12" s="3"/>
      <c r="Y12" s="34"/>
      <c r="Z12" s="218"/>
      <c r="AA12" s="219"/>
      <c r="AB12" s="219"/>
      <c r="AC12" s="219"/>
    </row>
    <row r="13" spans="1:29" x14ac:dyDescent="0.3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2.6827340959999999</v>
      </c>
      <c r="G13" s="28">
        <f>VLOOKUP($D13,Résultats!$B$2:$AX$476,G$5,FALSE)</f>
        <v>3.4773300759999999</v>
      </c>
      <c r="H13" s="19">
        <f>VLOOKUP($D13,Résultats!$B$2:$AX$476,H$5,FALSE)</f>
        <v>3.7202158910000001</v>
      </c>
      <c r="I13" s="112">
        <f>VLOOKUP($D13,Résultats!$B$2:$AX$476,I$5,FALSE)</f>
        <v>5.7498111449999998</v>
      </c>
      <c r="J13" s="28">
        <f>VLOOKUP($D13,Résultats!$B$2:$AX$476,J$5,FALSE)</f>
        <v>4.2103075849999998</v>
      </c>
      <c r="K13" s="19">
        <f>VLOOKUP($D13,Résultats!$B$2:$AX$476,K$5,FALSE)</f>
        <v>2.859970224</v>
      </c>
      <c r="L13" s="19">
        <f>VLOOKUP($D13,Résultats!$B$2:$AX$476,L$5,FALSE)</f>
        <v>1.635864921</v>
      </c>
      <c r="M13" s="19">
        <f>VLOOKUP($D13,Résultats!$B$2:$AX$476,M$5,FALSE)</f>
        <v>1.6787806270000001</v>
      </c>
      <c r="N13" s="112">
        <f>VLOOKUP($D13,Résultats!$B$2:$AX$476,N$5,FALSE)</f>
        <v>1.7199092490000001</v>
      </c>
      <c r="O13" s="28">
        <f>VLOOKUP($D13,Résultats!$B$2:$AX$476,O$5,FALSE)</f>
        <v>1.715760677</v>
      </c>
      <c r="P13" s="19">
        <f>VLOOKUP($D13,Résultats!$B$2:$AX$476,P$5,FALSE)</f>
        <v>1.707593782</v>
      </c>
      <c r="Q13" s="19">
        <f>VLOOKUP($D13,Résultats!$B$2:$AX$476,Q$5,FALSE)</f>
        <v>1.697511674</v>
      </c>
      <c r="R13" s="19">
        <f>VLOOKUP($D13,Résultats!$B$2:$AX$476,R$5,FALSE)</f>
        <v>1.684881174</v>
      </c>
      <c r="S13" s="112">
        <f>VLOOKUP($D13,Résultats!$B$2:$AX$476,S$5,FALSE)</f>
        <v>1.6725836059999999</v>
      </c>
      <c r="T13" s="121">
        <f>VLOOKUP($D13,Résultats!$B$2:$AX$476,T$5,FALSE)</f>
        <v>1.6013879799999999</v>
      </c>
      <c r="U13" s="121">
        <f>VLOOKUP($D13,Résultats!$B$2:$AX$476,U$5,FALSE)</f>
        <v>1.5720519509999999</v>
      </c>
      <c r="V13" s="121">
        <f>VLOOKUP($D13,Résultats!$B$2:$AX$476,V$5,FALSE)</f>
        <v>1.546133317</v>
      </c>
      <c r="W13" s="121">
        <f>VLOOKUP($D13,Résultats!$B$2:$AX$476,W$5,FALSE)</f>
        <v>4.3415264069999999</v>
      </c>
      <c r="X13" s="3"/>
      <c r="Y13" s="34"/>
    </row>
    <row r="14" spans="1:29" x14ac:dyDescent="0.3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3.152843056</v>
      </c>
      <c r="G14" s="28">
        <f>VLOOKUP($D14,Résultats!$B$2:$AX$476,G$5,FALSE)</f>
        <v>2.410543734</v>
      </c>
      <c r="H14" s="19">
        <f>VLOOKUP($D14,Résultats!$B$2:$AX$476,H$5,FALSE)</f>
        <v>2.1619210600000001</v>
      </c>
      <c r="I14" s="112">
        <f>VLOOKUP($D14,Résultats!$B$2:$AX$476,I$5,FALSE)</f>
        <v>0.90222437639999997</v>
      </c>
      <c r="J14" s="28">
        <f>VLOOKUP($D14,Résultats!$B$2:$AX$476,J$5,FALSE)</f>
        <v>0.70824854820000005</v>
      </c>
      <c r="K14" s="19">
        <f>VLOOKUP($D14,Résultats!$B$2:$AX$476,K$5,FALSE)</f>
        <v>0.54029817150000004</v>
      </c>
      <c r="L14" s="19">
        <f>VLOOKUP($D14,Résultats!$B$2:$AX$476,L$5,FALSE)</f>
        <v>0.38953251820000001</v>
      </c>
      <c r="M14" s="19">
        <f>VLOOKUP($D14,Résultats!$B$2:$AX$476,M$5,FALSE)</f>
        <v>0.33201515920000002</v>
      </c>
      <c r="N14" s="112">
        <f>VLOOKUP($D14,Résultats!$B$2:$AX$476,N$5,FALSE)</f>
        <v>0.26309850289999998</v>
      </c>
      <c r="O14" s="28">
        <f>VLOOKUP($D14,Résultats!$B$2:$AX$476,O$5,FALSE)</f>
        <v>0.2646451963</v>
      </c>
      <c r="P14" s="19">
        <f>VLOOKUP($D14,Résultats!$B$2:$AX$476,P$5,FALSE)</f>
        <v>0.26558580269999998</v>
      </c>
      <c r="Q14" s="19">
        <f>VLOOKUP($D14,Résultats!$B$2:$AX$476,Q$5,FALSE)</f>
        <v>0.2662348216</v>
      </c>
      <c r="R14" s="19">
        <f>VLOOKUP($D14,Résultats!$B$2:$AX$476,R$5,FALSE)</f>
        <v>0.26628580060000001</v>
      </c>
      <c r="S14" s="112">
        <f>VLOOKUP($D14,Résultats!$B$2:$AX$476,S$5,FALSE)</f>
        <v>0.26639183820000001</v>
      </c>
      <c r="T14" s="121">
        <f>VLOOKUP($D14,Résultats!$B$2:$AX$476,T$5,FALSE)</f>
        <v>0.25832175569999999</v>
      </c>
      <c r="U14" s="121">
        <f>VLOOKUP($D14,Résultats!$B$2:$AX$476,U$5,FALSE)</f>
        <v>0.25716061369999998</v>
      </c>
      <c r="V14" s="121">
        <f>VLOOKUP($D14,Résultats!$B$2:$AX$476,V$5,FALSE)</f>
        <v>0.25687646850000001</v>
      </c>
      <c r="W14" s="121">
        <f>VLOOKUP($D14,Résultats!$B$2:$AX$476,W$5,FALSE)</f>
        <v>0.25942818719999999</v>
      </c>
      <c r="X14" s="3"/>
      <c r="Y14" s="34"/>
    </row>
    <row r="15" spans="1:29" x14ac:dyDescent="0.3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1.718354344</v>
      </c>
      <c r="G15" s="28">
        <f>VLOOKUP($D15,Résultats!$B$2:$AX$476,G$5,FALSE)</f>
        <v>2.501076216</v>
      </c>
      <c r="H15" s="19">
        <f>VLOOKUP($D15,Résultats!$B$2:$AX$476,H$5,FALSE)</f>
        <v>2.7812188180000001</v>
      </c>
      <c r="I15" s="112">
        <f>VLOOKUP($D15,Résultats!$B$2:$AX$476,I$5,FALSE)</f>
        <v>3.6737778950000002</v>
      </c>
      <c r="J15" s="28">
        <f>VLOOKUP($D15,Résultats!$B$2:$AX$476,J$5,FALSE)</f>
        <v>3.7451262449999998</v>
      </c>
      <c r="K15" s="19">
        <f>VLOOKUP($D15,Résultats!$B$2:$AX$476,K$5,FALSE)</f>
        <v>3.843630085</v>
      </c>
      <c r="L15" s="19">
        <f>VLOOKUP($D15,Résultats!$B$2:$AX$476,L$5,FALSE)</f>
        <v>3.9532883249999999</v>
      </c>
      <c r="M15" s="19">
        <f>VLOOKUP($D15,Résultats!$B$2:$AX$476,M$5,FALSE)</f>
        <v>4.5280585479999997</v>
      </c>
      <c r="N15" s="112">
        <f>VLOOKUP($D15,Résultats!$B$2:$AX$476,N$5,FALSE)</f>
        <v>5.1492016620000003</v>
      </c>
      <c r="O15" s="28">
        <f>VLOOKUP($D15,Résultats!$B$2:$AX$476,O$5,FALSE)</f>
        <v>5.5297153989999996</v>
      </c>
      <c r="P15" s="19">
        <f>VLOOKUP($D15,Résultats!$B$2:$AX$476,P$5,FALSE)</f>
        <v>5.9017630949999997</v>
      </c>
      <c r="Q15" s="19">
        <f>VLOOKUP($D15,Résultats!$B$2:$AX$476,Q$5,FALSE)</f>
        <v>6.270363487</v>
      </c>
      <c r="R15" s="19">
        <f>VLOOKUP($D15,Résultats!$B$2:$AX$476,R$5,FALSE)</f>
        <v>6.5154378880000001</v>
      </c>
      <c r="S15" s="112">
        <f>VLOOKUP($D15,Résultats!$B$2:$AX$476,S$5,FALSE)</f>
        <v>6.7622460249999996</v>
      </c>
      <c r="T15" s="121">
        <f>VLOOKUP($D15,Résultats!$B$2:$AX$476,T$5,FALSE)</f>
        <v>8.4582683660000004</v>
      </c>
      <c r="U15" s="121">
        <f>VLOOKUP($D15,Résultats!$B$2:$AX$476,U$5,FALSE)</f>
        <v>10.38279402</v>
      </c>
      <c r="V15" s="121">
        <f>VLOOKUP($D15,Résultats!$B$2:$AX$476,V$5,FALSE)</f>
        <v>12.34058641</v>
      </c>
      <c r="W15" s="121">
        <f>VLOOKUP($D15,Résultats!$B$2:$AX$476,W$5,FALSE)</f>
        <v>14.33868567</v>
      </c>
      <c r="X15" s="3"/>
      <c r="Y15" s="34"/>
    </row>
    <row r="16" spans="1:29" x14ac:dyDescent="0.3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0.60264559949999996</v>
      </c>
      <c r="G16" s="28">
        <f>VLOOKUP($D16,Résultats!$B$2:$AX$476,G$5,FALSE)</f>
        <v>0.96369555849999999</v>
      </c>
      <c r="H16" s="19">
        <f>VLOOKUP($D16,Résultats!$B$2:$AX$476,H$5,FALSE)</f>
        <v>1.105781482</v>
      </c>
      <c r="I16" s="112">
        <f>VLOOKUP($D16,Résultats!$B$2:$AX$476,I$5,FALSE)</f>
        <v>1.619052758</v>
      </c>
      <c r="J16" s="28">
        <f>VLOOKUP($D16,Résultats!$B$2:$AX$476,J$5,FALSE)</f>
        <v>1.6504963420000001</v>
      </c>
      <c r="K16" s="19">
        <f>VLOOKUP($D16,Résultats!$B$2:$AX$476,K$5,FALSE)</f>
        <v>1.6939074890000001</v>
      </c>
      <c r="L16" s="19">
        <f>VLOOKUP($D16,Résultats!$B$2:$AX$476,L$5,FALSE)</f>
        <v>1.7422344380000001</v>
      </c>
      <c r="M16" s="19">
        <f>VLOOKUP($D16,Résultats!$B$2:$AX$476,M$5,FALSE)</f>
        <v>1.9158292889999999</v>
      </c>
      <c r="N16" s="112">
        <f>VLOOKUP($D16,Résultats!$B$2:$AX$476,N$5,FALSE)</f>
        <v>2.1021109660000001</v>
      </c>
      <c r="O16" s="28">
        <f>VLOOKUP($D16,Résultats!$B$2:$AX$476,O$5,FALSE)</f>
        <v>2.2717796410000002</v>
      </c>
      <c r="P16" s="19">
        <f>VLOOKUP($D16,Résultats!$B$2:$AX$476,P$5,FALSE)</f>
        <v>2.4381287939999998</v>
      </c>
      <c r="Q16" s="19">
        <f>VLOOKUP($D16,Résultats!$B$2:$AX$476,Q$5,FALSE)</f>
        <v>2.6031607619999999</v>
      </c>
      <c r="R16" s="19">
        <f>VLOOKUP($D16,Résultats!$B$2:$AX$476,R$5,FALSE)</f>
        <v>2.7662646469999999</v>
      </c>
      <c r="S16" s="112">
        <f>VLOOKUP($D16,Résultats!$B$2:$AX$476,S$5,FALSE)</f>
        <v>2.9301980849999998</v>
      </c>
      <c r="T16" s="121">
        <f>VLOOKUP($D16,Résultats!$B$2:$AX$476,T$5,FALSE)</f>
        <v>4.66584048</v>
      </c>
      <c r="U16" s="121">
        <f>VLOOKUP($D16,Résultats!$B$2:$AX$476,U$5,FALSE)</f>
        <v>6.5533090569999999</v>
      </c>
      <c r="V16" s="121">
        <f>VLOOKUP($D16,Résultats!$B$2:$AX$476,V$5,FALSE)</f>
        <v>8.494181008</v>
      </c>
      <c r="W16" s="121">
        <f>VLOOKUP($D16,Résultats!$B$2:$AX$476,W$5,FALSE)</f>
        <v>9.6127219850000003</v>
      </c>
      <c r="X16" s="3"/>
      <c r="Y16" s="34"/>
    </row>
    <row r="17" spans="1:39" x14ac:dyDescent="0.3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4.8772007659999996</v>
      </c>
      <c r="G17" s="28">
        <f>VLOOKUP($D17,Résultats!$B$2:$AX$476,G$5,FALSE)</f>
        <v>5.2954581970000003</v>
      </c>
      <c r="H17" s="19">
        <f>VLOOKUP($D17,Résultats!$B$2:$AX$476,H$5,FALSE)</f>
        <v>5.3404411759999997</v>
      </c>
      <c r="I17" s="112">
        <f>VLOOKUP($D17,Résultats!$B$2:$AX$476,I$5,FALSE)</f>
        <v>4.8247325999999999</v>
      </c>
      <c r="J17" s="28">
        <f>VLOOKUP($D17,Résultats!$B$2:$AX$476,J$5,FALSE)</f>
        <v>4.9152211819999998</v>
      </c>
      <c r="K17" s="19">
        <f>VLOOKUP($D17,Résultats!$B$2:$AX$476,K$5,FALSE)</f>
        <v>5.0412088659999998</v>
      </c>
      <c r="L17" s="19">
        <f>VLOOKUP($D17,Résultats!$B$2:$AX$476,L$5,FALSE)</f>
        <v>5.1816533099999997</v>
      </c>
      <c r="M17" s="19">
        <f>VLOOKUP($D17,Résultats!$B$2:$AX$476,M$5,FALSE)</f>
        <v>5.248358917</v>
      </c>
      <c r="N17" s="112">
        <f>VLOOKUP($D17,Résultats!$B$2:$AX$476,N$5,FALSE)</f>
        <v>5.3083786699999997</v>
      </c>
      <c r="O17" s="28">
        <f>VLOOKUP($D17,Résultats!$B$2:$AX$476,O$5,FALSE)</f>
        <v>5.3263074550000002</v>
      </c>
      <c r="P17" s="19">
        <f>VLOOKUP($D17,Résultats!$B$2:$AX$476,P$5,FALSE)</f>
        <v>5.3319570919999997</v>
      </c>
      <c r="Q17" s="19">
        <f>VLOOKUP($D17,Résultats!$B$2:$AX$476,Q$5,FALSE)</f>
        <v>5.3317170020000004</v>
      </c>
      <c r="R17" s="19">
        <f>VLOOKUP($D17,Résultats!$B$2:$AX$476,R$5,FALSE)</f>
        <v>5.329704596</v>
      </c>
      <c r="S17" s="112">
        <f>VLOOKUP($D17,Résultats!$B$2:$AX$476,S$5,FALSE)</f>
        <v>5.3287926499999996</v>
      </c>
      <c r="T17" s="121">
        <f>VLOOKUP($D17,Résultats!$B$2:$AX$476,T$5,FALSE)</f>
        <v>5.3123860440000001</v>
      </c>
      <c r="U17" s="121">
        <f>VLOOKUP($D17,Résultats!$B$2:$AX$476,U$5,FALSE)</f>
        <v>5.4111802669999998</v>
      </c>
      <c r="V17" s="121">
        <f>VLOOKUP($D17,Résultats!$B$2:$AX$476,V$5,FALSE)</f>
        <v>5.4900791800000004</v>
      </c>
      <c r="W17" s="121">
        <f>VLOOKUP($D17,Résultats!$B$2:$AX$476,W$5,FALSE)</f>
        <v>5.567155123</v>
      </c>
      <c r="X17" s="3"/>
      <c r="Y17" s="34"/>
    </row>
    <row r="18" spans="1:39" x14ac:dyDescent="0.3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2.4103998710000001</v>
      </c>
      <c r="G18" s="114">
        <f>VLOOKUP($D18,Résultats!$B$2:$AX$476,G$5,FALSE)</f>
        <v>3.341595597</v>
      </c>
      <c r="H18" s="20">
        <f>VLOOKUP($D18,Résultats!$B$2:$AX$476,H$5,FALSE)</f>
        <v>3.648964893</v>
      </c>
      <c r="I18" s="115">
        <f>VLOOKUP($D18,Résultats!$B$2:$AX$476,I$5,FALSE)</f>
        <v>2.6284451209999999</v>
      </c>
      <c r="J18" s="114">
        <f>VLOOKUP($D18,Résultats!$B$2:$AX$476,J$5,FALSE)</f>
        <v>3.2017239480000002</v>
      </c>
      <c r="K18" s="20">
        <f>VLOOKUP($D18,Résultats!$B$2:$AX$476,K$5,FALSE)</f>
        <v>3.683437224</v>
      </c>
      <c r="L18" s="20">
        <f>VLOOKUP($D18,Résultats!$B$2:$AX$476,L$5,FALSE)</f>
        <v>4.0806552690000002</v>
      </c>
      <c r="M18" s="20">
        <f>VLOOKUP($D18,Résultats!$B$2:$AX$476,M$5,FALSE)</f>
        <v>4.2426445780000002</v>
      </c>
      <c r="N18" s="115">
        <f>VLOOKUP($D18,Résultats!$B$2:$AX$476,N$5,FALSE)</f>
        <v>4.4106953339999997</v>
      </c>
      <c r="O18" s="114">
        <f>VLOOKUP($D18,Résultats!$B$2:$AX$476,O$5,FALSE)</f>
        <v>4.3957989729999998</v>
      </c>
      <c r="P18" s="20">
        <f>VLOOKUP($D18,Résultats!$B$2:$AX$476,P$5,FALSE)</f>
        <v>4.3534821289999996</v>
      </c>
      <c r="Q18" s="20">
        <f>VLOOKUP($D18,Résultats!$B$2:$AX$476,Q$5,FALSE)</f>
        <v>4.2889611959999998</v>
      </c>
      <c r="R18" s="20">
        <f>VLOOKUP($D18,Résultats!$B$2:$AX$476,R$5,FALSE)</f>
        <v>4.2483297359999996</v>
      </c>
      <c r="S18" s="115">
        <f>VLOOKUP($D18,Résultats!$B$2:$AX$476,S$5,FALSE)</f>
        <v>4.194308758</v>
      </c>
      <c r="T18" s="123">
        <f>VLOOKUP($D18,Résultats!$B$2:$AX$476,T$5,FALSE)</f>
        <v>3.9485147980000002</v>
      </c>
      <c r="U18" s="123">
        <f>VLOOKUP($D18,Résultats!$B$2:$AX$476,U$5,FALSE)</f>
        <v>4.1975771289999999</v>
      </c>
      <c r="V18" s="123">
        <f>VLOOKUP($D18,Résultats!$B$2:$AX$476,V$5,FALSE)</f>
        <v>4.155743491</v>
      </c>
      <c r="W18" s="123">
        <f>VLOOKUP($D18,Résultats!$B$2:$AX$476,W$5,FALSE)</f>
        <v>4.2026722120000004</v>
      </c>
      <c r="X18" s="3"/>
      <c r="Y18" s="34"/>
    </row>
    <row r="19" spans="1:39" ht="15" customHeight="1" x14ac:dyDescent="0.3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110">
        <f t="shared" ref="G19:R19" si="3">SUM(G20:G25)</f>
        <v>37.454327371599994</v>
      </c>
      <c r="H19" s="6">
        <f t="shared" si="3"/>
        <v>36.091039525400006</v>
      </c>
      <c r="I19" s="111">
        <f t="shared" si="3"/>
        <v>34.602557419599997</v>
      </c>
      <c r="J19" s="110">
        <f t="shared" si="3"/>
        <v>33.346204725699998</v>
      </c>
      <c r="K19" s="6">
        <f t="shared" si="3"/>
        <v>32.506535313900002</v>
      </c>
      <c r="L19" s="6">
        <f t="shared" si="3"/>
        <v>31.8274203163</v>
      </c>
      <c r="M19" s="6">
        <f t="shared" si="3"/>
        <v>31.211349618099995</v>
      </c>
      <c r="N19" s="111">
        <f t="shared" si="3"/>
        <v>30.568576610299996</v>
      </c>
      <c r="O19" s="110">
        <f t="shared" si="3"/>
        <v>30.416296223100002</v>
      </c>
      <c r="P19" s="6">
        <f t="shared" si="3"/>
        <v>30.375826503799999</v>
      </c>
      <c r="Q19" s="6">
        <f t="shared" si="3"/>
        <v>30.380204510999999</v>
      </c>
      <c r="R19" s="6">
        <f t="shared" si="3"/>
        <v>30.408262803700001</v>
      </c>
      <c r="S19" s="111">
        <f>SUM(S20:S25)</f>
        <v>30.452610773000004</v>
      </c>
      <c r="T19" s="120">
        <f>SUM(T20:T25)</f>
        <v>30.833804787799998</v>
      </c>
      <c r="U19" s="120">
        <f>SUM(U20:U25)</f>
        <v>31.515998374500001</v>
      </c>
      <c r="V19" s="120">
        <f>SUM(V20:V25)</f>
        <v>31.891600457000003</v>
      </c>
      <c r="W19" s="120">
        <f>SUM(W20:W25)</f>
        <v>32.256625642000003</v>
      </c>
      <c r="X19" s="3"/>
      <c r="Y19" s="34"/>
    </row>
    <row r="20" spans="1:39" x14ac:dyDescent="0.3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32.844403499999999</v>
      </c>
      <c r="G20" s="28">
        <f>VLOOKUP($D20,Résultats!$B$2:$AX$476,G$5,FALSE)</f>
        <v>28.732271369999999</v>
      </c>
      <c r="H20" s="19">
        <f>VLOOKUP($D20,Résultats!$B$2:$AX$476,H$5,FALSE)</f>
        <v>26.160993390000002</v>
      </c>
      <c r="I20" s="112">
        <f>VLOOKUP($D20,Résultats!$B$2:$AX$476,I$5,FALSE)</f>
        <v>23.737295450000001</v>
      </c>
      <c r="J20" s="28">
        <f>VLOOKUP($D20,Résultats!$B$2:$AX$476,J$5,FALSE)</f>
        <v>22.78014318</v>
      </c>
      <c r="K20" s="19">
        <f>VLOOKUP($D20,Résultats!$B$2:$AX$476,K$5,FALSE)</f>
        <v>22.114744330000001</v>
      </c>
      <c r="L20" s="19">
        <f>VLOOKUP($D20,Résultats!$B$2:$AX$476,L$5,FALSE)</f>
        <v>21.563923389999999</v>
      </c>
      <c r="M20" s="19">
        <f>VLOOKUP($D20,Résultats!$B$2:$AX$476,M$5,FALSE)</f>
        <v>20.939316949999998</v>
      </c>
      <c r="N20" s="112">
        <f>VLOOKUP($D20,Résultats!$B$2:$AX$476,N$5,FALSE)</f>
        <v>20.302384109999998</v>
      </c>
      <c r="O20" s="28">
        <f>VLOOKUP($D20,Résultats!$B$2:$AX$476,O$5,FALSE)</f>
        <v>19.997635420000002</v>
      </c>
      <c r="P20" s="19">
        <f>VLOOKUP($D20,Résultats!$B$2:$AX$476,P$5,FALSE)</f>
        <v>19.767273190000001</v>
      </c>
      <c r="Q20" s="19">
        <f>VLOOKUP($D20,Résultats!$B$2:$AX$476,Q$5,FALSE)</f>
        <v>19.56592191</v>
      </c>
      <c r="R20" s="19">
        <f>VLOOKUP($D20,Résultats!$B$2:$AX$476,R$5,FALSE)</f>
        <v>19.37400804</v>
      </c>
      <c r="S20" s="112">
        <f>VLOOKUP($D20,Résultats!$B$2:$AX$476,S$5,FALSE)</f>
        <v>19.19163563</v>
      </c>
      <c r="T20" s="121">
        <f>VLOOKUP($D20,Résultats!$B$2:$AX$476,T$5,FALSE)</f>
        <v>18.5077581</v>
      </c>
      <c r="U20" s="121">
        <f>VLOOKUP($D20,Résultats!$B$2:$AX$476,U$5,FALSE)</f>
        <v>18.485527749999999</v>
      </c>
      <c r="V20" s="121">
        <f>VLOOKUP($D20,Résultats!$B$2:$AX$476,V$5,FALSE)</f>
        <v>18.152309540000001</v>
      </c>
      <c r="W20" s="121">
        <f>VLOOKUP($D20,Résultats!$B$2:$AX$476,W$5,FALSE)</f>
        <v>17.783466319999999</v>
      </c>
      <c r="X20" s="3"/>
      <c r="Y20" s="34"/>
    </row>
    <row r="21" spans="1:39" x14ac:dyDescent="0.3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3.2769184330000001</v>
      </c>
      <c r="G21" s="28">
        <f>VLOOKUP($D21,Résultats!$B$2:$AX$476,G$5,FALSE)</f>
        <v>6.4975823899999998</v>
      </c>
      <c r="H21" s="19">
        <f>VLOOKUP($D21,Résultats!$B$2:$AX$476,H$5,FALSE)</f>
        <v>7.7713954410000001</v>
      </c>
      <c r="I21" s="112">
        <f>VLOOKUP($D21,Résultats!$B$2:$AX$476,I$5,FALSE)</f>
        <v>6.5679752159999998</v>
      </c>
      <c r="J21" s="28">
        <f>VLOOKUP($D21,Résultats!$B$2:$AX$476,J$5,FALSE)</f>
        <v>6.5454130490000004</v>
      </c>
      <c r="K21" s="19">
        <f>VLOOKUP($D21,Résultats!$B$2:$AX$476,K$5,FALSE)</f>
        <v>6.5874094989999996</v>
      </c>
      <c r="L21" s="19">
        <f>VLOOKUP($D21,Résultats!$B$2:$AX$476,L$5,FALSE)</f>
        <v>6.6487825809999999</v>
      </c>
      <c r="M21" s="19">
        <f>VLOOKUP($D21,Résultats!$B$2:$AX$476,M$5,FALSE)</f>
        <v>6.5375778130000004</v>
      </c>
      <c r="N21" s="112">
        <f>VLOOKUP($D21,Résultats!$B$2:$AX$476,N$5,FALSE)</f>
        <v>6.4204389639999997</v>
      </c>
      <c r="O21" s="28">
        <f>VLOOKUP($D21,Résultats!$B$2:$AX$476,O$5,FALSE)</f>
        <v>6.469019673</v>
      </c>
      <c r="P21" s="19">
        <f>VLOOKUP($D21,Résultats!$B$2:$AX$476,P$5,FALSE)</f>
        <v>6.5410320080000002</v>
      </c>
      <c r="Q21" s="19">
        <f>VLOOKUP($D21,Résultats!$B$2:$AX$476,Q$5,FALSE)</f>
        <v>6.622768175</v>
      </c>
      <c r="R21" s="19">
        <f>VLOOKUP($D21,Résultats!$B$2:$AX$476,R$5,FALSE)</f>
        <v>6.7103409120000004</v>
      </c>
      <c r="S21" s="112">
        <f>VLOOKUP($D21,Résultats!$B$2:$AX$476,S$5,FALSE)</f>
        <v>6.8018303280000003</v>
      </c>
      <c r="T21" s="121">
        <f>VLOOKUP($D21,Résultats!$B$2:$AX$476,T$5,FALSE)</f>
        <v>7.3218154689999997</v>
      </c>
      <c r="U21" s="121">
        <f>VLOOKUP($D21,Résultats!$B$2:$AX$476,U$5,FALSE)</f>
        <v>7.5679051810000004</v>
      </c>
      <c r="V21" s="121">
        <f>VLOOKUP($D21,Résultats!$B$2:$AX$476,V$5,FALSE)</f>
        <v>7.8300208700000002</v>
      </c>
      <c r="W21" s="121">
        <f>VLOOKUP($D21,Résultats!$B$2:$AX$476,W$5,FALSE)</f>
        <v>7.930539263</v>
      </c>
      <c r="X21" s="3"/>
      <c r="Y21" s="34"/>
    </row>
    <row r="22" spans="1:39" x14ac:dyDescent="0.3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0.1071803511</v>
      </c>
      <c r="G22" s="28">
        <f>VLOOKUP($D22,Résultats!$B$2:$AX$476,G$5,FALSE)</f>
        <v>9.4738812500000005E-2</v>
      </c>
      <c r="H22" s="19">
        <f>VLOOKUP($D22,Résultats!$B$2:$AX$476,H$5,FALSE)</f>
        <v>8.6560020099999996E-2</v>
      </c>
      <c r="I22" s="112">
        <f>VLOOKUP($D22,Résultats!$B$2:$AX$476,I$5,FALSE)</f>
        <v>0.36732076029999999</v>
      </c>
      <c r="J22" s="28">
        <f>VLOOKUP($D22,Résultats!$B$2:$AX$476,J$5,FALSE)</f>
        <v>0.33166772719999998</v>
      </c>
      <c r="K22" s="19">
        <f>VLOOKUP($D22,Résultats!$B$2:$AX$476,K$5,FALSE)</f>
        <v>0.30193184449999999</v>
      </c>
      <c r="L22" s="19">
        <f>VLOOKUP($D22,Résultats!$B$2:$AX$476,L$5,FALSE)</f>
        <v>0.2750399469</v>
      </c>
      <c r="M22" s="19">
        <f>VLOOKUP($D22,Résultats!$B$2:$AX$476,M$5,FALSE)</f>
        <v>0.34639488019999998</v>
      </c>
      <c r="N22" s="112">
        <f>VLOOKUP($D22,Résultats!$B$2:$AX$476,N$5,FALSE)</f>
        <v>0.41532473419999999</v>
      </c>
      <c r="O22" s="28">
        <f>VLOOKUP($D22,Résultats!$B$2:$AX$476,O$5,FALSE)</f>
        <v>0.4130547665</v>
      </c>
      <c r="P22" s="19">
        <f>VLOOKUP($D22,Résultats!$B$2:$AX$476,P$5,FALSE)</f>
        <v>0.4123036082</v>
      </c>
      <c r="Q22" s="19">
        <f>VLOOKUP($D22,Résultats!$B$2:$AX$476,Q$5,FALSE)</f>
        <v>0.4121605659</v>
      </c>
      <c r="R22" s="19">
        <f>VLOOKUP($D22,Résultats!$B$2:$AX$476,R$5,FALSE)</f>
        <v>0.41222773750000002</v>
      </c>
      <c r="S22" s="112">
        <f>VLOOKUP($D22,Résultats!$B$2:$AX$476,S$5,FALSE)</f>
        <v>0.4125141101</v>
      </c>
      <c r="T22" s="121">
        <f>VLOOKUP($D22,Résultats!$B$2:$AX$476,T$5,FALSE)</f>
        <v>0.49506575390000002</v>
      </c>
      <c r="U22" s="121">
        <f>VLOOKUP($D22,Résultats!$B$2:$AX$476,U$5,FALSE)</f>
        <v>0.6040592025</v>
      </c>
      <c r="V22" s="121">
        <f>VLOOKUP($D22,Résultats!$B$2:$AX$476,V$5,FALSE)</f>
        <v>0.70111615350000001</v>
      </c>
      <c r="W22" s="121">
        <f>VLOOKUP($D22,Résultats!$B$2:$AX$476,W$5,FALSE)</f>
        <v>0.78379231149999995</v>
      </c>
      <c r="X22" s="3"/>
      <c r="Y22" s="34"/>
      <c r="Z22" s="34"/>
      <c r="AA22" s="34"/>
    </row>
    <row r="23" spans="1:39" x14ac:dyDescent="0.3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0.60470932249999998</v>
      </c>
      <c r="G23" s="28">
        <f>VLOOKUP($D23,Résultats!$B$2:$AX$476,G$5,FALSE)</f>
        <v>0.57854941979999996</v>
      </c>
      <c r="H23" s="19">
        <f>VLOOKUP($D23,Résultats!$B$2:$AX$476,H$5,FALSE)</f>
        <v>0.5426804234</v>
      </c>
      <c r="I23" s="112">
        <f>VLOOKUP($D23,Résultats!$B$2:$AX$476,I$5,FALSE)</f>
        <v>1.4171178879999999</v>
      </c>
      <c r="J23" s="28">
        <f>VLOOKUP($D23,Résultats!$B$2:$AX$476,J$5,FALSE)</f>
        <v>1.1943019589999999</v>
      </c>
      <c r="K23" s="19">
        <f>VLOOKUP($D23,Résultats!$B$2:$AX$476,K$5,FALSE)</f>
        <v>1.000600913</v>
      </c>
      <c r="L23" s="19">
        <f>VLOOKUP($D23,Résultats!$B$2:$AX$476,L$5,FALSE)</f>
        <v>0.82275426399999996</v>
      </c>
      <c r="M23" s="19">
        <f>VLOOKUP($D23,Résultats!$B$2:$AX$476,M$5,FALSE)</f>
        <v>0.8163582721</v>
      </c>
      <c r="N23" s="112">
        <f>VLOOKUP($D23,Résultats!$B$2:$AX$476,N$5,FALSE)</f>
        <v>0.80897191970000004</v>
      </c>
      <c r="O23" s="28">
        <f>VLOOKUP($D23,Résultats!$B$2:$AX$476,O$5,FALSE)</f>
        <v>0.80345773760000005</v>
      </c>
      <c r="P23" s="19">
        <f>VLOOKUP($D23,Résultats!$B$2:$AX$476,P$5,FALSE)</f>
        <v>0.8009022603</v>
      </c>
      <c r="Q23" s="19">
        <f>VLOOKUP($D23,Résultats!$B$2:$AX$476,Q$5,FALSE)</f>
        <v>0.79952679439999996</v>
      </c>
      <c r="R23" s="19">
        <f>VLOOKUP($D23,Résultats!$B$2:$AX$476,R$5,FALSE)</f>
        <v>0.79841043950000001</v>
      </c>
      <c r="S23" s="112">
        <f>VLOOKUP($D23,Résultats!$B$2:$AX$476,S$5,FALSE)</f>
        <v>0.79771524689999995</v>
      </c>
      <c r="T23" s="121">
        <f>VLOOKUP($D23,Résultats!$B$2:$AX$476,T$5,FALSE)</f>
        <v>0.7783212706</v>
      </c>
      <c r="U23" s="121">
        <f>VLOOKUP($D23,Résultats!$B$2:$AX$476,U$5,FALSE)</f>
        <v>0.77848486279999995</v>
      </c>
      <c r="V23" s="121">
        <f>VLOOKUP($D23,Résultats!$B$2:$AX$476,V$5,FALSE)</f>
        <v>0.77907589020000001</v>
      </c>
      <c r="W23" s="121">
        <f>VLOOKUP($D23,Résultats!$B$2:$AX$476,W$5,FALSE)</f>
        <v>0.79111040919999998</v>
      </c>
      <c r="X23" s="3"/>
      <c r="Y23" s="34"/>
      <c r="Z23" s="34"/>
      <c r="AA23" s="34"/>
    </row>
    <row r="24" spans="1:39" x14ac:dyDescent="0.3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0.2693415509</v>
      </c>
      <c r="G24" s="28">
        <f>VLOOKUP($D24,Résultats!$B$2:$AX$476,G$5,FALSE)</f>
        <v>0.29201185130000001</v>
      </c>
      <c r="H24" s="19">
        <f>VLOOKUP($D24,Résultats!$B$2:$AX$476,H$5,FALSE)</f>
        <v>0.28559548890000003</v>
      </c>
      <c r="I24" s="112">
        <f>VLOOKUP($D24,Résultats!$B$2:$AX$476,I$5,FALSE)</f>
        <v>0.32123836729999999</v>
      </c>
      <c r="J24" s="28">
        <f>VLOOKUP($D24,Résultats!$B$2:$AX$476,J$5,FALSE)</f>
        <v>0.30026052349999999</v>
      </c>
      <c r="K24" s="19">
        <f>VLOOKUP($D24,Résultats!$B$2:$AX$476,K$5,FALSE)</f>
        <v>0.28377321439999997</v>
      </c>
      <c r="L24" s="19">
        <f>VLOOKUP($D24,Résultats!$B$2:$AX$476,L$5,FALSE)</f>
        <v>0.26925088740000003</v>
      </c>
      <c r="M24" s="19">
        <f>VLOOKUP($D24,Résultats!$B$2:$AX$476,M$5,FALSE)</f>
        <v>0.26846265479999998</v>
      </c>
      <c r="N24" s="112">
        <f>VLOOKUP($D24,Résultats!$B$2:$AX$476,N$5,FALSE)</f>
        <v>0.26732750440000003</v>
      </c>
      <c r="O24" s="28">
        <f>VLOOKUP($D24,Résultats!$B$2:$AX$476,O$5,FALSE)</f>
        <v>0.26907634000000002</v>
      </c>
      <c r="P24" s="19">
        <f>VLOOKUP($D24,Résultats!$B$2:$AX$476,P$5,FALSE)</f>
        <v>0.27180095230000001</v>
      </c>
      <c r="Q24" s="19">
        <f>VLOOKUP($D24,Résultats!$B$2:$AX$476,Q$5,FALSE)</f>
        <v>0.27492937769999998</v>
      </c>
      <c r="R24" s="19">
        <f>VLOOKUP($D24,Résultats!$B$2:$AX$476,R$5,FALSE)</f>
        <v>0.2781933627</v>
      </c>
      <c r="S24" s="112">
        <f>VLOOKUP($D24,Résultats!$B$2:$AX$476,S$5,FALSE)</f>
        <v>0.28161824600000002</v>
      </c>
      <c r="T24" s="121">
        <f>VLOOKUP($D24,Résultats!$B$2:$AX$476,T$5,FALSE)</f>
        <v>0.27719004130000002</v>
      </c>
      <c r="U24" s="121">
        <f>VLOOKUP($D24,Résultats!$B$2:$AX$476,U$5,FALSE)</f>
        <v>0.27950153220000001</v>
      </c>
      <c r="V24" s="121">
        <f>VLOOKUP($D24,Résultats!$B$2:$AX$476,V$5,FALSE)</f>
        <v>0.2824176753</v>
      </c>
      <c r="W24" s="121">
        <f>VLOOKUP($D24,Résultats!$B$2:$AX$476,W$5,FALSE)</f>
        <v>0.28862775629999998</v>
      </c>
      <c r="X24" s="3"/>
      <c r="Y24" s="34"/>
      <c r="Z24" s="34"/>
      <c r="AA24" s="34"/>
    </row>
    <row r="25" spans="1:39" x14ac:dyDescent="0.3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1.1272771269999999</v>
      </c>
      <c r="G25" s="114">
        <f>VLOOKUP($D25,Résultats!$B$2:$AX$476,G$5,FALSE)</f>
        <v>1.259173528</v>
      </c>
      <c r="H25" s="20">
        <f>VLOOKUP($D25,Résultats!$B$2:$AX$476,H$5,FALSE)</f>
        <v>1.243814762</v>
      </c>
      <c r="I25" s="115">
        <f>VLOOKUP($D25,Résultats!$B$2:$AX$476,I$5,FALSE)</f>
        <v>2.1916097379999999</v>
      </c>
      <c r="J25" s="114">
        <f>VLOOKUP($D25,Résultats!$B$2:$AX$476,J$5,FALSE)</f>
        <v>2.194418287</v>
      </c>
      <c r="K25" s="20">
        <f>VLOOKUP($D25,Résultats!$B$2:$AX$476,K$5,FALSE)</f>
        <v>2.2180755130000001</v>
      </c>
      <c r="L25" s="20">
        <f>VLOOKUP($D25,Résultats!$B$2:$AX$476,L$5,FALSE)</f>
        <v>2.2476692470000001</v>
      </c>
      <c r="M25" s="20">
        <f>VLOOKUP($D25,Résultats!$B$2:$AX$476,M$5,FALSE)</f>
        <v>2.303239048</v>
      </c>
      <c r="N25" s="115">
        <f>VLOOKUP($D25,Résultats!$B$2:$AX$476,N$5,FALSE)</f>
        <v>2.3541293780000001</v>
      </c>
      <c r="O25" s="114">
        <f>VLOOKUP($D25,Résultats!$B$2:$AX$476,O$5,FALSE)</f>
        <v>2.4640522859999998</v>
      </c>
      <c r="P25" s="20">
        <f>VLOOKUP($D25,Résultats!$B$2:$AX$476,P$5,FALSE)</f>
        <v>2.5825144849999999</v>
      </c>
      <c r="Q25" s="20">
        <f>VLOOKUP($D25,Résultats!$B$2:$AX$476,Q$5,FALSE)</f>
        <v>2.704897688</v>
      </c>
      <c r="R25" s="20">
        <f>VLOOKUP($D25,Résultats!$B$2:$AX$476,R$5,FALSE)</f>
        <v>2.8350823119999999</v>
      </c>
      <c r="S25" s="115">
        <f>VLOOKUP($D25,Résultats!$B$2:$AX$476,S$5,FALSE)</f>
        <v>2.9672972120000001</v>
      </c>
      <c r="T25" s="123">
        <f>VLOOKUP($D25,Résultats!$B$2:$AX$476,T$5,FALSE)</f>
        <v>3.453654153</v>
      </c>
      <c r="U25" s="123">
        <f>VLOOKUP($D25,Résultats!$B$2:$AX$476,U$5,FALSE)</f>
        <v>3.8005198459999998</v>
      </c>
      <c r="V25" s="123">
        <f>VLOOKUP($D25,Résultats!$B$2:$AX$476,V$5,FALSE)</f>
        <v>4.1466603280000003</v>
      </c>
      <c r="W25" s="123">
        <f>VLOOKUP($D25,Résultats!$B$2:$AX$476,W$5,FALSE)</f>
        <v>4.6790895819999996</v>
      </c>
      <c r="X25" s="3"/>
      <c r="Y25" s="34"/>
      <c r="Z25" s="34"/>
      <c r="AA25" s="34"/>
    </row>
    <row r="26" spans="1:39" x14ac:dyDescent="0.3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110">
        <f>VLOOKUP($D26,Résultats!$B$2:$AX$476,G$5,FALSE)</f>
        <v>2.8432188639999998</v>
      </c>
      <c r="H26" s="6">
        <f>VLOOKUP($D26,Résultats!$B$2:$AX$476,H$5,FALSE)</f>
        <v>2.6412724430000001</v>
      </c>
      <c r="I26" s="111">
        <f>VLOOKUP($D26,Résultats!$B$2:$AX$476,I$5,FALSE)</f>
        <v>2.4775696190000001</v>
      </c>
      <c r="J26" s="110">
        <f>VLOOKUP($D26,Résultats!$B$2:$AX$476,J$5,FALSE)</f>
        <v>2.4043815999999998</v>
      </c>
      <c r="K26" s="6">
        <f>VLOOKUP($D26,Résultats!$B$2:$AX$476,K$5,FALSE)</f>
        <v>2.3940256870000001</v>
      </c>
      <c r="L26" s="6">
        <f>VLOOKUP($D26,Résultats!$B$2:$AX$476,L$5,FALSE)</f>
        <v>2.4128944250000002</v>
      </c>
      <c r="M26" s="6">
        <f>VLOOKUP($D26,Résultats!$B$2:$AX$476,M$5,FALSE)</f>
        <v>2.431378762</v>
      </c>
      <c r="N26" s="111">
        <f>VLOOKUP($D26,Résultats!$B$2:$AX$476,N$5,FALSE)</f>
        <v>2.450910833</v>
      </c>
      <c r="O26" s="110">
        <f>VLOOKUP($D26,Résultats!$B$2:$AX$476,O$5,FALSE)</f>
        <v>2.4722744470000002</v>
      </c>
      <c r="P26" s="6">
        <f>VLOOKUP($D26,Résultats!$B$2:$AX$476,P$5,FALSE)</f>
        <v>2.4996377230000002</v>
      </c>
      <c r="Q26" s="6">
        <f>VLOOKUP($D26,Résultats!$B$2:$AX$476,Q$5,FALSE)</f>
        <v>2.5324285049999999</v>
      </c>
      <c r="R26" s="6">
        <f>VLOOKUP($D26,Résultats!$B$2:$AX$476,R$5,FALSE)</f>
        <v>2.5703548729999999</v>
      </c>
      <c r="S26" s="111">
        <f>VLOOKUP($D26,Résultats!$B$2:$AX$476,S$5,FALSE)</f>
        <v>2.6125545620000001</v>
      </c>
      <c r="T26" s="120">
        <f>VLOOKUP($D26,Résultats!$B$2:$AX$476,T$5,FALSE)</f>
        <v>2.826806999</v>
      </c>
      <c r="U26" s="120">
        <f>VLOOKUP($D26,Résultats!$B$2:$AX$476,U$5,FALSE)</f>
        <v>3.0434726990000001</v>
      </c>
      <c r="V26" s="120">
        <f>VLOOKUP($D26,Résultats!$B$2:$AX$476,V$5,FALSE)</f>
        <v>3.2788433860000001</v>
      </c>
      <c r="W26" s="120">
        <f>VLOOKUP($D26,Résultats!$B$2:$AX$476,W$5,FALSE)</f>
        <v>3.5585297339999999</v>
      </c>
      <c r="X26" s="3"/>
      <c r="Y26" s="34"/>
      <c r="Z26" s="34"/>
      <c r="AA26" s="34"/>
    </row>
    <row r="27" spans="1:39" x14ac:dyDescent="0.3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9">
        <f t="shared" ref="G27:R27" si="4">G26+G19+G10+G7</f>
        <v>248.17971119400002</v>
      </c>
      <c r="H27" s="9">
        <f t="shared" si="4"/>
        <v>242.03553348369999</v>
      </c>
      <c r="I27" s="116">
        <f t="shared" si="4"/>
        <v>230.43489830729999</v>
      </c>
      <c r="J27" s="29">
        <f t="shared" si="4"/>
        <v>224.83539796409997</v>
      </c>
      <c r="K27" s="9">
        <f t="shared" si="4"/>
        <v>220.8119686181</v>
      </c>
      <c r="L27" s="9">
        <f t="shared" si="4"/>
        <v>217.63251386729999</v>
      </c>
      <c r="M27" s="9">
        <f t="shared" si="4"/>
        <v>224.6272788412</v>
      </c>
      <c r="N27" s="116">
        <f t="shared" si="4"/>
        <v>231.8868164699</v>
      </c>
      <c r="O27" s="29">
        <f t="shared" si="4"/>
        <v>232.07945189719999</v>
      </c>
      <c r="P27" s="9">
        <f t="shared" si="4"/>
        <v>232.42294740220001</v>
      </c>
      <c r="Q27" s="9">
        <f t="shared" si="4"/>
        <v>232.9063373827</v>
      </c>
      <c r="R27" s="9">
        <f t="shared" si="4"/>
        <v>233.24487023749998</v>
      </c>
      <c r="S27" s="116">
        <f>S26+S19+S10+S7</f>
        <v>233.72559970629999</v>
      </c>
      <c r="T27" s="124">
        <f>T26+T19+T10+T7</f>
        <v>221.8640724192</v>
      </c>
      <c r="U27" s="124">
        <f>U26+U19+U10+U7</f>
        <v>213.58901617070001</v>
      </c>
      <c r="V27" s="124">
        <f>V26+V19+V10+V7</f>
        <v>205.48127013769999</v>
      </c>
      <c r="W27" s="124">
        <f>W26+W19+W10+W7</f>
        <v>200.64188992200002</v>
      </c>
      <c r="X27" s="3"/>
      <c r="Y27" s="34"/>
      <c r="Z27" s="34"/>
      <c r="AA27" s="34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3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3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71.925850811000004</v>
      </c>
      <c r="G33" s="110">
        <f t="shared" ref="G33:R33" si="5">SUM(G34:G35)</f>
        <v>69.371384403000008</v>
      </c>
      <c r="H33" s="6">
        <f t="shared" si="5"/>
        <v>68.589056720999992</v>
      </c>
      <c r="I33" s="111">
        <f t="shared" si="5"/>
        <v>68.99829513200001</v>
      </c>
      <c r="J33" s="110">
        <f t="shared" si="5"/>
        <v>68.807466742999992</v>
      </c>
      <c r="K33" s="6">
        <f t="shared" si="5"/>
        <v>68.353481316</v>
      </c>
      <c r="L33" s="6">
        <f t="shared" si="5"/>
        <v>67.869307738999993</v>
      </c>
      <c r="M33" s="6">
        <f t="shared" si="5"/>
        <v>66.907650391000004</v>
      </c>
      <c r="N33" s="111">
        <f t="shared" si="5"/>
        <v>65.70273546</v>
      </c>
      <c r="O33" s="110">
        <f t="shared" si="5"/>
        <v>64.768663527000001</v>
      </c>
      <c r="P33" s="6">
        <f t="shared" si="5"/>
        <v>64.167369261999994</v>
      </c>
      <c r="Q33" s="6">
        <f t="shared" si="5"/>
        <v>63.805041936999999</v>
      </c>
      <c r="R33" s="6">
        <f t="shared" si="5"/>
        <v>63.604662062999999</v>
      </c>
      <c r="S33" s="111">
        <f>SUM(S34:S35)</f>
        <v>63.507579497999998</v>
      </c>
      <c r="T33" s="120">
        <f>SUM(T34:T35)</f>
        <v>61.622931606999998</v>
      </c>
      <c r="U33" s="120">
        <f>SUM(U34:U35)</f>
        <v>59.103801408999999</v>
      </c>
      <c r="V33" s="120">
        <f>SUM(V34:V35)</f>
        <v>56.970155689999999</v>
      </c>
      <c r="W33" s="120">
        <f>SUM(W34:W35)</f>
        <v>55.351119159000007</v>
      </c>
      <c r="X33" s="3"/>
      <c r="Z33" s="212" t="s">
        <v>42</v>
      </c>
      <c r="AA33" s="221">
        <f>(I38+I40)/I36</f>
        <v>8.641375776625564E-3</v>
      </c>
      <c r="AB33" s="221">
        <f>(S38+S40)/S36</f>
        <v>6.9572056920238811E-3</v>
      </c>
      <c r="AC33" s="222">
        <f>(W38+W40)/W36</f>
        <v>7.0660959980311019E-3</v>
      </c>
      <c r="AE33" s="212" t="s">
        <v>447</v>
      </c>
      <c r="AF33" s="221">
        <f>I34/I33</f>
        <v>0.95161573824957146</v>
      </c>
      <c r="AG33" s="221">
        <f>S34/S33</f>
        <v>0.93912696518182137</v>
      </c>
      <c r="AH33" s="222">
        <f>W34/W33</f>
        <v>0.9365103675879588</v>
      </c>
      <c r="AJ33" s="212" t="s">
        <v>381</v>
      </c>
      <c r="AK33" s="221">
        <f>I46/(I46+I48)</f>
        <v>0.98439656250002705</v>
      </c>
      <c r="AL33" s="221">
        <f>S46/(S46+S48)</f>
        <v>0.97850009739342436</v>
      </c>
      <c r="AM33" s="222">
        <f>W46/(W46+W48)</f>
        <v>0.95693676436931752</v>
      </c>
    </row>
    <row r="34" spans="1:39" x14ac:dyDescent="0.3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68.280746210000004</v>
      </c>
      <c r="G34" s="28">
        <f>VLOOKUP($D34,Résultats!$B$2:$AX$476,G$5,FALSE)</f>
        <v>65.23698478</v>
      </c>
      <c r="H34" s="19">
        <f>VLOOKUP($D34,Résultats!$B$2:$AX$476,H$5,FALSE)</f>
        <v>64.275833809999995</v>
      </c>
      <c r="I34" s="112">
        <f>VLOOKUP($D34,Résultats!$B$2:$AX$476,I$5,FALSE)</f>
        <v>65.659863560000005</v>
      </c>
      <c r="J34" s="28">
        <f>VLOOKUP($D34,Résultats!$B$2:$AX$476,J$5,FALSE)</f>
        <v>65.273323349999998</v>
      </c>
      <c r="K34" s="19">
        <f>VLOOKUP($D34,Résultats!$B$2:$AX$476,K$5,FALSE)</f>
        <v>64.641219879999994</v>
      </c>
      <c r="L34" s="19">
        <f>VLOOKUP($D34,Résultats!$B$2:$AX$476,L$5,FALSE)</f>
        <v>63.985440079999996</v>
      </c>
      <c r="M34" s="19">
        <f>VLOOKUP($D34,Résultats!$B$2:$AX$476,M$5,FALSE)</f>
        <v>62.957995400000001</v>
      </c>
      <c r="N34" s="112">
        <f>VLOOKUP($D34,Résultats!$B$2:$AX$476,N$5,FALSE)</f>
        <v>61.70459408</v>
      </c>
      <c r="O34" s="28">
        <f>VLOOKUP($D34,Résultats!$B$2:$AX$476,O$5,FALSE)</f>
        <v>60.827559440000002</v>
      </c>
      <c r="P34" s="19">
        <f>VLOOKUP($D34,Résultats!$B$2:$AX$476,P$5,FALSE)</f>
        <v>60.263060199999998</v>
      </c>
      <c r="Q34" s="19">
        <f>VLOOKUP($D34,Résultats!$B$2:$AX$476,Q$5,FALSE)</f>
        <v>59.922997240000001</v>
      </c>
      <c r="R34" s="19">
        <f>VLOOKUP($D34,Résultats!$B$2:$AX$476,R$5,FALSE)</f>
        <v>59.733861949999998</v>
      </c>
      <c r="S34" s="112">
        <f>VLOOKUP($D34,Résultats!$B$2:$AX$476,S$5,FALSE)</f>
        <v>59.641680399999998</v>
      </c>
      <c r="T34" s="121">
        <f>VLOOKUP($D34,Résultats!$B$2:$AX$476,T$5,FALSE)</f>
        <v>57.888244659999998</v>
      </c>
      <c r="U34" s="121">
        <f>VLOOKUP($D34,Résultats!$B$2:$AX$476,U$5,FALSE)</f>
        <v>55.514465440000002</v>
      </c>
      <c r="V34" s="121">
        <f>VLOOKUP($D34,Résultats!$B$2:$AX$476,V$5,FALSE)</f>
        <v>53.442965299999997</v>
      </c>
      <c r="W34" s="121">
        <f>VLOOKUP($D34,Résultats!$B$2:$AX$476,W$5,FALSE)</f>
        <v>51.836896950000003</v>
      </c>
      <c r="X34" s="3"/>
      <c r="Z34" s="212" t="s">
        <v>376</v>
      </c>
      <c r="AA34" s="221">
        <f>I37/I36</f>
        <v>0.69408091298992924</v>
      </c>
      <c r="AB34" s="221">
        <f>S37/S36</f>
        <v>0.64846858621580605</v>
      </c>
      <c r="AC34" s="222">
        <f>W37/W36</f>
        <v>0.37300389193511235</v>
      </c>
      <c r="AE34" s="214" t="s">
        <v>380</v>
      </c>
      <c r="AF34" s="223">
        <f>I35/I33</f>
        <v>4.8384261750428433E-2</v>
      </c>
      <c r="AG34" s="223">
        <f>S35/S33</f>
        <v>6.0873034818178608E-2</v>
      </c>
      <c r="AH34" s="224">
        <f>W35/W33</f>
        <v>6.3489632412041169E-2</v>
      </c>
      <c r="AJ34" s="214" t="s">
        <v>382</v>
      </c>
      <c r="AK34" s="223">
        <f>I48/(I46+I48)</f>
        <v>1.5603437499972929E-2</v>
      </c>
      <c r="AL34" s="223">
        <f>S48/(S46+S48)</f>
        <v>2.1499902606575763E-2</v>
      </c>
      <c r="AM34" s="224">
        <f>W48/(W46+W48)</f>
        <v>4.3063235630682387E-2</v>
      </c>
    </row>
    <row r="35" spans="1:39" x14ac:dyDescent="0.3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3.6451046009999999</v>
      </c>
      <c r="G35" s="28">
        <f>VLOOKUP($D35,Résultats!$B$2:$AX$476,G$5,FALSE)</f>
        <v>4.1343996230000002</v>
      </c>
      <c r="H35" s="19">
        <f>VLOOKUP($D35,Résultats!$B$2:$AX$476,H$5,FALSE)</f>
        <v>4.3132229110000004</v>
      </c>
      <c r="I35" s="112">
        <f>VLOOKUP($D35,Résultats!$B$2:$AX$476,I$5,FALSE)</f>
        <v>3.3384315720000002</v>
      </c>
      <c r="J35" s="28">
        <f>VLOOKUP($D35,Résultats!$B$2:$AX$476,J$5,FALSE)</f>
        <v>3.5341433929999999</v>
      </c>
      <c r="K35" s="19">
        <f>VLOOKUP($D35,Résultats!$B$2:$AX$476,K$5,FALSE)</f>
        <v>3.7122614359999999</v>
      </c>
      <c r="L35" s="19">
        <f>VLOOKUP($D35,Résultats!$B$2:$AX$476,L$5,FALSE)</f>
        <v>3.8838676589999999</v>
      </c>
      <c r="M35" s="19">
        <f>VLOOKUP($D35,Résultats!$B$2:$AX$476,M$5,FALSE)</f>
        <v>3.9496549910000001</v>
      </c>
      <c r="N35" s="112">
        <f>VLOOKUP($D35,Résultats!$B$2:$AX$476,N$5,FALSE)</f>
        <v>3.9981413799999999</v>
      </c>
      <c r="O35" s="28">
        <f>VLOOKUP($D35,Résultats!$B$2:$AX$476,O$5,FALSE)</f>
        <v>3.9411040869999998</v>
      </c>
      <c r="P35" s="19">
        <f>VLOOKUP($D35,Résultats!$B$2:$AX$476,P$5,FALSE)</f>
        <v>3.9043090619999998</v>
      </c>
      <c r="Q35" s="19">
        <f>VLOOKUP($D35,Résultats!$B$2:$AX$476,Q$5,FALSE)</f>
        <v>3.882044697</v>
      </c>
      <c r="R35" s="19">
        <f>VLOOKUP($D35,Résultats!$B$2:$AX$476,R$5,FALSE)</f>
        <v>3.870800113</v>
      </c>
      <c r="S35" s="112">
        <f>VLOOKUP($D35,Résultats!$B$2:$AX$476,S$5,FALSE)</f>
        <v>3.8658990979999999</v>
      </c>
      <c r="T35" s="121">
        <f>VLOOKUP($D35,Résultats!$B$2:$AX$476,T$5,FALSE)</f>
        <v>3.7346869470000001</v>
      </c>
      <c r="U35" s="121">
        <f>VLOOKUP($D35,Résultats!$B$2:$AX$476,U$5,FALSE)</f>
        <v>3.589335969</v>
      </c>
      <c r="V35" s="121">
        <f>VLOOKUP($D35,Résultats!$B$2:$AX$476,V$5,FALSE)</f>
        <v>3.5271903899999999</v>
      </c>
      <c r="W35" s="121">
        <f>VLOOKUP($D35,Résultats!$B$2:$AX$476,W$5,FALSE)</f>
        <v>3.5142222090000002</v>
      </c>
      <c r="X35" s="3"/>
      <c r="Z35" s="212" t="s">
        <v>444</v>
      </c>
      <c r="AA35" s="221">
        <f>I43/I36</f>
        <v>0.10258601324266667</v>
      </c>
      <c r="AB35" s="221">
        <f>S43/S36</f>
        <v>0.1022205843049746</v>
      </c>
      <c r="AC35" s="222">
        <f>W43/W36</f>
        <v>9.7911813993742963E-2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1.0000000000000002</v>
      </c>
      <c r="AM35" s="225">
        <f t="shared" ref="AM35" si="8">SUM(AM33:AM34)</f>
        <v>0.99999999999999989</v>
      </c>
    </row>
    <row r="36" spans="1:39" x14ac:dyDescent="0.3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37.919443399199999</v>
      </c>
      <c r="G36" s="27">
        <f t="shared" ref="G36:R36" si="9">SUM(G37:G44)</f>
        <v>38.061737558600001</v>
      </c>
      <c r="H36" s="8">
        <f t="shared" si="9"/>
        <v>37.527537548099993</v>
      </c>
      <c r="I36" s="113">
        <f t="shared" si="9"/>
        <v>36.418704976500003</v>
      </c>
      <c r="J36" s="27">
        <f t="shared" si="9"/>
        <v>35.801071251700002</v>
      </c>
      <c r="K36" s="8">
        <f t="shared" si="9"/>
        <v>35.634789876500001</v>
      </c>
      <c r="L36" s="8">
        <f t="shared" si="9"/>
        <v>35.701203337500004</v>
      </c>
      <c r="M36" s="8">
        <f t="shared" si="9"/>
        <v>36.080534393900002</v>
      </c>
      <c r="N36" s="113">
        <f t="shared" si="9"/>
        <v>36.570487027299997</v>
      </c>
      <c r="O36" s="27">
        <f t="shared" si="9"/>
        <v>37.019961810300003</v>
      </c>
      <c r="P36" s="8">
        <f t="shared" si="9"/>
        <v>37.377067289299994</v>
      </c>
      <c r="Q36" s="8">
        <f t="shared" si="9"/>
        <v>37.690701358599995</v>
      </c>
      <c r="R36" s="8">
        <f t="shared" si="9"/>
        <v>37.990045985899997</v>
      </c>
      <c r="S36" s="113">
        <f>SUM(S37:S44)</f>
        <v>38.299174883600003</v>
      </c>
      <c r="T36" s="122">
        <f>SUM(T37:T44)</f>
        <v>40.897069616900005</v>
      </c>
      <c r="U36" s="122">
        <f>SUM(U37:U44)</f>
        <v>44.172122558399991</v>
      </c>
      <c r="V36" s="122">
        <f>SUM(V37:V44)</f>
        <v>46.760713902100001</v>
      </c>
      <c r="W36" s="122">
        <f>SUM(W37:W44)</f>
        <v>48.997029830400002</v>
      </c>
      <c r="X36" s="3"/>
      <c r="Z36" s="212" t="s">
        <v>377</v>
      </c>
      <c r="AA36" s="221">
        <f>I42/I36</f>
        <v>3.6998234282890029E-2</v>
      </c>
      <c r="AB36" s="221">
        <f>S42/S36</f>
        <v>6.032690221191582E-2</v>
      </c>
      <c r="AC36" s="222">
        <f>W42/W36</f>
        <v>0.17656228752936581</v>
      </c>
    </row>
    <row r="37" spans="1:39" x14ac:dyDescent="0.3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30.152831930000001</v>
      </c>
      <c r="G37" s="28">
        <f>VLOOKUP($D37,Résultats!$B$2:$AX$476,G$5,FALSE)</f>
        <v>28.61393782</v>
      </c>
      <c r="H37" s="19">
        <f>VLOOKUP($D37,Résultats!$B$2:$AX$476,H$5,FALSE)</f>
        <v>27.550997110000001</v>
      </c>
      <c r="I37" s="112">
        <f>VLOOKUP($D37,Résultats!$B$2:$AX$476,I$5,FALSE)</f>
        <v>25.277528</v>
      </c>
      <c r="J37" s="28">
        <f>VLOOKUP($D37,Résultats!$B$2:$AX$476,J$5,FALSE)</f>
        <v>24.812311950000002</v>
      </c>
      <c r="K37" s="19">
        <f>VLOOKUP($D37,Résultats!$B$2:$AX$476,K$5,FALSE)</f>
        <v>24.66222024</v>
      </c>
      <c r="L37" s="19">
        <f>VLOOKUP($D37,Résultats!$B$2:$AX$476,L$5,FALSE)</f>
        <v>24.674690720000001</v>
      </c>
      <c r="M37" s="19">
        <f>VLOOKUP($D37,Résultats!$B$2:$AX$476,M$5,FALSE)</f>
        <v>24.848264069999999</v>
      </c>
      <c r="N37" s="112">
        <f>VLOOKUP($D37,Résultats!$B$2:$AX$476,N$5,FALSE)</f>
        <v>25.096964929999999</v>
      </c>
      <c r="O37" s="28">
        <f>VLOOKUP($D37,Résultats!$B$2:$AX$476,O$5,FALSE)</f>
        <v>25.09029636</v>
      </c>
      <c r="P37" s="19">
        <f>VLOOKUP($D37,Résultats!$B$2:$AX$476,P$5,FALSE)</f>
        <v>25.019506140000001</v>
      </c>
      <c r="Q37" s="19">
        <f>VLOOKUP($D37,Résultats!$B$2:$AX$476,Q$5,FALSE)</f>
        <v>24.91926101</v>
      </c>
      <c r="R37" s="19">
        <f>VLOOKUP($D37,Résultats!$B$2:$AX$476,R$5,FALSE)</f>
        <v>24.87430092</v>
      </c>
      <c r="S37" s="112">
        <f>VLOOKUP($D37,Résultats!$B$2:$AX$476,S$5,FALSE)</f>
        <v>24.835811790000001</v>
      </c>
      <c r="T37" s="121">
        <f>VLOOKUP($D37,Résultats!$B$2:$AX$476,T$5,FALSE)</f>
        <v>23.77489087</v>
      </c>
      <c r="U37" s="121">
        <f>VLOOKUP($D37,Résultats!$B$2:$AX$476,U$5,FALSE)</f>
        <v>22.498772299999999</v>
      </c>
      <c r="V37" s="121">
        <f>VLOOKUP($D37,Résultats!$B$2:$AX$476,V$5,FALSE)</f>
        <v>20.744816279999998</v>
      </c>
      <c r="W37" s="121">
        <f>VLOOKUP($D37,Résultats!$B$2:$AX$476,W$5,FALSE)</f>
        <v>18.276082819999999</v>
      </c>
      <c r="X37" s="3"/>
      <c r="Z37" s="212" t="s">
        <v>378</v>
      </c>
      <c r="AA37" s="221">
        <f>I41/I36</f>
        <v>8.3952357064120769E-2</v>
      </c>
      <c r="AB37" s="221">
        <f>S41/S36</f>
        <v>0.13922108434986744</v>
      </c>
      <c r="AC37" s="222">
        <f>W41/W36</f>
        <v>0.26336672844592818</v>
      </c>
    </row>
    <row r="38" spans="1:39" x14ac:dyDescent="0.3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0.15980013069999999</v>
      </c>
      <c r="G38" s="28">
        <f>VLOOKUP($D38,Résultats!$B$2:$AX$476,G$5,FALSE)</f>
        <v>0.1202617094</v>
      </c>
      <c r="H38" s="19">
        <f>VLOOKUP($D38,Résultats!$B$2:$AX$476,H$5,FALSE)</f>
        <v>0.1071816993</v>
      </c>
      <c r="I38" s="112">
        <f>VLOOKUP($D38,Résultats!$B$2:$AX$476,I$5,FALSE)</f>
        <v>0.1059264431</v>
      </c>
      <c r="J38" s="28">
        <f>VLOOKUP($D38,Résultats!$B$2:$AX$476,J$5,FALSE)</f>
        <v>0.1697083888</v>
      </c>
      <c r="K38" s="19">
        <f>VLOOKUP($D38,Résultats!$B$2:$AX$476,K$5,FALSE)</f>
        <v>0.23148313749999999</v>
      </c>
      <c r="L38" s="19">
        <f>VLOOKUP($D38,Résultats!$B$2:$AX$476,L$5,FALSE)</f>
        <v>0.2920440064</v>
      </c>
      <c r="M38" s="19">
        <f>VLOOKUP($D38,Résultats!$B$2:$AX$476,M$5,FALSE)</f>
        <v>0.25515706830000001</v>
      </c>
      <c r="N38" s="112">
        <f>VLOOKUP($D38,Résultats!$B$2:$AX$476,N$5,FALSE)</f>
        <v>0.21857564400000001</v>
      </c>
      <c r="O38" s="28">
        <f>VLOOKUP($D38,Résultats!$B$2:$AX$476,O$5,FALSE)</f>
        <v>0.21717601340000001</v>
      </c>
      <c r="P38" s="19">
        <f>VLOOKUP($D38,Résultats!$B$2:$AX$476,P$5,FALSE)</f>
        <v>0.21521481540000001</v>
      </c>
      <c r="Q38" s="19">
        <f>VLOOKUP($D38,Résultats!$B$2:$AX$476,Q$5,FALSE)</f>
        <v>0.21299869590000001</v>
      </c>
      <c r="R38" s="19">
        <f>VLOOKUP($D38,Résultats!$B$2:$AX$476,R$5,FALSE)</f>
        <v>0.21126117680000001</v>
      </c>
      <c r="S38" s="112">
        <f>VLOOKUP($D38,Résultats!$B$2:$AX$476,S$5,FALSE)</f>
        <v>0.20957898019999999</v>
      </c>
      <c r="T38" s="121">
        <f>VLOOKUP($D38,Résultats!$B$2:$AX$476,T$5,FALSE)</f>
        <v>0.23537108819999999</v>
      </c>
      <c r="U38" s="121">
        <f>VLOOKUP($D38,Résultats!$B$2:$AX$476,U$5,FALSE)</f>
        <v>0.2384286149</v>
      </c>
      <c r="V38" s="121">
        <f>VLOOKUP($D38,Résultats!$B$2:$AX$476,V$5,FALSE)</f>
        <v>0.26423593690000002</v>
      </c>
      <c r="W38" s="121">
        <f>VLOOKUP($D38,Résultats!$B$2:$AX$476,W$5,FALSE)</f>
        <v>0.27618608890000002</v>
      </c>
      <c r="X38" s="3"/>
      <c r="Z38" s="214" t="s">
        <v>379</v>
      </c>
      <c r="AA38" s="223">
        <f>(I39+I44)/I36</f>
        <v>7.3741106643767693E-2</v>
      </c>
      <c r="AB38" s="223">
        <f>(S39+S44)/S36</f>
        <v>4.2805637225412189E-2</v>
      </c>
      <c r="AC38" s="224">
        <f>(W39+W44)/W36</f>
        <v>8.2089182097819499E-2</v>
      </c>
    </row>
    <row r="39" spans="1:39" x14ac:dyDescent="0.3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1.0733777229999999</v>
      </c>
      <c r="G39" s="28">
        <f>VLOOKUP($D39,Résultats!$B$2:$AX$476,G$5,FALSE)</f>
        <v>1.4140751380000001</v>
      </c>
      <c r="H39" s="19">
        <f>VLOOKUP($D39,Résultats!$B$2:$AX$476,H$5,FALSE)</f>
        <v>1.5188759590000001</v>
      </c>
      <c r="I39" s="112">
        <f>VLOOKUP($D39,Résultats!$B$2:$AX$476,I$5,FALSE)</f>
        <v>2.2414610640000001</v>
      </c>
      <c r="J39" s="28">
        <f>VLOOKUP($D39,Résultats!$B$2:$AX$476,J$5,FALSE)</f>
        <v>1.6748693960000001</v>
      </c>
      <c r="K39" s="19">
        <f>VLOOKUP($D39,Résultats!$B$2:$AX$476,K$5,FALSE)</f>
        <v>1.1628170360000001</v>
      </c>
      <c r="L39" s="19">
        <f>VLOOKUP($D39,Résultats!$B$2:$AX$476,L$5,FALSE)</f>
        <v>0.68032577059999999</v>
      </c>
      <c r="M39" s="19">
        <f>VLOOKUP($D39,Résultats!$B$2:$AX$476,M$5,FALSE)</f>
        <v>0.65861079060000005</v>
      </c>
      <c r="N39" s="112">
        <f>VLOOKUP($D39,Résultats!$B$2:$AX$476,N$5,FALSE)</f>
        <v>0.63857000159999999</v>
      </c>
      <c r="O39" s="28">
        <f>VLOOKUP($D39,Résultats!$B$2:$AX$476,O$5,FALSE)</f>
        <v>0.63924600519999997</v>
      </c>
      <c r="P39" s="19">
        <f>VLOOKUP($D39,Résultats!$B$2:$AX$476,P$5,FALSE)</f>
        <v>0.63829245509999999</v>
      </c>
      <c r="Q39" s="19">
        <f>VLOOKUP($D39,Résultats!$B$2:$AX$476,Q$5,FALSE)</f>
        <v>0.63658843669999998</v>
      </c>
      <c r="R39" s="19">
        <f>VLOOKUP($D39,Résultats!$B$2:$AX$476,R$5,FALSE)</f>
        <v>0.63627114110000005</v>
      </c>
      <c r="S39" s="112">
        <f>VLOOKUP($D39,Résultats!$B$2:$AX$476,S$5,FALSE)</f>
        <v>0.63611914609999998</v>
      </c>
      <c r="T39" s="121">
        <f>VLOOKUP($D39,Résultats!$B$2:$AX$476,T$5,FALSE)</f>
        <v>0.67590033279999995</v>
      </c>
      <c r="U39" s="121">
        <f>VLOOKUP($D39,Résultats!$B$2:$AX$476,U$5,FALSE)</f>
        <v>0.72561797790000004</v>
      </c>
      <c r="V39" s="121">
        <f>VLOOKUP($D39,Résultats!$B$2:$AX$476,V$5,FALSE)</f>
        <v>0.76357421400000003</v>
      </c>
      <c r="W39" s="121">
        <f>VLOOKUP($D39,Résultats!$B$2:$AX$476,W$5,FALSE)</f>
        <v>2.22451869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0.99999999999999989</v>
      </c>
      <c r="AJ39" s="220"/>
      <c r="AK39" s="225"/>
      <c r="AL39" s="225"/>
      <c r="AM39" s="225"/>
    </row>
    <row r="40" spans="1:39" x14ac:dyDescent="0.3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0.83951553040000004</v>
      </c>
      <c r="G40" s="28">
        <f>VLOOKUP($D40,Résultats!$B$2:$AX$476,G$5,FALSE)</f>
        <v>0.62843250930000005</v>
      </c>
      <c r="H40" s="19">
        <f>VLOOKUP($D40,Résultats!$B$2:$AX$476,H$5,FALSE)</f>
        <v>0.55908580320000001</v>
      </c>
      <c r="I40" s="112">
        <f>VLOOKUP($D40,Résultats!$B$2:$AX$476,I$5,FALSE)</f>
        <v>0.20878127190000001</v>
      </c>
      <c r="J40" s="28">
        <f>VLOOKUP($D40,Résultats!$B$2:$AX$476,J$5,FALSE)</f>
        <v>0.16773192770000001</v>
      </c>
      <c r="K40" s="19">
        <f>VLOOKUP($D40,Résultats!$B$2:$AX$476,K$5,FALSE)</f>
        <v>0.1311690164</v>
      </c>
      <c r="L40" s="19">
        <f>VLOOKUP($D40,Résultats!$B$2:$AX$476,L$5,FALSE)</f>
        <v>9.7021508100000001E-2</v>
      </c>
      <c r="M40" s="19">
        <f>VLOOKUP($D40,Résultats!$B$2:$AX$476,M$5,FALSE)</f>
        <v>7.7116016600000004E-2</v>
      </c>
      <c r="N40" s="112">
        <f>VLOOKUP($D40,Résultats!$B$2:$AX$476,N$5,FALSE)</f>
        <v>5.7197341999999998E-2</v>
      </c>
      <c r="O40" s="28">
        <f>VLOOKUP($D40,Résultats!$B$2:$AX$476,O$5,FALSE)</f>
        <v>5.7237614899999997E-2</v>
      </c>
      <c r="P40" s="19">
        <f>VLOOKUP($D40,Résultats!$B$2:$AX$476,P$5,FALSE)</f>
        <v>5.71318798E-2</v>
      </c>
      <c r="Q40" s="19">
        <f>VLOOKUP($D40,Résultats!$B$2:$AX$476,Q$5,FALSE)</f>
        <v>5.6958949000000002E-2</v>
      </c>
      <c r="R40" s="19">
        <f>VLOOKUP($D40,Résultats!$B$2:$AX$476,R$5,FALSE)</f>
        <v>5.6910207900000002E-2</v>
      </c>
      <c r="S40" s="112">
        <f>VLOOKUP($D40,Résultats!$B$2:$AX$476,S$5,FALSE)</f>
        <v>5.6876257299999997E-2</v>
      </c>
      <c r="T40" s="121">
        <f>VLOOKUP($D40,Résultats!$B$2:$AX$476,T$5,FALSE)</f>
        <v>6.0358056899999998E-2</v>
      </c>
      <c r="U40" s="121">
        <f>VLOOKUP($D40,Résultats!$B$2:$AX$476,U$5,FALSE)</f>
        <v>6.4783531599999999E-2</v>
      </c>
      <c r="V40" s="121">
        <f>VLOOKUP($D40,Résultats!$B$2:$AX$476,V$5,FALSE)</f>
        <v>6.8158592200000007E-2</v>
      </c>
      <c r="W40" s="121">
        <f>VLOOKUP($D40,Résultats!$B$2:$AX$476,W$5,FALSE)</f>
        <v>7.0031627499999999E-2</v>
      </c>
      <c r="X40" s="3"/>
    </row>
    <row r="41" spans="1:39" x14ac:dyDescent="0.3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1.39122966</v>
      </c>
      <c r="G41" s="28">
        <f>VLOOKUP($D41,Résultats!$B$2:$AX$476,G$5,FALSE)</f>
        <v>2.0682769259999998</v>
      </c>
      <c r="H41" s="19">
        <f>VLOOKUP($D41,Résultats!$B$2:$AX$476,H$5,FALSE)</f>
        <v>2.312890957</v>
      </c>
      <c r="I41" s="112">
        <f>VLOOKUP($D41,Résultats!$B$2:$AX$476,I$5,FALSE)</f>
        <v>3.0574361240000001</v>
      </c>
      <c r="J41" s="28">
        <f>VLOOKUP($D41,Résultats!$B$2:$AX$476,J$5,FALSE)</f>
        <v>3.1562039830000002</v>
      </c>
      <c r="K41" s="19">
        <f>VLOOKUP($D41,Résultats!$B$2:$AX$476,K$5,FALSE)</f>
        <v>3.2852386249999999</v>
      </c>
      <c r="L41" s="19">
        <f>VLOOKUP($D41,Résultats!$B$2:$AX$476,L$5,FALSE)</f>
        <v>3.4294660330000002</v>
      </c>
      <c r="M41" s="19">
        <f>VLOOKUP($D41,Résultats!$B$2:$AX$476,M$5,FALSE)</f>
        <v>3.7627625569999998</v>
      </c>
      <c r="N41" s="112">
        <f>VLOOKUP($D41,Résultats!$B$2:$AX$476,N$5,FALSE)</f>
        <v>4.1111349190000004</v>
      </c>
      <c r="O41" s="28">
        <f>VLOOKUP($D41,Résultats!$B$2:$AX$476,O$5,FALSE)</f>
        <v>4.4001525729999997</v>
      </c>
      <c r="P41" s="19">
        <f>VLOOKUP($D41,Résultats!$B$2:$AX$476,P$5,FALSE)</f>
        <v>4.6793403749999998</v>
      </c>
      <c r="Q41" s="19">
        <f>VLOOKUP($D41,Résultats!$B$2:$AX$476,Q$5,FALSE)</f>
        <v>4.953355266</v>
      </c>
      <c r="R41" s="19">
        <f>VLOOKUP($D41,Résultats!$B$2:$AX$476,R$5,FALSE)</f>
        <v>5.1420616700000004</v>
      </c>
      <c r="S41" s="112">
        <f>VLOOKUP($D41,Résultats!$B$2:$AX$476,S$5,FALSE)</f>
        <v>5.3320526570000002</v>
      </c>
      <c r="T41" s="121">
        <f>VLOOKUP($D41,Résultats!$B$2:$AX$476,T$5,FALSE)</f>
        <v>7.0235898240000001</v>
      </c>
      <c r="U41" s="121">
        <f>VLOOKUP($D41,Résultats!$B$2:$AX$476,U$5,FALSE)</f>
        <v>9.0036104229999996</v>
      </c>
      <c r="V41" s="121">
        <f>VLOOKUP($D41,Résultats!$B$2:$AX$476,V$5,FALSE)</f>
        <v>11.01351461</v>
      </c>
      <c r="W41" s="121">
        <f>VLOOKUP($D41,Résultats!$B$2:$AX$476,W$5,FALSE)</f>
        <v>12.90418745</v>
      </c>
      <c r="X41" s="3"/>
    </row>
    <row r="42" spans="1:39" x14ac:dyDescent="0.3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0.48791940700000003</v>
      </c>
      <c r="G42" s="28">
        <f>VLOOKUP($D42,Résultats!$B$2:$AX$476,G$5,FALSE)</f>
        <v>0.79693264620000004</v>
      </c>
      <c r="H42" s="19">
        <f>VLOOKUP($D42,Résultats!$B$2:$AX$476,H$5,FALSE)</f>
        <v>0.91957956429999999</v>
      </c>
      <c r="I42" s="112">
        <f>VLOOKUP($D42,Résultats!$B$2:$AX$476,I$5,FALSE)</f>
        <v>1.347427779</v>
      </c>
      <c r="J42" s="28">
        <f>VLOOKUP($D42,Résultats!$B$2:$AX$476,J$5,FALSE)</f>
        <v>1.3909552810000001</v>
      </c>
      <c r="K42" s="19">
        <f>VLOOKUP($D42,Résultats!$B$2:$AX$476,K$5,FALSE)</f>
        <v>1.447821509</v>
      </c>
      <c r="L42" s="19">
        <f>VLOOKUP($D42,Résultats!$B$2:$AX$476,L$5,FALSE)</f>
        <v>1.5113832679999999</v>
      </c>
      <c r="M42" s="19">
        <f>VLOOKUP($D42,Résultats!$B$2:$AX$476,M$5,FALSE)</f>
        <v>1.5920312510000001</v>
      </c>
      <c r="N42" s="112">
        <f>VLOOKUP($D42,Résultats!$B$2:$AX$476,N$5,FALSE)</f>
        <v>1.6783304219999999</v>
      </c>
      <c r="O42" s="28">
        <f>VLOOKUP($D42,Résultats!$B$2:$AX$476,O$5,FALSE)</f>
        <v>1.807719984</v>
      </c>
      <c r="P42" s="19">
        <f>VLOOKUP($D42,Résultats!$B$2:$AX$476,P$5,FALSE)</f>
        <v>1.933123089</v>
      </c>
      <c r="Q42" s="19">
        <f>VLOOKUP($D42,Résultats!$B$2:$AX$476,Q$5,FALSE)</f>
        <v>2.0564007329999998</v>
      </c>
      <c r="R42" s="19">
        <f>VLOOKUP($D42,Résultats!$B$2:$AX$476,R$5,FALSE)</f>
        <v>2.1831692139999999</v>
      </c>
      <c r="S42" s="112">
        <f>VLOOKUP($D42,Résultats!$B$2:$AX$476,S$5,FALSE)</f>
        <v>2.3104705779999999</v>
      </c>
      <c r="T42" s="121">
        <f>VLOOKUP($D42,Résultats!$B$2:$AX$476,T$5,FALSE)</f>
        <v>3.8744277550000001</v>
      </c>
      <c r="U42" s="121">
        <f>VLOOKUP($D42,Résultats!$B$2:$AX$476,U$5,FALSE)</f>
        <v>5.6828096209999996</v>
      </c>
      <c r="V42" s="121">
        <f>VLOOKUP($D42,Résultats!$B$2:$AX$476,V$5,FALSE)</f>
        <v>7.5807407800000002</v>
      </c>
      <c r="W42" s="121">
        <f>VLOOKUP($D42,Résultats!$B$2:$AX$476,W$5,FALSE)</f>
        <v>8.6510276689999994</v>
      </c>
      <c r="X42" s="3"/>
    </row>
    <row r="43" spans="1:39" x14ac:dyDescent="0.3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3.4833489549999999</v>
      </c>
      <c r="G43" s="28">
        <f>VLOOKUP($D43,Résultats!$B$2:$AX$476,G$5,FALSE)</f>
        <v>3.904874548</v>
      </c>
      <c r="H43" s="19">
        <f>VLOOKUP($D43,Résultats!$B$2:$AX$476,H$5,FALSE)</f>
        <v>3.9745409089999999</v>
      </c>
      <c r="I43" s="112">
        <f>VLOOKUP($D43,Résultats!$B$2:$AX$476,I$5,FALSE)</f>
        <v>3.7360497509999999</v>
      </c>
      <c r="J43" s="28">
        <f>VLOOKUP($D43,Résultats!$B$2:$AX$476,J$5,FALSE)</f>
        <v>3.856739642</v>
      </c>
      <c r="K43" s="19">
        <f>VLOOKUP($D43,Résultats!$B$2:$AX$476,K$5,FALSE)</f>
        <v>4.0144141849999997</v>
      </c>
      <c r="L43" s="19">
        <f>VLOOKUP($D43,Résultats!$B$2:$AX$476,L$5,FALSE)</f>
        <v>4.1906536059999997</v>
      </c>
      <c r="M43" s="19">
        <f>VLOOKUP($D43,Résultats!$B$2:$AX$476,M$5,FALSE)</f>
        <v>4.0589656459999999</v>
      </c>
      <c r="N43" s="112">
        <f>VLOOKUP($D43,Résultats!$B$2:$AX$476,N$5,FALSE)</f>
        <v>3.9376213739999999</v>
      </c>
      <c r="O43" s="28">
        <f>VLOOKUP($D43,Résultats!$B$2:$AX$476,O$5,FALSE)</f>
        <v>3.939995707</v>
      </c>
      <c r="P43" s="19">
        <f>VLOOKUP($D43,Résultats!$B$2:$AX$476,P$5,FALSE)</f>
        <v>3.9323175379999999</v>
      </c>
      <c r="Q43" s="19">
        <f>VLOOKUP($D43,Résultats!$B$2:$AX$476,Q$5,FALSE)</f>
        <v>3.9200138980000001</v>
      </c>
      <c r="R43" s="19">
        <f>VLOOKUP($D43,Résultats!$B$2:$AX$476,R$5,FALSE)</f>
        <v>3.916980014</v>
      </c>
      <c r="S43" s="112">
        <f>VLOOKUP($D43,Résultats!$B$2:$AX$476,S$5,FALSE)</f>
        <v>3.9149640350000001</v>
      </c>
      <c r="T43" s="121">
        <f>VLOOKUP($D43,Résultats!$B$2:$AX$476,T$5,FALSE)</f>
        <v>4.1463174220000001</v>
      </c>
      <c r="U43" s="121">
        <f>VLOOKUP($D43,Résultats!$B$2:$AX$476,U$5,FALSE)</f>
        <v>4.4442485500000002</v>
      </c>
      <c r="V43" s="121">
        <f>VLOOKUP($D43,Résultats!$B$2:$AX$476,V$5,FALSE)</f>
        <v>4.6709614909999999</v>
      </c>
      <c r="W43" s="121">
        <f>VLOOKUP($D43,Résultats!$B$2:$AX$476,W$5,FALSE)</f>
        <v>4.7973880710000003</v>
      </c>
      <c r="X43" s="3"/>
    </row>
    <row r="44" spans="1:39" x14ac:dyDescent="0.3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0.3314200631</v>
      </c>
      <c r="G44" s="114">
        <f>VLOOKUP($D44,Résultats!$B$2:$AX$476,G$5,FALSE)</f>
        <v>0.51494626170000002</v>
      </c>
      <c r="H44" s="20">
        <f>VLOOKUP($D44,Résultats!$B$2:$AX$476,H$5,FALSE)</f>
        <v>0.58438554629999995</v>
      </c>
      <c r="I44" s="115">
        <f>VLOOKUP($D44,Résultats!$B$2:$AX$476,I$5,FALSE)</f>
        <v>0.44409454349999999</v>
      </c>
      <c r="J44" s="114">
        <f>VLOOKUP($D44,Résultats!$B$2:$AX$476,J$5,FALSE)</f>
        <v>0.57255068320000002</v>
      </c>
      <c r="K44" s="20">
        <f>VLOOKUP($D44,Résultats!$B$2:$AX$476,K$5,FALSE)</f>
        <v>0.69962612759999998</v>
      </c>
      <c r="L44" s="20">
        <f>VLOOKUP($D44,Résultats!$B$2:$AX$476,L$5,FALSE)</f>
        <v>0.82561842539999997</v>
      </c>
      <c r="M44" s="20">
        <f>VLOOKUP($D44,Résultats!$B$2:$AX$476,M$5,FALSE)</f>
        <v>0.82762699439999998</v>
      </c>
      <c r="N44" s="115">
        <f>VLOOKUP($D44,Résultats!$B$2:$AX$476,N$5,FALSE)</f>
        <v>0.83209239469999996</v>
      </c>
      <c r="O44" s="114">
        <f>VLOOKUP($D44,Résultats!$B$2:$AX$476,O$5,FALSE)</f>
        <v>0.86813755280000005</v>
      </c>
      <c r="P44" s="20">
        <f>VLOOKUP($D44,Résultats!$B$2:$AX$476,P$5,FALSE)</f>
        <v>0.90214099699999994</v>
      </c>
      <c r="Q44" s="20">
        <f>VLOOKUP($D44,Résultats!$B$2:$AX$476,Q$5,FALSE)</f>
        <v>0.93512437000000004</v>
      </c>
      <c r="R44" s="20">
        <f>VLOOKUP($D44,Résultats!$B$2:$AX$476,R$5,FALSE)</f>
        <v>0.96909164209999998</v>
      </c>
      <c r="S44" s="115">
        <f>VLOOKUP($D44,Résultats!$B$2:$AX$476,S$5,FALSE)</f>
        <v>1.00330144</v>
      </c>
      <c r="T44" s="123">
        <f>VLOOKUP($D44,Résultats!$B$2:$AX$476,T$5,FALSE)</f>
        <v>1.106214268</v>
      </c>
      <c r="U44" s="123">
        <f>VLOOKUP($D44,Résultats!$B$2:$AX$476,U$5,FALSE)</f>
        <v>1.5138515400000001</v>
      </c>
      <c r="V44" s="123">
        <f>VLOOKUP($D44,Résultats!$B$2:$AX$476,V$5,FALSE)</f>
        <v>1.654711998</v>
      </c>
      <c r="W44" s="123">
        <f>VLOOKUP($D44,Résultats!$B$2:$AX$476,W$5,FALSE)</f>
        <v>1.797607414</v>
      </c>
      <c r="X44" s="3"/>
    </row>
    <row r="45" spans="1:39" x14ac:dyDescent="0.3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36.398411350000003</v>
      </c>
      <c r="G45" s="110">
        <f t="shared" ref="G45:R45" si="11">SUM(G46:G51)</f>
        <v>36.022400054599998</v>
      </c>
      <c r="H45" s="6">
        <f t="shared" si="11"/>
        <v>34.8396347949</v>
      </c>
      <c r="I45" s="111">
        <f t="shared" si="11"/>
        <v>33.858755314600003</v>
      </c>
      <c r="J45" s="110">
        <f t="shared" si="11"/>
        <v>32.681744334699999</v>
      </c>
      <c r="K45" s="6">
        <f t="shared" si="11"/>
        <v>31.908683216299998</v>
      </c>
      <c r="L45" s="6">
        <f t="shared" si="11"/>
        <v>31.289803444</v>
      </c>
      <c r="M45" s="6">
        <f t="shared" si="11"/>
        <v>30.670582666200005</v>
      </c>
      <c r="N45" s="111">
        <f t="shared" si="11"/>
        <v>30.0261869335</v>
      </c>
      <c r="O45" s="110">
        <f t="shared" si="11"/>
        <v>29.884792320100001</v>
      </c>
      <c r="P45" s="6">
        <f t="shared" si="11"/>
        <v>29.853188210900001</v>
      </c>
      <c r="Q45" s="6">
        <f t="shared" si="11"/>
        <v>29.865635963500001</v>
      </c>
      <c r="R45" s="6">
        <f t="shared" si="11"/>
        <v>29.901056100200002</v>
      </c>
      <c r="S45" s="111">
        <f>SUM(S46:S51)</f>
        <v>29.952499122399999</v>
      </c>
      <c r="T45" s="120">
        <f>SUM(T46:T51)</f>
        <v>30.3577384415</v>
      </c>
      <c r="U45" s="120">
        <f>SUM(U46:U51)</f>
        <v>31.054950422699999</v>
      </c>
      <c r="V45" s="120">
        <f>SUM(V46:V51)</f>
        <v>31.4459644885</v>
      </c>
      <c r="W45" s="120">
        <f>SUM(W46:W51)</f>
        <v>31.8208358282</v>
      </c>
      <c r="X45" s="3"/>
    </row>
    <row r="46" spans="1:39" x14ac:dyDescent="0.3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31.133926429999999</v>
      </c>
      <c r="G46" s="28">
        <f>VLOOKUP($D46,Résultats!$B$2:$AX$476,G$5,FALSE)</f>
        <v>27.405893320000001</v>
      </c>
      <c r="H46" s="19">
        <f>VLOOKUP($D46,Résultats!$B$2:$AX$476,H$5,FALSE)</f>
        <v>25.005323499999999</v>
      </c>
      <c r="I46" s="112">
        <f>VLOOKUP($D46,Résultats!$B$2:$AX$476,I$5,FALSE)</f>
        <v>23.1736945</v>
      </c>
      <c r="J46" s="28">
        <f>VLOOKUP($D46,Résultats!$B$2:$AX$476,J$5,FALSE)</f>
        <v>22.265601090000001</v>
      </c>
      <c r="K46" s="19">
        <f>VLOOKUP($D46,Résultats!$B$2:$AX$476,K$5,FALSE)</f>
        <v>21.640856190000001</v>
      </c>
      <c r="L46" s="19">
        <f>VLOOKUP($D46,Résultats!$B$2:$AX$476,L$5,FALSE)</f>
        <v>21.126884029999999</v>
      </c>
      <c r="M46" s="19">
        <f>VLOOKUP($D46,Résultats!$B$2:$AX$476,M$5,FALSE)</f>
        <v>20.496038080000002</v>
      </c>
      <c r="N46" s="112">
        <f>VLOOKUP($D46,Résultats!$B$2:$AX$476,N$5,FALSE)</f>
        <v>19.854299000000001</v>
      </c>
      <c r="O46" s="28">
        <f>VLOOKUP($D46,Résultats!$B$2:$AX$476,O$5,FALSE)</f>
        <v>19.55769737</v>
      </c>
      <c r="P46" s="19">
        <f>VLOOKUP($D46,Résultats!$B$2:$AX$476,P$5,FALSE)</f>
        <v>19.3338079</v>
      </c>
      <c r="Q46" s="19">
        <f>VLOOKUP($D46,Résultats!$B$2:$AX$476,Q$5,FALSE)</f>
        <v>19.138262749999999</v>
      </c>
      <c r="R46" s="19">
        <f>VLOOKUP($D46,Résultats!$B$2:$AX$476,R$5,FALSE)</f>
        <v>18.951612730000001</v>
      </c>
      <c r="S46" s="112">
        <f>VLOOKUP($D46,Résultats!$B$2:$AX$476,S$5,FALSE)</f>
        <v>18.774275599999999</v>
      </c>
      <c r="T46" s="121">
        <f>VLOOKUP($D46,Résultats!$B$2:$AX$476,T$5,FALSE)</f>
        <v>18.109258430000001</v>
      </c>
      <c r="U46" s="121">
        <f>VLOOKUP($D46,Résultats!$B$2:$AX$476,U$5,FALSE)</f>
        <v>18.098882969999998</v>
      </c>
      <c r="V46" s="121">
        <f>VLOOKUP($D46,Résultats!$B$2:$AX$476,V$5,FALSE)</f>
        <v>17.778064029999999</v>
      </c>
      <c r="W46" s="121">
        <f>VLOOKUP($D46,Résultats!$B$2:$AX$476,W$5,FALSE)</f>
        <v>17.417169600000001</v>
      </c>
      <c r="X46" s="3"/>
    </row>
    <row r="47" spans="1:39" x14ac:dyDescent="0.3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3.2769184330000001</v>
      </c>
      <c r="G47" s="28">
        <f>VLOOKUP($D47,Résultats!$B$2:$AX$476,G$5,FALSE)</f>
        <v>6.4975823899999998</v>
      </c>
      <c r="H47" s="19">
        <f>VLOOKUP($D47,Résultats!$B$2:$AX$476,H$5,FALSE)</f>
        <v>7.7713954410000001</v>
      </c>
      <c r="I47" s="112">
        <f>VLOOKUP($D47,Résultats!$B$2:$AX$476,I$5,FALSE)</f>
        <v>6.5679752159999998</v>
      </c>
      <c r="J47" s="28">
        <f>VLOOKUP($D47,Résultats!$B$2:$AX$476,J$5,FALSE)</f>
        <v>6.5454130490000004</v>
      </c>
      <c r="K47" s="19">
        <f>VLOOKUP($D47,Résultats!$B$2:$AX$476,K$5,FALSE)</f>
        <v>6.5874094989999996</v>
      </c>
      <c r="L47" s="19">
        <f>VLOOKUP($D47,Résultats!$B$2:$AX$476,L$5,FALSE)</f>
        <v>6.6487825809999999</v>
      </c>
      <c r="M47" s="19">
        <f>VLOOKUP($D47,Résultats!$B$2:$AX$476,M$5,FALSE)</f>
        <v>6.5375778130000004</v>
      </c>
      <c r="N47" s="112">
        <f>VLOOKUP($D47,Résultats!$B$2:$AX$476,N$5,FALSE)</f>
        <v>6.4204389639999997</v>
      </c>
      <c r="O47" s="28">
        <f>VLOOKUP($D47,Résultats!$B$2:$AX$476,O$5,FALSE)</f>
        <v>6.469019673</v>
      </c>
      <c r="P47" s="19">
        <f>VLOOKUP($D47,Résultats!$B$2:$AX$476,P$5,FALSE)</f>
        <v>6.5410320080000002</v>
      </c>
      <c r="Q47" s="19">
        <f>VLOOKUP($D47,Résultats!$B$2:$AX$476,Q$5,FALSE)</f>
        <v>6.622768175</v>
      </c>
      <c r="R47" s="19">
        <f>VLOOKUP($D47,Résultats!$B$2:$AX$476,R$5,FALSE)</f>
        <v>6.7103409120000004</v>
      </c>
      <c r="S47" s="112">
        <f>VLOOKUP($D47,Résultats!$B$2:$AX$476,S$5,FALSE)</f>
        <v>6.8018303280000003</v>
      </c>
      <c r="T47" s="121">
        <f>VLOOKUP($D47,Résultats!$B$2:$AX$476,T$5,FALSE)</f>
        <v>7.3218154689999997</v>
      </c>
      <c r="U47" s="121">
        <f>VLOOKUP($D47,Résultats!$B$2:$AX$476,U$5,FALSE)</f>
        <v>7.5679051810000004</v>
      </c>
      <c r="V47" s="121">
        <f>VLOOKUP($D47,Résultats!$B$2:$AX$476,V$5,FALSE)</f>
        <v>7.8300208700000002</v>
      </c>
      <c r="W47" s="121">
        <f>VLOOKUP($D47,Résultats!$B$2:$AX$476,W$5,FALSE)</f>
        <v>7.930539263</v>
      </c>
      <c r="X47" s="3"/>
    </row>
    <row r="48" spans="1:39" x14ac:dyDescent="0.3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0.1071803511</v>
      </c>
      <c r="G48" s="28">
        <f>VLOOKUP($D48,Résultats!$B$2:$AX$476,G$5,FALSE)</f>
        <v>9.4738812500000005E-2</v>
      </c>
      <c r="H48" s="19">
        <f>VLOOKUP($D48,Résultats!$B$2:$AX$476,H$5,FALSE)</f>
        <v>8.6560020099999996E-2</v>
      </c>
      <c r="I48" s="112">
        <f>VLOOKUP($D48,Résultats!$B$2:$AX$476,I$5,FALSE)</f>
        <v>0.36732076029999999</v>
      </c>
      <c r="J48" s="28">
        <f>VLOOKUP($D48,Résultats!$B$2:$AX$476,J$5,FALSE)</f>
        <v>0.33166772719999998</v>
      </c>
      <c r="K48" s="19">
        <f>VLOOKUP($D48,Résultats!$B$2:$AX$476,K$5,FALSE)</f>
        <v>0.30193184449999999</v>
      </c>
      <c r="L48" s="19">
        <f>VLOOKUP($D48,Résultats!$B$2:$AX$476,L$5,FALSE)</f>
        <v>0.2750399469</v>
      </c>
      <c r="M48" s="19">
        <f>VLOOKUP($D48,Résultats!$B$2:$AX$476,M$5,FALSE)</f>
        <v>0.34639488019999998</v>
      </c>
      <c r="N48" s="112">
        <f>VLOOKUP($D48,Résultats!$B$2:$AX$476,N$5,FALSE)</f>
        <v>0.41532473419999999</v>
      </c>
      <c r="O48" s="28">
        <f>VLOOKUP($D48,Résultats!$B$2:$AX$476,O$5,FALSE)</f>
        <v>0.4130547665</v>
      </c>
      <c r="P48" s="19">
        <f>VLOOKUP($D48,Résultats!$B$2:$AX$476,P$5,FALSE)</f>
        <v>0.4123036082</v>
      </c>
      <c r="Q48" s="19">
        <f>VLOOKUP($D48,Résultats!$B$2:$AX$476,Q$5,FALSE)</f>
        <v>0.4121605659</v>
      </c>
      <c r="R48" s="19">
        <f>VLOOKUP($D48,Résultats!$B$2:$AX$476,R$5,FALSE)</f>
        <v>0.41222773750000002</v>
      </c>
      <c r="S48" s="112">
        <f>VLOOKUP($D48,Résultats!$B$2:$AX$476,S$5,FALSE)</f>
        <v>0.4125141101</v>
      </c>
      <c r="T48" s="121">
        <f>VLOOKUP($D48,Résultats!$B$2:$AX$476,T$5,FALSE)</f>
        <v>0.49506575390000002</v>
      </c>
      <c r="U48" s="121">
        <f>VLOOKUP($D48,Résultats!$B$2:$AX$476,U$5,FALSE)</f>
        <v>0.6040592025</v>
      </c>
      <c r="V48" s="121">
        <f>VLOOKUP($D48,Résultats!$B$2:$AX$476,V$5,FALSE)</f>
        <v>0.70111615350000001</v>
      </c>
      <c r="W48" s="121">
        <f>VLOOKUP($D48,Résultats!$B$2:$AX$476,W$5,FALSE)</f>
        <v>0.78379231149999995</v>
      </c>
      <c r="X48" s="3"/>
    </row>
    <row r="49" spans="1:24" x14ac:dyDescent="0.3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0.48376745799999998</v>
      </c>
      <c r="G49" s="28">
        <f>VLOOKUP($D49,Résultats!$B$2:$AX$476,G$5,FALSE)</f>
        <v>0.47300015280000002</v>
      </c>
      <c r="H49" s="19">
        <f>VLOOKUP($D49,Résultats!$B$2:$AX$476,H$5,FALSE)</f>
        <v>0.44694558290000003</v>
      </c>
      <c r="I49" s="112">
        <f>VLOOKUP($D49,Résultats!$B$2:$AX$476,I$5,FALSE)</f>
        <v>1.2369167329999999</v>
      </c>
      <c r="J49" s="28">
        <f>VLOOKUP($D49,Résultats!$B$2:$AX$476,J$5,FALSE)</f>
        <v>1.0443836580000001</v>
      </c>
      <c r="K49" s="19">
        <f>VLOOKUP($D49,Résultats!$B$2:$AX$476,K$5,FALSE)</f>
        <v>0.87663695539999997</v>
      </c>
      <c r="L49" s="19">
        <f>VLOOKUP($D49,Résultats!$B$2:$AX$476,L$5,FALSE)</f>
        <v>0.72217675169999995</v>
      </c>
      <c r="M49" s="19">
        <f>VLOOKUP($D49,Résultats!$B$2:$AX$476,M$5,FALSE)</f>
        <v>0.71887019019999998</v>
      </c>
      <c r="N49" s="112">
        <f>VLOOKUP($D49,Résultats!$B$2:$AX$476,N$5,FALSE)</f>
        <v>0.71466735290000005</v>
      </c>
      <c r="O49" s="28">
        <f>VLOOKUP($D49,Résultats!$B$2:$AX$476,O$5,FALSE)</f>
        <v>0.71189188459999997</v>
      </c>
      <c r="P49" s="19">
        <f>VLOOKUP($D49,Résultats!$B$2:$AX$476,P$5,FALSE)</f>
        <v>0.71172925740000004</v>
      </c>
      <c r="Q49" s="19">
        <f>VLOOKUP($D49,Résultats!$B$2:$AX$476,Q$5,FALSE)</f>
        <v>0.71261740689999997</v>
      </c>
      <c r="R49" s="19">
        <f>VLOOKUP($D49,Résultats!$B$2:$AX$476,R$5,FALSE)</f>
        <v>0.71359904600000001</v>
      </c>
      <c r="S49" s="112">
        <f>VLOOKUP($D49,Résultats!$B$2:$AX$476,S$5,FALSE)</f>
        <v>0.71496362629999999</v>
      </c>
      <c r="T49" s="121">
        <f>VLOOKUP($D49,Résultats!$B$2:$AX$476,T$5,FALSE)</f>
        <v>0.70075459429999998</v>
      </c>
      <c r="U49" s="121">
        <f>VLOOKUP($D49,Résultats!$B$2:$AX$476,U$5,FALSE)</f>
        <v>0.70408169099999995</v>
      </c>
      <c r="V49" s="121">
        <f>VLOOKUP($D49,Résultats!$B$2:$AX$476,V$5,FALSE)</f>
        <v>0.70768543169999998</v>
      </c>
      <c r="W49" s="121">
        <f>VLOOKUP($D49,Résultats!$B$2:$AX$476,W$5,FALSE)</f>
        <v>0.72161731539999996</v>
      </c>
      <c r="X49" s="3"/>
    </row>
    <row r="50" spans="1:24" x14ac:dyDescent="0.3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0.2693415509</v>
      </c>
      <c r="G50" s="28">
        <f>VLOOKUP($D50,Résultats!$B$2:$AX$476,G$5,FALSE)</f>
        <v>0.29201185130000001</v>
      </c>
      <c r="H50" s="19">
        <f>VLOOKUP($D50,Résultats!$B$2:$AX$476,H$5,FALSE)</f>
        <v>0.28559548890000003</v>
      </c>
      <c r="I50" s="112">
        <f>VLOOKUP($D50,Résultats!$B$2:$AX$476,I$5,FALSE)</f>
        <v>0.32123836729999999</v>
      </c>
      <c r="J50" s="28">
        <f>VLOOKUP($D50,Résultats!$B$2:$AX$476,J$5,FALSE)</f>
        <v>0.30026052349999999</v>
      </c>
      <c r="K50" s="19">
        <f>VLOOKUP($D50,Résultats!$B$2:$AX$476,K$5,FALSE)</f>
        <v>0.28377321439999997</v>
      </c>
      <c r="L50" s="19">
        <f>VLOOKUP($D50,Résultats!$B$2:$AX$476,L$5,FALSE)</f>
        <v>0.26925088740000003</v>
      </c>
      <c r="M50" s="19">
        <f>VLOOKUP($D50,Résultats!$B$2:$AX$476,M$5,FALSE)</f>
        <v>0.26846265479999998</v>
      </c>
      <c r="N50" s="112">
        <f>VLOOKUP($D50,Résultats!$B$2:$AX$476,N$5,FALSE)</f>
        <v>0.26732750440000003</v>
      </c>
      <c r="O50" s="28">
        <f>VLOOKUP($D50,Résultats!$B$2:$AX$476,O$5,FALSE)</f>
        <v>0.26907634000000002</v>
      </c>
      <c r="P50" s="19">
        <f>VLOOKUP($D50,Résultats!$B$2:$AX$476,P$5,FALSE)</f>
        <v>0.27180095230000001</v>
      </c>
      <c r="Q50" s="19">
        <f>VLOOKUP($D50,Résultats!$B$2:$AX$476,Q$5,FALSE)</f>
        <v>0.27492937769999998</v>
      </c>
      <c r="R50" s="19">
        <f>VLOOKUP($D50,Résultats!$B$2:$AX$476,R$5,FALSE)</f>
        <v>0.2781933627</v>
      </c>
      <c r="S50" s="112">
        <f>VLOOKUP($D50,Résultats!$B$2:$AX$476,S$5,FALSE)</f>
        <v>0.28161824600000002</v>
      </c>
      <c r="T50" s="121">
        <f>VLOOKUP($D50,Résultats!$B$2:$AX$476,T$5,FALSE)</f>
        <v>0.27719004130000002</v>
      </c>
      <c r="U50" s="121">
        <f>VLOOKUP($D50,Résultats!$B$2:$AX$476,U$5,FALSE)</f>
        <v>0.27950153220000001</v>
      </c>
      <c r="V50" s="121">
        <f>VLOOKUP($D50,Résultats!$B$2:$AX$476,V$5,FALSE)</f>
        <v>0.2824176753</v>
      </c>
      <c r="W50" s="121">
        <f>VLOOKUP($D50,Résultats!$B$2:$AX$476,W$5,FALSE)</f>
        <v>0.28862775629999998</v>
      </c>
      <c r="X50" s="3"/>
    </row>
    <row r="51" spans="1:24" x14ac:dyDescent="0.3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1.1272771269999999</v>
      </c>
      <c r="G51" s="114">
        <f>VLOOKUP($D51,Résultats!$B$2:$AX$476,G$5,FALSE)</f>
        <v>1.259173528</v>
      </c>
      <c r="H51" s="20">
        <f>VLOOKUP($D51,Résultats!$B$2:$AX$476,H$5,FALSE)</f>
        <v>1.243814762</v>
      </c>
      <c r="I51" s="115">
        <f>VLOOKUP($D51,Résultats!$B$2:$AX$476,I$5,FALSE)</f>
        <v>2.1916097379999999</v>
      </c>
      <c r="J51" s="114">
        <f>VLOOKUP($D51,Résultats!$B$2:$AX$476,J$5,FALSE)</f>
        <v>2.194418287</v>
      </c>
      <c r="K51" s="20">
        <f>VLOOKUP($D51,Résultats!$B$2:$AX$476,K$5,FALSE)</f>
        <v>2.2180755130000001</v>
      </c>
      <c r="L51" s="20">
        <f>VLOOKUP($D51,Résultats!$B$2:$AX$476,L$5,FALSE)</f>
        <v>2.2476692470000001</v>
      </c>
      <c r="M51" s="20">
        <f>VLOOKUP($D51,Résultats!$B$2:$AX$476,M$5,FALSE)</f>
        <v>2.303239048</v>
      </c>
      <c r="N51" s="115">
        <f>VLOOKUP($D51,Résultats!$B$2:$AX$476,N$5,FALSE)</f>
        <v>2.3541293780000001</v>
      </c>
      <c r="O51" s="114">
        <f>VLOOKUP($D51,Résultats!$B$2:$AX$476,O$5,FALSE)</f>
        <v>2.4640522859999998</v>
      </c>
      <c r="P51" s="20">
        <f>VLOOKUP($D51,Résultats!$B$2:$AX$476,P$5,FALSE)</f>
        <v>2.5825144849999999</v>
      </c>
      <c r="Q51" s="20">
        <f>VLOOKUP($D51,Résultats!$B$2:$AX$476,Q$5,FALSE)</f>
        <v>2.704897688</v>
      </c>
      <c r="R51" s="20">
        <f>VLOOKUP($D51,Résultats!$B$2:$AX$476,R$5,FALSE)</f>
        <v>2.8350823119999999</v>
      </c>
      <c r="S51" s="115">
        <f>VLOOKUP($D51,Résultats!$B$2:$AX$476,S$5,FALSE)</f>
        <v>2.9672972120000001</v>
      </c>
      <c r="T51" s="123">
        <f>VLOOKUP($D51,Résultats!$B$2:$AX$476,T$5,FALSE)</f>
        <v>3.453654153</v>
      </c>
      <c r="U51" s="123">
        <f>VLOOKUP($D51,Résultats!$B$2:$AX$476,U$5,FALSE)</f>
        <v>3.8005198459999998</v>
      </c>
      <c r="V51" s="123">
        <f>VLOOKUP($D51,Résultats!$B$2:$AX$476,V$5,FALSE)</f>
        <v>4.1466603280000003</v>
      </c>
      <c r="W51" s="123">
        <f>VLOOKUP($D51,Résultats!$B$2:$AX$476,W$5,FALSE)</f>
        <v>4.6790895819999996</v>
      </c>
      <c r="X51" s="3"/>
    </row>
    <row r="52" spans="1:24" x14ac:dyDescent="0.3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110">
        <f>VLOOKUP($D52,Résultats!$B$2:$AX$476,G$5,FALSE)</f>
        <v>2.8432188639999998</v>
      </c>
      <c r="H52" s="6">
        <f>VLOOKUP($D52,Résultats!$B$2:$AX$476,H$5,FALSE)</f>
        <v>2.6412724430000001</v>
      </c>
      <c r="I52" s="111">
        <f>VLOOKUP($D52,Résultats!$B$2:$AX$476,I$5,FALSE)</f>
        <v>2.4775696190000001</v>
      </c>
      <c r="J52" s="110">
        <f>VLOOKUP($D52,Résultats!$B$2:$AX$476,J$5,FALSE)</f>
        <v>2.4043815999999998</v>
      </c>
      <c r="K52" s="6">
        <f>VLOOKUP($D52,Résultats!$B$2:$AX$476,K$5,FALSE)</f>
        <v>2.3940256870000001</v>
      </c>
      <c r="L52" s="6">
        <f>VLOOKUP($D52,Résultats!$B$2:$AX$476,L$5,FALSE)</f>
        <v>2.4128944250000002</v>
      </c>
      <c r="M52" s="6">
        <f>VLOOKUP($D52,Résultats!$B$2:$AX$476,M$5,FALSE)</f>
        <v>2.431378762</v>
      </c>
      <c r="N52" s="111">
        <f>VLOOKUP($D52,Résultats!$B$2:$AX$476,N$5,FALSE)</f>
        <v>2.450910833</v>
      </c>
      <c r="O52" s="110">
        <f>VLOOKUP($D52,Résultats!$B$2:$AX$476,O$5,FALSE)</f>
        <v>2.4722744470000002</v>
      </c>
      <c r="P52" s="6">
        <f>VLOOKUP($D52,Résultats!$B$2:$AX$476,P$5,FALSE)</f>
        <v>2.4996377230000002</v>
      </c>
      <c r="Q52" s="6">
        <f>VLOOKUP($D52,Résultats!$B$2:$AX$476,Q$5,FALSE)</f>
        <v>2.5324285049999999</v>
      </c>
      <c r="R52" s="6">
        <f>VLOOKUP($D52,Résultats!$B$2:$AX$476,R$5,FALSE)</f>
        <v>2.5703548729999999</v>
      </c>
      <c r="S52" s="111">
        <f>VLOOKUP($D52,Résultats!$B$2:$AX$476,S$5,FALSE)</f>
        <v>2.6125545620000001</v>
      </c>
      <c r="T52" s="120">
        <f>VLOOKUP($D52,Résultats!$B$2:$AX$476,T$5,FALSE)</f>
        <v>2.826806999</v>
      </c>
      <c r="U52" s="120">
        <f>VLOOKUP($D52,Résultats!$B$2:$AX$476,U$5,FALSE)</f>
        <v>3.0434726990000001</v>
      </c>
      <c r="V52" s="120">
        <f>VLOOKUP($D52,Résultats!$B$2:$AX$476,V$5,FALSE)</f>
        <v>3.2788433860000001</v>
      </c>
      <c r="W52" s="120">
        <f>VLOOKUP($D52,Résultats!$B$2:$AX$476,W$5,FALSE)</f>
        <v>3.5585297339999999</v>
      </c>
      <c r="X52" s="3"/>
    </row>
    <row r="53" spans="1:24" x14ac:dyDescent="0.3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150.8375728332</v>
      </c>
      <c r="G53" s="29">
        <f t="shared" ref="G53:R53" si="12">G52+G45+G36+G33</f>
        <v>146.2987408802</v>
      </c>
      <c r="H53" s="9">
        <f t="shared" si="12"/>
        <v>143.59750150699998</v>
      </c>
      <c r="I53" s="116">
        <f t="shared" si="12"/>
        <v>141.75332504210002</v>
      </c>
      <c r="J53" s="29">
        <f t="shared" si="12"/>
        <v>139.69466392940001</v>
      </c>
      <c r="K53" s="9">
        <f t="shared" si="12"/>
        <v>138.29098009579999</v>
      </c>
      <c r="L53" s="9">
        <f t="shared" si="12"/>
        <v>137.27320894549999</v>
      </c>
      <c r="M53" s="9">
        <f t="shared" si="12"/>
        <v>136.09014621310001</v>
      </c>
      <c r="N53" s="116">
        <f t="shared" si="12"/>
        <v>134.7503202538</v>
      </c>
      <c r="O53" s="29">
        <f t="shared" si="12"/>
        <v>134.14569210440001</v>
      </c>
      <c r="P53" s="9">
        <f t="shared" si="12"/>
        <v>133.89726248519997</v>
      </c>
      <c r="Q53" s="9">
        <f t="shared" si="12"/>
        <v>133.89380776409999</v>
      </c>
      <c r="R53" s="9">
        <f t="shared" si="12"/>
        <v>134.0661190221</v>
      </c>
      <c r="S53" s="116">
        <f>S52+S45+S36+S33</f>
        <v>134.371808066</v>
      </c>
      <c r="T53" s="124">
        <f>T52+T45+T36+T33</f>
        <v>135.7045466644</v>
      </c>
      <c r="U53" s="124">
        <f>U52+U45+U36+U33</f>
        <v>137.37434708909998</v>
      </c>
      <c r="V53" s="124">
        <f>V52+V45+V36+V33</f>
        <v>138.45567746659998</v>
      </c>
      <c r="W53" s="124">
        <f>W52+W45+W36+W33</f>
        <v>139.7275145516</v>
      </c>
      <c r="X53" s="3"/>
    </row>
    <row r="54" spans="1:2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9" zoomScale="72" zoomScaleNormal="72" workbookViewId="0">
      <selection activeCell="L89" sqref="L89"/>
    </sheetView>
  </sheetViews>
  <sheetFormatPr baseColWidth="10" defaultRowHeight="14.5" x14ac:dyDescent="0.35"/>
  <cols>
    <col min="1" max="1" width="11.453125" style="3"/>
    <col min="2" max="2" width="11.453125" style="3" customWidth="1"/>
    <col min="3" max="3" width="15.7265625" customWidth="1"/>
    <col min="4" max="4" width="15.72656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1" width="11.453125" customWidth="1"/>
    <col min="14" max="14" width="24.81640625" style="3" customWidth="1"/>
    <col min="20" max="33" width="11.453125" style="3"/>
  </cols>
  <sheetData>
    <row r="1" spans="1:26" ht="28.5" x14ac:dyDescent="0.6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5" x14ac:dyDescent="0.55000000000000004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5" x14ac:dyDescent="0.55000000000000004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5" x14ac:dyDescent="0.45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5" x14ac:dyDescent="0.45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5" x14ac:dyDescent="0.55000000000000004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3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0.5" x14ac:dyDescent="0.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35">
      <c r="C11" s="17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122">
        <f>SUM(H11:K11)</f>
        <v>44.314230880866809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3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25.519030770000001</v>
      </c>
      <c r="J12" s="19">
        <f>VLOOKUP(F12,Résultats!$B$2:$AX$476,'T energie vecteurs'!F5,FALSE)</f>
        <v>1.55252433E-2</v>
      </c>
      <c r="K12" s="19">
        <f>VLOOKUP(G12,Résultats!$B$2:$AX$476,'T energie vecteurs'!F5,FALSE)</f>
        <v>1.76876668E-5</v>
      </c>
      <c r="L12" s="121">
        <f t="shared" ref="L12:L20" si="1">SUM(H12:K12)</f>
        <v>25.534573700966803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3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17.412026260000001</v>
      </c>
      <c r="J13" s="19">
        <f>VLOOKUP(F13,Résultats!$B$2:$AX$476,'T energie vecteurs'!F5,FALSE)</f>
        <v>1.1379135469999999</v>
      </c>
      <c r="K13" s="19">
        <f>VLOOKUP(G13,Résultats!$B$2:$AX$476,'T energie vecteurs'!F5,FALSE)</f>
        <v>0.22971737289999999</v>
      </c>
      <c r="L13" s="121">
        <f t="shared" si="1"/>
        <v>18.779657179900003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3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122">
        <f>SUM(H14:K14)</f>
        <v>42.259961342799997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3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122">
        <f t="shared" si="1"/>
        <v>24.957986130999998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35">
      <c r="C16" s="17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122">
        <f>SUM(H16:K16)</f>
        <v>48.802585090000008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3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4.3030490510000003</v>
      </c>
      <c r="I17" s="19">
        <f>VLOOKUP(E17,Résultats!$B$2:$AX$476,'T energie vecteurs'!F5,FALSE)</f>
        <v>15.404448090000001</v>
      </c>
      <c r="J17" s="19">
        <f>VLOOKUP(F17,Résultats!$B$2:$AX$476,'T energie vecteurs'!F5,FALSE)</f>
        <v>10.28548561</v>
      </c>
      <c r="K17" s="19">
        <f>VLOOKUP(G17,Résultats!$B$2:$AX$476,'T energie vecteurs'!F5,FALSE)</f>
        <v>11.431425969999999</v>
      </c>
      <c r="L17" s="121">
        <f t="shared" si="1"/>
        <v>41.424408720999999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3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0.95446486350000004</v>
      </c>
      <c r="I18" s="19">
        <f>VLOOKUP(E18,Résultats!$B$2:$AX$476,'T energie vecteurs'!F5,FALSE)</f>
        <v>1.846006977</v>
      </c>
      <c r="J18" s="19">
        <f>VLOOKUP(F18,Résultats!$B$2:$AX$476,'T energie vecteurs'!F5,FALSE)</f>
        <v>0</v>
      </c>
      <c r="K18" s="19">
        <f>VLOOKUP(G18,Résultats!$B$2:$AX$476,'T energie vecteurs'!F5,FALSE)</f>
        <v>1.6967187770000001</v>
      </c>
      <c r="L18" s="121">
        <f t="shared" si="1"/>
        <v>4.4971906175000003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3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2.2482201310000001</v>
      </c>
      <c r="J19" s="19">
        <f>VLOOKUP(F19,Résultats!$B$2:$AX$476,'T energie vecteurs'!F5,FALSE)</f>
        <v>0.29323773990000002</v>
      </c>
      <c r="K19" s="19">
        <f>VLOOKUP(G19,Résultats!$B$2:$AX$476,'T energie vecteurs'!F5,FALSE)</f>
        <v>0.3395278806</v>
      </c>
      <c r="L19" s="121">
        <f t="shared" si="1"/>
        <v>2.8809857514999999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35">
      <c r="C20" s="29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124">
        <f t="shared" si="1"/>
        <v>160.33476344466681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3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35">
      <c r="I22" s="69"/>
      <c r="J22" s="69"/>
      <c r="K22" s="69"/>
    </row>
    <row r="23" spans="2:26" ht="30.5" x14ac:dyDescent="0.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35">
      <c r="C24" s="177" t="s">
        <v>18</v>
      </c>
      <c r="H24" s="8">
        <f>SUM(H25:H26)</f>
        <v>0</v>
      </c>
      <c r="I24" s="8">
        <f>SUM(I25:I26)</f>
        <v>43.778277509999995</v>
      </c>
      <c r="J24" s="8">
        <f>SUM(J25:J26)</f>
        <v>1.3237032182999999</v>
      </c>
      <c r="K24" s="8">
        <f>SUM(K25:K26)</f>
        <v>0.19096646585669999</v>
      </c>
      <c r="L24" s="122">
        <f t="shared" ref="L24:L33" si="6">SUM(H24:K24)</f>
        <v>45.292947194156689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3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24.40237252</v>
      </c>
      <c r="J25" s="19">
        <f>VLOOKUP(F25,Résultats!$B$2:$AX$476,'T energie vecteurs'!I5,FALSE)</f>
        <v>5.6277936299999998E-2</v>
      </c>
      <c r="K25" s="19">
        <f>VLOOKUP(G51,Résultats!$B$2:$AX$476,'T energie vecteurs'!I5,FALSE)</f>
        <v>2.8563456699999999E-5</v>
      </c>
      <c r="L25" s="121">
        <f t="shared" si="6"/>
        <v>24.458679019756698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3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19.375904989999999</v>
      </c>
      <c r="J26" s="19">
        <f>VLOOKUP(F26,Résultats!$B$2:$AX$476,'T energie vecteurs'!I5,FALSE)</f>
        <v>1.267425282</v>
      </c>
      <c r="K26" s="19">
        <f>VLOOKUP(G26,Résultats!$B$2:$AX$476,'T energie vecteurs'!I5,FALSE)</f>
        <v>0.1909379024</v>
      </c>
      <c r="L26" s="121">
        <f t="shared" si="6"/>
        <v>20.834268174400002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3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0.2609221149</v>
      </c>
      <c r="I27" s="8">
        <f>VLOOKUP(E27,Résultats!$B$2:$AX$476,'T energie vecteurs'!I5,FALSE)</f>
        <v>6.8782112599999996</v>
      </c>
      <c r="J27" s="8">
        <f>VLOOKUP(F27,Résultats!$B$2:$AX$476,'T energie vecteurs'!I5,FALSE)</f>
        <v>13.8403548</v>
      </c>
      <c r="K27" s="8">
        <f>VLOOKUP(G27,Résultats!$B$2:$AX$476,'T energie vecteurs'!I5,FALSE)+6</f>
        <v>20.020865329999999</v>
      </c>
      <c r="L27" s="122">
        <f t="shared" si="6"/>
        <v>41.000353504899998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3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3.203929772</v>
      </c>
      <c r="J28" s="8">
        <f>VLOOKUP(F28,Résultats!$B$2:$AX$476,'T energie vecteurs'!I5,FALSE)</f>
        <v>11.64950024</v>
      </c>
      <c r="K28" s="8">
        <f>VLOOKUP(G28,Résultats!$B$2:$AX$476,'T energie vecteurs'!I5,FALSE)</f>
        <v>7.0652491279999996</v>
      </c>
      <c r="L28" s="122">
        <f t="shared" si="6"/>
        <v>21.918679140000002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35">
      <c r="C29" s="177" t="s">
        <v>23</v>
      </c>
      <c r="H29" s="8">
        <f>SUM(H30:H32)</f>
        <v>3.1216837820999999</v>
      </c>
      <c r="I29" s="8">
        <f>SUM(I30:I32)</f>
        <v>17.09939542</v>
      </c>
      <c r="J29" s="8">
        <f>SUM(J30:J32)</f>
        <v>9.6051467182000003</v>
      </c>
      <c r="K29" s="8">
        <f>SUM(K30:K32)</f>
        <v>14.602240267699999</v>
      </c>
      <c r="L29" s="122">
        <f t="shared" si="6"/>
        <v>44.428466188000002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3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2.216647504</v>
      </c>
      <c r="I30" s="19">
        <f>VLOOKUP(E30,Résultats!$B$2:$AX$476,'T energie vecteurs'!I5,FALSE)</f>
        <v>12.59058493</v>
      </c>
      <c r="J30" s="19">
        <f>VLOOKUP(F30,Résultats!$B$2:$AX$476,'T energie vecteurs'!I5,FALSE)</f>
        <v>9.313232416</v>
      </c>
      <c r="K30" s="19">
        <f>VLOOKUP(G30,Résultats!$B$2:$AX$476,'T energie vecteurs'!I5,FALSE)</f>
        <v>12.26406373</v>
      </c>
      <c r="L30" s="121">
        <f t="shared" si="6"/>
        <v>36.384528579999994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3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0.90503627809999998</v>
      </c>
      <c r="I31" s="19">
        <f>VLOOKUP(E31,Résultats!$B$2:$AX$476,'T energie vecteurs'!I5,FALSE)</f>
        <v>1.9615188370000001</v>
      </c>
      <c r="J31" s="19">
        <f>VLOOKUP(F31,Résultats!$B$2:$AX$476,'T energie vecteurs'!I5,FALSE)</f>
        <v>0</v>
      </c>
      <c r="K31" s="19">
        <f>VLOOKUP(G31,Résultats!$B$2:$AX$476,'T energie vecteurs'!I5,FALSE)</f>
        <v>2.0205658839999998</v>
      </c>
      <c r="L31" s="121">
        <f t="shared" si="6"/>
        <v>4.8871209991000004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3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2.5472916529999998</v>
      </c>
      <c r="J32" s="19">
        <f>VLOOKUP(F32,Résultats!$B$2:$AX$476,'T energie vecteurs'!I5,FALSE)</f>
        <v>0.29191430219999998</v>
      </c>
      <c r="K32" s="19">
        <f>VLOOKUP(G32,Résultats!$B$2:$AX$476,'T energie vecteurs'!I5,FALSE)</f>
        <v>0.31761065370000002</v>
      </c>
      <c r="L32" s="121">
        <f t="shared" si="6"/>
        <v>3.1568166088999998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35">
      <c r="C33" s="29" t="s">
        <v>26</v>
      </c>
      <c r="D33" s="10"/>
      <c r="E33" s="10"/>
      <c r="F33" s="10"/>
      <c r="G33" s="10"/>
      <c r="H33" s="9">
        <f>SUM(H24,H27:H29)</f>
        <v>3.3826058969999999</v>
      </c>
      <c r="I33" s="9">
        <f>SUM(I24,I27:I29)</f>
        <v>70.959813961999998</v>
      </c>
      <c r="J33" s="9">
        <f>SUM(J24,J27:J29)</f>
        <v>36.418704976499995</v>
      </c>
      <c r="K33" s="9">
        <f>SUM(K24,K27:K29)</f>
        <v>41.879321191556699</v>
      </c>
      <c r="L33" s="124">
        <f t="shared" si="6"/>
        <v>152.6404460270567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3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3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0.5" x14ac:dyDescent="0.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35">
      <c r="C37" s="177" t="s">
        <v>18</v>
      </c>
      <c r="H37" s="8">
        <f>SUM(H38:H39)</f>
        <v>0</v>
      </c>
      <c r="I37" s="8">
        <f>SUM(I38:I39)</f>
        <v>42.165821340000001</v>
      </c>
      <c r="J37" s="8">
        <f>SUM(J38:J39)</f>
        <v>1.6728564603</v>
      </c>
      <c r="K37" s="8">
        <f>SUM(K38:K39)</f>
        <v>0.19423779408639999</v>
      </c>
      <c r="L37" s="122">
        <f t="shared" ref="L37:L46" si="9">SUM(H37:K37)</f>
        <v>44.032915594386395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3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22.670747049999999</v>
      </c>
      <c r="J38" s="19">
        <f>VLOOKUP(F38,Résultats!$B$2:$AX$476,'T energie vecteurs'!N5,FALSE)</f>
        <v>0.32223880529999999</v>
      </c>
      <c r="K38" s="19">
        <f>VLOOKUP(G51,Résultats!$B$2:$AX$476,'T energie vecteurs'!N5,FALSE)</f>
        <v>4.2520486400000002E-5</v>
      </c>
      <c r="L38" s="121">
        <f t="shared" si="9"/>
        <v>22.993028375786398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3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19.495074290000002</v>
      </c>
      <c r="J39" s="19">
        <f>VLOOKUP(F39,Résultats!$B$2:$AX$476,'T energie vecteurs'!N5,FALSE)</f>
        <v>1.350617655</v>
      </c>
      <c r="K39" s="19">
        <f>VLOOKUP(G39,Résultats!$B$2:$AX$476,'T energie vecteurs'!N5,FALSE)</f>
        <v>0.1941952736</v>
      </c>
      <c r="L39" s="121">
        <f t="shared" si="9"/>
        <v>21.039887218600001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3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0.22274750839999999</v>
      </c>
      <c r="I40" s="8">
        <f>VLOOKUP(E40,Résultats!$B$2:$AX$476,'T energie vecteurs'!N5,FALSE)</f>
        <v>5.9777055880000001</v>
      </c>
      <c r="J40" s="8">
        <f>VLOOKUP(F40,Résultats!$B$2:$AX$476,'T energie vecteurs'!N5,FALSE)</f>
        <v>14.134834489999999</v>
      </c>
      <c r="K40" s="8">
        <f>VLOOKUP(G40,Résultats!$B$2:$AX$476,'T energie vecteurs'!N5,FALSE)+8</f>
        <v>20.35433209</v>
      </c>
      <c r="L40" s="122">
        <f t="shared" si="9"/>
        <v>40.6896196764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3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2.7718962199999999</v>
      </c>
      <c r="J41" s="8">
        <f>VLOOKUP(F41,Résultats!$B$2:$AX$476,'T energie vecteurs'!N5,FALSE)</f>
        <v>10.946468169999999</v>
      </c>
      <c r="K41" s="8">
        <f>VLOOKUP(G41,Résultats!$B$2:$AX$476,'T energie vecteurs'!N5,FALSE)</f>
        <v>5.7021666900000003</v>
      </c>
      <c r="L41" s="122">
        <f t="shared" si="9"/>
        <v>19.42053108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35">
      <c r="C42" s="177" t="s">
        <v>23</v>
      </c>
      <c r="H42" s="8">
        <f>SUM(H43:H45)</f>
        <v>3.1327403186999998</v>
      </c>
      <c r="I42" s="8">
        <f>SUM(I43:I45)</f>
        <v>16.762201810000001</v>
      </c>
      <c r="J42" s="8">
        <f>SUM(J43:J45)</f>
        <v>9.8163279329000002</v>
      </c>
      <c r="K42" s="8">
        <f>SUM(K43:K45)</f>
        <v>13.747379723600002</v>
      </c>
      <c r="L42" s="122">
        <f t="shared" si="9"/>
        <v>43.458649785200009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3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2.2281633240000001</v>
      </c>
      <c r="I43" s="19">
        <f>VLOOKUP(E43,Résultats!$B$2:$AX$476,'T energie vecteurs'!N5,FALSE)</f>
        <v>12.198188460000001</v>
      </c>
      <c r="J43" s="19">
        <f>VLOOKUP(F43,Résultats!$B$2:$AX$476,'T energie vecteurs'!N5,FALSE)</f>
        <v>9.4972512550000001</v>
      </c>
      <c r="K43" s="19">
        <f>VLOOKUP(G43,Résultats!$B$2:$AX$476,'T energie vecteurs'!N5,FALSE)</f>
        <v>11.44996152</v>
      </c>
      <c r="L43" s="121">
        <f t="shared" si="9"/>
        <v>35.373564559000002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3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0.90457699469999997</v>
      </c>
      <c r="I44" s="19">
        <f>VLOOKUP(E44,Résultats!$B$2:$AX$476,'T energie vecteurs'!N5,FALSE)</f>
        <v>1.97488956</v>
      </c>
      <c r="J44" s="19">
        <f>VLOOKUP(F44,Résultats!$B$2:$AX$476,'T energie vecteurs'!N5,FALSE)</f>
        <v>0</v>
      </c>
      <c r="K44" s="19">
        <f>VLOOKUP(G44,Résultats!$B$2:$AX$476,'T energie vecteurs'!N5,FALSE)</f>
        <v>1.971929359</v>
      </c>
      <c r="L44" s="121">
        <f t="shared" si="9"/>
        <v>4.8513959137000002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3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2.5891237899999999</v>
      </c>
      <c r="J45" s="19">
        <f>VLOOKUP(F45,Résultats!$B$2:$AX$476,'T energie vecteurs'!N5,FALSE)</f>
        <v>0.31907667789999999</v>
      </c>
      <c r="K45" s="19">
        <f>VLOOKUP(G45,Résultats!$B$2:$AX$476,'T energie vecteurs'!N5,FALSE)</f>
        <v>0.32548884459999999</v>
      </c>
      <c r="L45" s="121">
        <f t="shared" si="9"/>
        <v>3.2336893125000001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35">
      <c r="C46" s="29" t="s">
        <v>26</v>
      </c>
      <c r="D46" s="10"/>
      <c r="E46" s="10"/>
      <c r="F46" s="10"/>
      <c r="G46" s="10"/>
      <c r="H46" s="9">
        <f>SUM(H37,H40:H42)</f>
        <v>3.3554878270999997</v>
      </c>
      <c r="I46" s="9">
        <f>SUM(I37,I40:I42)</f>
        <v>67.677624957999996</v>
      </c>
      <c r="J46" s="9">
        <f>SUM(J37,J40:J42)</f>
        <v>36.570487053199997</v>
      </c>
      <c r="K46" s="9">
        <f>SUM(K37,K40:K42)</f>
        <v>39.998116297686408</v>
      </c>
      <c r="L46" s="124">
        <f t="shared" si="9"/>
        <v>147.60171613598641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3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3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0.5" x14ac:dyDescent="0.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35">
      <c r="C50" s="177" t="s">
        <v>18</v>
      </c>
      <c r="H50" s="8">
        <f>SUM(H51:H52)</f>
        <v>0</v>
      </c>
      <c r="I50" s="8">
        <f>SUM(I51:I52)</f>
        <v>40.412036279999995</v>
      </c>
      <c r="J50" s="8">
        <f>SUM(J51:J52)</f>
        <v>2.1904820672</v>
      </c>
      <c r="K50" s="8">
        <f>SUM(K51:K52)</f>
        <v>0.20577638287889999</v>
      </c>
      <c r="L50" s="122">
        <f>SUM(H50:K50)</f>
        <v>42.808294730078899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3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20.51024554</v>
      </c>
      <c r="J51" s="19">
        <f>VLOOKUP(F51,Résultats!$B$2:$AX$476,'T energie vecteurs'!S5,FALSE)</f>
        <v>0.80565306120000002</v>
      </c>
      <c r="K51" s="19">
        <f>VLOOKUP(G51,Résultats!$B$2:$AX$476,'T energie vecteurs'!S5,FALSE)</f>
        <v>5.6352978899999998E-5</v>
      </c>
      <c r="L51" s="121">
        <f t="shared" ref="L51:L58" si="12">SUM(H51:K51)</f>
        <v>21.315954954178899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3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19.901790739999999</v>
      </c>
      <c r="J52" s="19">
        <f>VLOOKUP(F52,Résultats!$B$2:$AX$476,'T energie vecteurs'!S5,FALSE)</f>
        <v>1.3848290059999999</v>
      </c>
      <c r="K52" s="19">
        <f>VLOOKUP(G52,Résultats!$B$2:$AX$476,'T energie vecteurs'!S5,FALSE)</f>
        <v>0.20572002989999999</v>
      </c>
      <c r="L52" s="121">
        <f t="shared" si="12"/>
        <v>21.4923397759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3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0.18844579219999999</v>
      </c>
      <c r="I53" s="8">
        <f>VLOOKUP(E53,Résultats!$B$2:$AX$476,'T energie vecteurs'!S5,FALSE)</f>
        <v>5.3909679800000001</v>
      </c>
      <c r="J53" s="8">
        <f>VLOOKUP(F53,Résultats!$B$2:$AX$476,'T energie vecteurs'!S5,FALSE)</f>
        <v>14.034222890000001</v>
      </c>
      <c r="K53" s="8">
        <f>VLOOKUP(G53,Résultats!$B$2:$AX$476,'T energie vecteurs'!S5,FALSE)+8</f>
        <v>19.518402860000002</v>
      </c>
      <c r="L53" s="122">
        <f>SUM(H53:K53)</f>
        <v>39.132039522200003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3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2.4691659339999998</v>
      </c>
      <c r="J54" s="8">
        <f>VLOOKUP(F54,Résultats!$B$2:$AX$476,'T energie vecteurs'!S5,FALSE)</f>
        <v>11.79702297</v>
      </c>
      <c r="K54" s="8">
        <f>VLOOKUP(G54,Résultats!$B$2:$AX$476,'T energie vecteurs'!S5,FALSE)</f>
        <v>5.9999621980000004</v>
      </c>
      <c r="L54" s="122">
        <f t="shared" si="12"/>
        <v>20.266151102000002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35">
      <c r="C55" s="177" t="s">
        <v>23</v>
      </c>
      <c r="H55" s="246">
        <f>SUM(H56:H58)</f>
        <v>3.3725471063999999</v>
      </c>
      <c r="I55" s="246">
        <f>SUM(I56:I58)</f>
        <v>17.35416953</v>
      </c>
      <c r="J55" s="8">
        <f>SUM(J56:J58)</f>
        <v>10.2774469575</v>
      </c>
      <c r="K55" s="246">
        <f>SUM(K56:K58)</f>
        <v>14.3250717766</v>
      </c>
      <c r="L55" s="122">
        <f t="shared" si="12"/>
        <v>45.329235370500001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3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2.4241087700000001</v>
      </c>
      <c r="I56" s="19">
        <f>VLOOKUP(E56,Résultats!$B$2:$AX$476,'T energie vecteurs'!S5,FALSE)</f>
        <v>12.54135303</v>
      </c>
      <c r="J56" s="19">
        <f>VLOOKUP(F56,Résultats!$B$2:$AX$476,'T energie vecteurs'!S5,FALSE)</f>
        <v>9.9466393750000002</v>
      </c>
      <c r="K56" s="19">
        <f>VLOOKUP(G56,Résultats!$B$2:$AX$476,'T energie vecteurs'!S5,FALSE)</f>
        <v>11.8844709</v>
      </c>
      <c r="L56" s="121">
        <f t="shared" si="12"/>
        <v>36.796572075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3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0.94843833639999997</v>
      </c>
      <c r="I57" s="19">
        <f>VLOOKUP(E57,Résultats!$B$2:$AX$476,'T energie vecteurs'!S5,FALSE)</f>
        <v>2.118760226</v>
      </c>
      <c r="J57" s="19">
        <f>VLOOKUP(F57,Résultats!$B$2:$AX$476,'T energie vecteurs'!S5,FALSE)</f>
        <v>0</v>
      </c>
      <c r="K57" s="19">
        <f>VLOOKUP(G57,Résultats!$B$2:$AX$476,'T energie vecteurs'!S5,FALSE)</f>
        <v>2.0967140899999999</v>
      </c>
      <c r="L57" s="121">
        <f>SUM(H57:K57)</f>
        <v>5.1639126523999996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3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2.6940562739999998</v>
      </c>
      <c r="J58" s="19">
        <f>VLOOKUP(F58,Résultats!$B$2:$AX$476,'T energie vecteurs'!S5,FALSE)</f>
        <v>0.33080758249999997</v>
      </c>
      <c r="K58" s="19">
        <f>VLOOKUP(G58,Résultats!$B$2:$AX$476,'T energie vecteurs'!S5,FALSE)</f>
        <v>0.34388678659999999</v>
      </c>
      <c r="L58" s="121">
        <f t="shared" si="12"/>
        <v>3.3687506430999998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35">
      <c r="C59" s="29" t="s">
        <v>26</v>
      </c>
      <c r="D59" s="10"/>
      <c r="E59" s="10"/>
      <c r="F59" s="10"/>
      <c r="G59" s="10"/>
      <c r="H59" s="9">
        <f>SUM(H50,H53:H55)</f>
        <v>3.5609928985999999</v>
      </c>
      <c r="I59" s="9">
        <f>SUM(I50,I53:I55)</f>
        <v>65.62633972399999</v>
      </c>
      <c r="J59" s="9">
        <f>SUM(J50,J53:J55)</f>
        <v>38.299174884700001</v>
      </c>
      <c r="K59" s="9">
        <f>SUM(K50,K53:K55)</f>
        <v>40.049213217478901</v>
      </c>
      <c r="L59" s="124">
        <f>SUM(H59:K59)</f>
        <v>147.53572072477888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35">
      <c r="O60" s="104"/>
      <c r="P60" s="104"/>
      <c r="Q60" s="104"/>
      <c r="R60" s="105"/>
      <c r="S60" s="69"/>
    </row>
    <row r="61" spans="2:20" s="3" customFormat="1" x14ac:dyDescent="0.35">
      <c r="B61" s="84"/>
      <c r="K61" s="71"/>
      <c r="O61" s="106"/>
      <c r="P61" s="106"/>
      <c r="Q61" s="106"/>
      <c r="R61" s="107"/>
      <c r="S61" s="108"/>
    </row>
    <row r="62" spans="2:20" ht="30.5" x14ac:dyDescent="0.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35">
      <c r="C63" s="177" t="s">
        <v>18</v>
      </c>
      <c r="H63" s="8">
        <f>SUM(H64:H65)</f>
        <v>0</v>
      </c>
      <c r="I63" s="8">
        <f>SUM(I64:I65)</f>
        <v>37.93450034</v>
      </c>
      <c r="J63" s="8">
        <f>SUM(J64:J65)</f>
        <v>3.0412179340000001</v>
      </c>
      <c r="K63" s="8">
        <f>SUM(K64:K65)</f>
        <v>0.57860916504539994</v>
      </c>
      <c r="L63" s="122">
        <f t="shared" ref="L63:L72" si="15">SUM(H63:K63)</f>
        <v>41.554327439045402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3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17.893552039999999</v>
      </c>
      <c r="J64" s="59">
        <f>VLOOKUP(F64,Résultats!$B$2:$AX$476,'T energie vecteurs'!T5,FALSE)</f>
        <v>1.5965114300000001</v>
      </c>
      <c r="K64" s="19">
        <f>VLOOKUP(G64,Résultats!$B$2:$AX$476,'T energie vecteurs'!T5,FALSE)</f>
        <v>6.21673454E-5</v>
      </c>
      <c r="L64" s="121">
        <f t="shared" si="15"/>
        <v>19.4901256373454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3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20.0409483</v>
      </c>
      <c r="J65" s="19">
        <f>VLOOKUP(F65,Résultats!$B$2:$AX$476,'T energie vecteurs'!T5,FALSE)</f>
        <v>1.444706504</v>
      </c>
      <c r="K65" s="19">
        <f>VLOOKUP(G65,Résultats!$B$2:$AX$476,'T energie vecteurs'!T5,FALSE)</f>
        <v>0.57854699769999995</v>
      </c>
      <c r="L65" s="121">
        <f t="shared" si="15"/>
        <v>22.064201801699998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3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0.16859445440000001</v>
      </c>
      <c r="I66" s="8">
        <f>VLOOKUP(E66,Résultats!$B$2:$AX$476,'T energie vecteurs'!T5,FALSE)</f>
        <v>5.0268828839999999</v>
      </c>
      <c r="J66" s="8">
        <f>VLOOKUP(F66,Résultats!$B$2:$AX$476,'T energie vecteurs'!T5,FALSE)</f>
        <v>14.24102186</v>
      </c>
      <c r="K66" s="8">
        <f>VLOOKUP(G66,Résultats!$B$2:$AX$476,'T energie vecteurs'!T5,FALSE)+8</f>
        <v>18.844331220000001</v>
      </c>
      <c r="L66" s="122">
        <f t="shared" si="15"/>
        <v>38.280830418400001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3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2.2327876500000001</v>
      </c>
      <c r="J67" s="8">
        <f>VLOOKUP(F67,Résultats!$B$2:$AX$476,'T energie vecteurs'!T5,FALSE)</f>
        <v>12.456455160000001</v>
      </c>
      <c r="K67" s="8">
        <f>VLOOKUP(G67,Résultats!$B$2:$AX$476,'T energie vecteurs'!T5,FALSE)</f>
        <v>6.0607785390000002</v>
      </c>
      <c r="L67" s="122">
        <f t="shared" si="15"/>
        <v>20.750021349000001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35">
      <c r="C68" s="177" t="s">
        <v>23</v>
      </c>
      <c r="H68" s="8">
        <f>SUM(H69:H71)</f>
        <v>3.6823148379999999</v>
      </c>
      <c r="I68" s="8">
        <f>SUM(I69:I71)</f>
        <v>18.769277354</v>
      </c>
      <c r="J68" s="8">
        <f>SUM(J69:J71)</f>
        <v>11.1583746583</v>
      </c>
      <c r="K68" s="8">
        <f>SUM(K69:K71)</f>
        <v>15.155306773800001</v>
      </c>
      <c r="L68" s="122">
        <f t="shared" si="15"/>
        <v>48.765273624099997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3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2.658212544</v>
      </c>
      <c r="I69" s="19">
        <f>VLOOKUP(E69,Résultats!$B$2:$AX$476,'T energie vecteurs'!T5,FALSE)</f>
        <v>13.467688920000001</v>
      </c>
      <c r="J69" s="19">
        <f>VLOOKUP(F69,Résultats!$B$2:$AX$476,'T energie vecteurs'!T5,FALSE)</f>
        <v>10.80220272</v>
      </c>
      <c r="K69" s="19">
        <f>VLOOKUP(G69,Résultats!$B$2:$AX$476,'T energie vecteurs'!T5,FALSE)</f>
        <v>12.50999039</v>
      </c>
      <c r="L69" s="121">
        <f t="shared" si="15"/>
        <v>39.438094574000004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3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1.024102294</v>
      </c>
      <c r="I70" s="19">
        <f>VLOOKUP(E70,Résultats!$B$2:$AX$476,'T energie vecteurs'!T5,FALSE)</f>
        <v>2.3405166070000001</v>
      </c>
      <c r="J70" s="19">
        <f>VLOOKUP(F70,Résultats!$B$2:$AX$476,'T energie vecteurs'!T5,FALSE)</f>
        <v>0</v>
      </c>
      <c r="K70" s="19">
        <f>VLOOKUP(G70,Résultats!$B$2:$AX$476,'T energie vecteurs'!T5,FALSE)</f>
        <v>2.2812872560000002</v>
      </c>
      <c r="L70" s="121">
        <f t="shared" si="15"/>
        <v>5.6459061570000006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3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2.961071827</v>
      </c>
      <c r="J71" s="19">
        <f>VLOOKUP(F71,Résultats!$B$2:$AX$476,'T energie vecteurs'!T5,FALSE)</f>
        <v>0.35617193829999999</v>
      </c>
      <c r="K71" s="19">
        <f>VLOOKUP(G71,Résultats!$B$2:$AX$476,'T energie vecteurs'!T5,FALSE)</f>
        <v>0.36402912780000002</v>
      </c>
      <c r="L71" s="121">
        <f t="shared" si="15"/>
        <v>3.6812728931000001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35">
      <c r="C72" s="29" t="s">
        <v>26</v>
      </c>
      <c r="D72" s="10"/>
      <c r="E72" s="10"/>
      <c r="F72" s="10"/>
      <c r="G72" s="10"/>
      <c r="H72" s="9">
        <f>SUM(H63,H66:H68)</f>
        <v>3.8509092923999999</v>
      </c>
      <c r="I72" s="9">
        <f>SUM(I63,I66:I68)</f>
        <v>63.963448228000004</v>
      </c>
      <c r="J72" s="9">
        <f>SUM(J63,J66:J68)</f>
        <v>40.897069612300001</v>
      </c>
      <c r="K72" s="9">
        <f>SUM(K63,K66:K68)</f>
        <v>40.639025697845405</v>
      </c>
      <c r="L72" s="124">
        <f t="shared" si="15"/>
        <v>149.35045283054541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35"/>
    <row r="74" spans="3:20" s="3" customFormat="1" x14ac:dyDescent="0.35"/>
    <row r="75" spans="3:20" s="3" customFormat="1" ht="30.5" x14ac:dyDescent="0.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3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3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3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3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3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3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3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3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3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3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35"/>
    <row r="87" spans="3:20" s="3" customFormat="1" x14ac:dyDescent="0.35"/>
    <row r="88" spans="3:20" ht="30.5" x14ac:dyDescent="0.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35">
      <c r="C89" s="177" t="s">
        <v>18</v>
      </c>
      <c r="H89" s="8">
        <f>SUM(H90:H91)</f>
        <v>0</v>
      </c>
      <c r="I89" s="8">
        <f>SUM(I90:I91)</f>
        <v>29.980177382000001</v>
      </c>
      <c r="J89" s="8">
        <f>SUM(J90:J91)</f>
        <v>6.8890898300000005</v>
      </c>
      <c r="K89" s="8">
        <f>SUM(K90:K91)</f>
        <v>1.4300441036343001</v>
      </c>
      <c r="L89" s="122">
        <f>SUM(H89:K89)</f>
        <v>38.299311315634306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3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8.1562163020000007</v>
      </c>
      <c r="J90" s="19">
        <f>VLOOKUP(F90,Résultats!$B$2:$AX$476,'T energie vecteurs'!W5,FALSE)</f>
        <v>5.0539491080000003</v>
      </c>
      <c r="K90" s="19">
        <f>VLOOKUP(G90,Résultats!$B$2:$AX$476,'T energie vecteurs'!W5,FALSE)</f>
        <v>3.9789634299999997E-5</v>
      </c>
      <c r="L90" s="121">
        <f t="shared" ref="L90:L98" si="21">SUM(H90:K90)</f>
        <v>13.210205199634302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3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21.82396108</v>
      </c>
      <c r="J91" s="19">
        <f>VLOOKUP(F91,Résultats!$B$2:$AX$476,'T energie vecteurs'!W5,FALSE)</f>
        <v>1.835140722</v>
      </c>
      <c r="K91" s="19">
        <f>VLOOKUP(G91,Résultats!$B$2:$AX$476,'T energie vecteurs'!W5,FALSE)</f>
        <v>1.4300043140000001</v>
      </c>
      <c r="L91" s="121">
        <f t="shared" si="21"/>
        <v>25.089106116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3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0.12692041579999999</v>
      </c>
      <c r="I92" s="8">
        <f>VLOOKUP(E92,Résultats!$B$2:$AX$476,'T energie vecteurs'!W5,FALSE)</f>
        <v>3.9483428090000001</v>
      </c>
      <c r="J92" s="8">
        <f>VLOOKUP(F92,Résultats!$B$2:$AX$476,'T energie vecteurs'!W5,FALSE)</f>
        <v>14.9614616</v>
      </c>
      <c r="K92" s="8">
        <f>VLOOKUP(G92,Résultats!$B$2:$AX$476,'T energie vecteurs'!W5,FALSE)+8</f>
        <v>17.56700498999999</v>
      </c>
      <c r="L92" s="122">
        <f t="shared" si="21"/>
        <v>36.603729814799991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3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1.9586324829999999</v>
      </c>
      <c r="J93" s="8">
        <f>VLOOKUP(F93,Résultats!$B$2:$AX$476,'T energie vecteurs'!W5,FALSE)</f>
        <v>12.464178840000001</v>
      </c>
      <c r="K93" s="8">
        <f>VLOOKUP(G93,Résultats!$B$2:$AX$476,'T energie vecteurs'!W5,FALSE)</f>
        <v>5.4652820679999996</v>
      </c>
      <c r="L93" s="122">
        <f t="shared" si="21"/>
        <v>19.888093391000002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35">
      <c r="C94" s="177" t="s">
        <v>23</v>
      </c>
      <c r="H94" s="8">
        <f>SUM(H95:H97)</f>
        <v>4.7254259540000003</v>
      </c>
      <c r="I94" s="8">
        <f>SUM(I95:I97)</f>
        <v>22.543172786</v>
      </c>
      <c r="J94" s="8">
        <f>SUM(J95:J97)</f>
        <v>14.682299583999999</v>
      </c>
      <c r="K94" s="8">
        <f>SUM(K95:K97)</f>
        <v>18.3070571831</v>
      </c>
      <c r="L94" s="8">
        <f>SUM(L95:L97)</f>
        <v>60.2579555071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3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3.431609318</v>
      </c>
      <c r="I95" s="19">
        <f>VLOOKUP(E95,Résultats!$B$2:$AX$476,'T energie vecteurs'!W5,FALSE)</f>
        <v>15.7977405</v>
      </c>
      <c r="J95" s="19">
        <f>VLOOKUP(F95,Résultats!$B$2:$AX$476,'T energie vecteurs'!W5,FALSE)</f>
        <v>14.211397229999999</v>
      </c>
      <c r="K95" s="19">
        <f>VLOOKUP(G95,Résultats!$B$2:$AX$476,'T energie vecteurs'!W5,FALSE)</f>
        <v>14.90877645</v>
      </c>
      <c r="L95" s="121">
        <f t="shared" si="21"/>
        <v>48.349523497999996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3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1.2938166360000001</v>
      </c>
      <c r="I96" s="19">
        <f>VLOOKUP(E96,Résultats!$B$2:$AX$476,'T energie vecteurs'!W5,FALSE)</f>
        <v>3.0792063289999998</v>
      </c>
      <c r="J96" s="19">
        <f>VLOOKUP(F96,Résultats!$B$2:$AX$476,'T energie vecteurs'!W5,FALSE)</f>
        <v>0</v>
      </c>
      <c r="K96" s="19">
        <f>VLOOKUP(G96,Résultats!$B$2:$AX$476,'T energie vecteurs'!W5,FALSE)</f>
        <v>2.9485525099999998</v>
      </c>
      <c r="L96" s="121">
        <f t="shared" si="21"/>
        <v>7.3215754749999995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3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3.666225957</v>
      </c>
      <c r="J97" s="19">
        <f>VLOOKUP(F97,Résultats!$B$2:$AX$476,'T energie vecteurs'!W5,FALSE)</f>
        <v>0.47090235400000002</v>
      </c>
      <c r="K97" s="19">
        <f>VLOOKUP(G97,Résultats!$B$2:$AX$476,'T energie vecteurs'!W5,FALSE)</f>
        <v>0.44972822309999999</v>
      </c>
      <c r="L97" s="121">
        <f t="shared" si="21"/>
        <v>4.5868565340999998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35">
      <c r="C98" s="29" t="s">
        <v>26</v>
      </c>
      <c r="D98" s="10"/>
      <c r="E98" s="10"/>
      <c r="F98" s="10"/>
      <c r="G98" s="10"/>
      <c r="H98" s="9">
        <f>SUM(H89,H92:H94)</f>
        <v>4.8523463698000002</v>
      </c>
      <c r="I98" s="9">
        <f>SUM(I89,I92:I94)</f>
        <v>58.430325460000006</v>
      </c>
      <c r="J98" s="9">
        <f>SUM(J89,J92:J94)</f>
        <v>48.997029853999997</v>
      </c>
      <c r="K98" s="9">
        <f>SUM(K89,K92:K94)</f>
        <v>42.769388344734296</v>
      </c>
      <c r="L98" s="124">
        <f t="shared" si="21"/>
        <v>155.04909002853429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3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0.5" x14ac:dyDescent="0.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3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9.5354872653836757</v>
      </c>
      <c r="Q104" s="253">
        <f t="shared" si="24"/>
        <v>-6.0116556780465125E-2</v>
      </c>
      <c r="R104" s="253">
        <f t="shared" si="24"/>
        <v>-1.6940499668359965</v>
      </c>
      <c r="S104" s="254">
        <f t="shared" si="24"/>
        <v>7.781320741767221</v>
      </c>
    </row>
    <row r="105" spans="3:20" s="3" customFormat="1" x14ac:dyDescent="0.3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8.1562163020000007</v>
      </c>
      <c r="Q105" s="55">
        <f t="shared" si="24"/>
        <v>5.0539491080000003</v>
      </c>
      <c r="R105" s="55">
        <f t="shared" si="24"/>
        <v>3.9789634299999997E-5</v>
      </c>
      <c r="S105" s="256">
        <f t="shared" si="24"/>
        <v>13.210205199634302</v>
      </c>
    </row>
    <row r="106" spans="3:20" s="3" customFormat="1" x14ac:dyDescent="0.3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21.82396108</v>
      </c>
      <c r="Q106" s="55">
        <f t="shared" si="24"/>
        <v>1.835140722</v>
      </c>
      <c r="R106" s="55">
        <f t="shared" si="24"/>
        <v>1.4300043140000001</v>
      </c>
      <c r="S106" s="256">
        <f t="shared" si="24"/>
        <v>25.089106116</v>
      </c>
    </row>
    <row r="107" spans="3:20" s="3" customFormat="1" x14ac:dyDescent="0.3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0.12692041579999999</v>
      </c>
      <c r="P107" s="253">
        <f t="shared" si="24"/>
        <v>3.5004092379905511</v>
      </c>
      <c r="Q107" s="253">
        <f t="shared" si="24"/>
        <v>-1.7606082162945178</v>
      </c>
      <c r="R107" s="253">
        <f t="shared" si="24"/>
        <v>-3.0595937787072138</v>
      </c>
      <c r="S107" s="254">
        <f t="shared" si="24"/>
        <v>-1.192872341211185</v>
      </c>
    </row>
    <row r="108" spans="3:20" s="3" customFormat="1" x14ac:dyDescent="0.3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1.759309422976433</v>
      </c>
      <c r="Q108" s="253">
        <f t="shared" si="24"/>
        <v>-9.7196884275204454E-2</v>
      </c>
      <c r="R108" s="253">
        <f t="shared" si="24"/>
        <v>-1.3706302779815145</v>
      </c>
      <c r="S108" s="254">
        <f t="shared" si="24"/>
        <v>0.2914822607197145</v>
      </c>
    </row>
    <row r="109" spans="3:20" s="3" customFormat="1" x14ac:dyDescent="0.3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1.0046086124182048</v>
      </c>
      <c r="P109" s="253">
        <f t="shared" si="24"/>
        <v>12.185531968732008</v>
      </c>
      <c r="Q109" s="253">
        <f t="shared" si="24"/>
        <v>4.7942598619808816</v>
      </c>
      <c r="R109" s="253">
        <f t="shared" si="24"/>
        <v>5.4901422408856355</v>
      </c>
      <c r="S109" s="254">
        <f t="shared" si="24"/>
        <v>23.474542684016733</v>
      </c>
    </row>
    <row r="110" spans="3:20" s="3" customFormat="1" x14ac:dyDescent="0.3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3.1157543917771897</v>
      </c>
      <c r="P110" s="258">
        <f t="shared" si="24"/>
        <v>14.043294155487633</v>
      </c>
      <c r="Q110" s="258">
        <f t="shared" si="24"/>
        <v>4.3233575079808819</v>
      </c>
      <c r="R110" s="258">
        <f t="shared" si="24"/>
        <v>3.39129306748384</v>
      </c>
      <c r="S110" s="256">
        <f t="shared" si="24"/>
        <v>24.873699122729541</v>
      </c>
    </row>
    <row r="111" spans="3:20" s="3" customFormat="1" x14ac:dyDescent="0.3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-2.111145779358985</v>
      </c>
      <c r="P111" s="55">
        <f t="shared" si="24"/>
        <v>-5.5239881437556253</v>
      </c>
      <c r="Q111" s="55">
        <f t="shared" si="24"/>
        <v>0</v>
      </c>
      <c r="R111" s="55">
        <f t="shared" si="24"/>
        <v>1.6491209503017963</v>
      </c>
      <c r="S111" s="256">
        <f t="shared" si="24"/>
        <v>-5.9860129728128157</v>
      </c>
    </row>
    <row r="112" spans="3:20" s="3" customFormat="1" x14ac:dyDescent="0.3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1.0451877022044349</v>
      </c>
      <c r="Q112" s="258">
        <f t="shared" si="24"/>
        <v>-4.0378625169666393E-3</v>
      </c>
      <c r="R112" s="258">
        <f t="shared" si="24"/>
        <v>-5.6997752459255813E-2</v>
      </c>
      <c r="S112" s="256">
        <f t="shared" si="24"/>
        <v>0.98415208722821212</v>
      </c>
    </row>
    <row r="113" spans="3:19" s="3" customFormat="1" x14ac:dyDescent="0.3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1.1315290282182047</v>
      </c>
      <c r="P113" s="263">
        <f t="shared" si="24"/>
        <v>24.359699640287104</v>
      </c>
      <c r="Q113" s="263">
        <f t="shared" si="24"/>
        <v>2.4013979881137217</v>
      </c>
      <c r="R113" s="263">
        <f t="shared" si="24"/>
        <v>-1.1408577581983437</v>
      </c>
      <c r="S113" s="264">
        <f t="shared" si="24"/>
        <v>26.751768898420693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4.5" x14ac:dyDescent="0.35"/>
  <cols>
    <col min="1" max="1" width="29.81640625" customWidth="1"/>
    <col min="5" max="6" width="11.453125" customWidth="1"/>
    <col min="9" max="9" width="13.1796875" customWidth="1"/>
    <col min="13" max="13" width="11.453125" customWidth="1"/>
    <col min="16" max="16" width="13.453125" customWidth="1"/>
    <col min="20" max="20" width="11.453125" customWidth="1"/>
  </cols>
  <sheetData>
    <row r="1" spans="1:28" ht="23.5" x14ac:dyDescent="0.55000000000000004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5" x14ac:dyDescent="0.45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5" x14ac:dyDescent="0.55000000000000004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3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35">
      <c r="A6" s="196" t="s">
        <v>18</v>
      </c>
      <c r="B6" s="57">
        <f>B7+B8</f>
        <v>0</v>
      </c>
      <c r="C6" s="57">
        <f>C7+C8</f>
        <v>128.69422959162193</v>
      </c>
      <c r="D6" s="57">
        <f>D7+D8</f>
        <v>0.57394531036261609</v>
      </c>
      <c r="E6" s="57">
        <f>E7+E8</f>
        <v>0.47161807764840896</v>
      </c>
      <c r="F6" s="57">
        <f>F7+F8</f>
        <v>0</v>
      </c>
      <c r="G6" s="197">
        <f t="shared" ref="G6:G15" si="0">SUM(B6:F6)</f>
        <v>129.73979297963294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35">
      <c r="A7" s="178" t="s">
        <v>19</v>
      </c>
      <c r="B7" s="19">
        <v>0</v>
      </c>
      <c r="C7" s="19">
        <f>'T energie usages'!I12*3.2*Résultats!L250</f>
        <v>78.278924031621926</v>
      </c>
      <c r="D7" s="19">
        <f>'T energie usages'!J12/'T energie usages'!J$20*(Résultats!N$159+Résultats!N$60+Résultats!N$161)/1000000</f>
        <v>5.4676346092481804E-3</v>
      </c>
      <c r="E7" s="19">
        <f>'T energie usages'!K12*2.394*Résultats!L251</f>
        <v>3.6806538408911035E-5</v>
      </c>
      <c r="F7" s="19">
        <v>0</v>
      </c>
      <c r="G7" s="121">
        <f t="shared" si="0"/>
        <v>78.284428472769577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35">
      <c r="A8" s="179" t="s">
        <v>20</v>
      </c>
      <c r="B8" s="19">
        <v>0</v>
      </c>
      <c r="C8" s="19">
        <f>(Résultats!N$150+Résultats!N$151+Résultats!N$152+Résultats!N$153+Résultats!N$154)/1000000</f>
        <v>50.415305559999993</v>
      </c>
      <c r="D8" s="19">
        <f>'T energie usages'!J13/'T energie usages'!J$20*(Résultats!N$159+Résultats!N$160+Résultats!N$161)/1000000</f>
        <v>0.56847767575336794</v>
      </c>
      <c r="E8" s="19">
        <f>(Résultats!N$176+Résultats!N$177+Résultats!N$178+Résultats!N$179+Résultats!N$180)/1000000</f>
        <v>0.47158127111000003</v>
      </c>
      <c r="F8" s="19">
        <v>0</v>
      </c>
      <c r="G8" s="121">
        <f t="shared" si="0"/>
        <v>51.455364506863361</v>
      </c>
      <c r="H8" s="3"/>
      <c r="I8" s="204"/>
      <c r="J8" s="51"/>
      <c r="K8" s="212" t="s">
        <v>18</v>
      </c>
      <c r="L8" s="24">
        <f>G19</f>
        <v>131.33649681349516</v>
      </c>
      <c r="M8" s="24">
        <f>G45</f>
        <v>119.26820440764394</v>
      </c>
      <c r="N8" s="215">
        <f>G71</f>
        <v>90.409589134277283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35">
      <c r="A9" s="196" t="s">
        <v>21</v>
      </c>
      <c r="B9" s="57">
        <f>Résultats!N$102/1000000</f>
        <v>0.89164866789999997</v>
      </c>
      <c r="C9" s="57">
        <f>'T energie usages'!I14*3.2*Résultats!L250</f>
        <v>22.20367454167393</v>
      </c>
      <c r="D9" s="57">
        <f>'T energie usages'!J14/'T energie usages'!J$20*(Résultats!N$159+Résultats!N$160+Résultats!N$161)/1000000</f>
        <v>6.8965477094578755</v>
      </c>
      <c r="E9" s="57">
        <f>('T energie usages'!K14-5)*2.394*Résultats!L251</f>
        <v>33.140651638562048</v>
      </c>
      <c r="F9" s="57">
        <v>0</v>
      </c>
      <c r="G9" s="197">
        <f t="shared" si="0"/>
        <v>63.132522557593852</v>
      </c>
      <c r="H9" s="3"/>
      <c r="I9" s="204"/>
      <c r="J9" s="51"/>
      <c r="K9" s="212" t="s">
        <v>438</v>
      </c>
      <c r="L9" s="24">
        <f>G22</f>
        <v>48.05978993000388</v>
      </c>
      <c r="M9" s="24">
        <f>G48</f>
        <v>36.08544011986848</v>
      </c>
      <c r="N9" s="215">
        <f>G74</f>
        <v>28.006640905563415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35">
      <c r="A10" s="196" t="s">
        <v>22</v>
      </c>
      <c r="B10" s="57">
        <f>(Résultats!N$135+Résultats!N$136)/1000000</f>
        <v>0</v>
      </c>
      <c r="C10" s="57">
        <f>(Résultats!N$155+Résultats!N$156)/1000000</f>
        <v>11.881973332099999</v>
      </c>
      <c r="D10" s="57">
        <f>'T energie usages'!J15/'T energie usages'!J$20*(Résultats!N$159+Résultats!N$160+Résultats!N$161)/1000000</f>
        <v>6.1860672433497204</v>
      </c>
      <c r="E10" s="57">
        <f>(Résultats!N$181+Résultats!N$182)/1000000</f>
        <v>17.391402362999997</v>
      </c>
      <c r="F10" s="57">
        <v>0</v>
      </c>
      <c r="G10" s="197">
        <f t="shared" si="0"/>
        <v>35.459442938449719</v>
      </c>
      <c r="H10" s="3"/>
      <c r="I10" s="204"/>
      <c r="J10" s="51"/>
      <c r="K10" s="213" t="s">
        <v>22</v>
      </c>
      <c r="L10" s="24">
        <f>G23</f>
        <v>25.096086218187605</v>
      </c>
      <c r="M10" s="24">
        <f>G49</f>
        <v>17.79859060988354</v>
      </c>
      <c r="N10" s="215">
        <f>G75</f>
        <v>15.48048534710238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35">
      <c r="A11" s="196" t="s">
        <v>23</v>
      </c>
      <c r="B11" s="57">
        <f>B12+B13</f>
        <v>21.030055656799998</v>
      </c>
      <c r="C11" s="57">
        <f>C12+C13</f>
        <v>64.481106409473909</v>
      </c>
      <c r="D11" s="57">
        <f>D12+D13</f>
        <v>5.28490769640959</v>
      </c>
      <c r="E11" s="57">
        <f>E12+E13</f>
        <v>28.765717046989934</v>
      </c>
      <c r="F11" s="57">
        <f>F12+F13</f>
        <v>12.099488490000001</v>
      </c>
      <c r="G11" s="197">
        <f t="shared" si="0"/>
        <v>131.66127529967343</v>
      </c>
      <c r="H11" s="3"/>
      <c r="I11" s="204"/>
      <c r="J11" s="51"/>
      <c r="K11" s="214" t="s">
        <v>439</v>
      </c>
      <c r="L11" s="216">
        <f>G24</f>
        <v>109.7910720728627</v>
      </c>
      <c r="M11" s="216">
        <f>G50</f>
        <v>112.32389055320905</v>
      </c>
      <c r="N11" s="217">
        <f>G76</f>
        <v>139.08447895208647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35">
      <c r="A12" s="179" t="s">
        <v>24</v>
      </c>
      <c r="B12" s="19">
        <f>(Résultats!N$129+Résultats!N$130+Résultats!N$131+Résultats!N$132+Résultats!N$133+Résultats!N$134)/1000000</f>
        <v>21.030055656799998</v>
      </c>
      <c r="C12" s="19">
        <f>(Résultats!N$138+Résultats!N$140+Résultats!N$141+Résultats!N$142+Résultats!N$143+Résultats!N$144+Résultats!N$145+Résultats!N$146+Résultats!N$147+Résultats!N$148+Résultats!N$149)/1000000</f>
        <v>57.971542090473903</v>
      </c>
      <c r="D12" s="19">
        <f>'T energie usages'!J17/'T energie usages'!J$20*(Résultats!N$159+Résultats!N$160+Résultats!N$161)/1000000</f>
        <v>5.1384122888621455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28.068708425189936</v>
      </c>
      <c r="F12" s="19">
        <f>Résultats!N$100/1000000</f>
        <v>12.099488490000001</v>
      </c>
      <c r="G12" s="121">
        <f t="shared" si="0"/>
        <v>124.30820695132599</v>
      </c>
      <c r="H12" s="3"/>
      <c r="I12" s="204"/>
      <c r="J12" s="51"/>
      <c r="K12" s="218" t="s">
        <v>1</v>
      </c>
      <c r="L12" s="219">
        <f>SUM(L8:L11)</f>
        <v>314.28344503454935</v>
      </c>
      <c r="M12" s="219">
        <f t="shared" ref="M12:N12" si="1">SUM(M8:M11)</f>
        <v>285.47612569060504</v>
      </c>
      <c r="N12" s="219">
        <f t="shared" si="1"/>
        <v>272.98119433902957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35">
      <c r="A13" s="179" t="s">
        <v>25</v>
      </c>
      <c r="B13" s="19">
        <v>0</v>
      </c>
      <c r="C13" s="19">
        <f>(Résultats!N$139)/1000000</f>
        <v>6.5095643189999999</v>
      </c>
      <c r="D13" s="19">
        <f>'T energie usages'!J19/'T energie usages'!J$20*(Résultats!N$159+Résultats!N$160+Résultats!N$161)/1000000</f>
        <v>0.14649540754744408</v>
      </c>
      <c r="E13" s="19">
        <f>(Résultats!N$163)/1000000</f>
        <v>0.69700862180000001</v>
      </c>
      <c r="F13" s="19">
        <v>0</v>
      </c>
      <c r="G13" s="121">
        <f t="shared" si="0"/>
        <v>7.3530683483474446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35">
      <c r="A14" s="72" t="s">
        <v>41</v>
      </c>
      <c r="B14" s="58">
        <f>SUM(B9:B11)+B6</f>
        <v>21.921704324699999</v>
      </c>
      <c r="C14" s="58">
        <f>SUM(C9:C11)+C6</f>
        <v>227.26098387486977</v>
      </c>
      <c r="D14" s="58">
        <f>SUM(D9:D11)+D6</f>
        <v>18.941467959579803</v>
      </c>
      <c r="E14" s="58">
        <f>SUM(E9:E11)+E6</f>
        <v>79.769389126200394</v>
      </c>
      <c r="F14" s="58">
        <f>SUM(F9:F11)+F6</f>
        <v>12.099488490000001</v>
      </c>
      <c r="G14" s="198">
        <f t="shared" si="0"/>
        <v>359.99303377534994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3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21.921704324699999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226.35005290157392</v>
      </c>
      <c r="D15" s="202">
        <f>(Résultats!N$159+Résultats!N$160+Résultats!N$161)/1000000</f>
        <v>18.943756409999999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79.47131935109995</v>
      </c>
      <c r="F15" s="202">
        <f>Résultats!N$100/1000000</f>
        <v>12.099488490000001</v>
      </c>
      <c r="G15" s="203">
        <f t="shared" si="0"/>
        <v>358.78632147737386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35">
      <c r="A16" s="199"/>
      <c r="B16" s="200"/>
      <c r="C16" s="200"/>
      <c r="D16" s="200"/>
      <c r="E16" s="200"/>
      <c r="F16" s="200"/>
      <c r="G16" s="201">
        <f>Résultats!N$194/1000000</f>
        <v>358.78632069999998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3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35">
      <c r="A19" s="196" t="s">
        <v>18</v>
      </c>
      <c r="B19" s="57">
        <f>B20+B21</f>
        <v>0</v>
      </c>
      <c r="C19" s="57">
        <f>C20+C21</f>
        <v>130.54655077524382</v>
      </c>
      <c r="D19" s="57">
        <f>D20+D21</f>
        <v>0.47626195786320941</v>
      </c>
      <c r="E19" s="61">
        <f>E20+E21</f>
        <v>0.3136840803881164</v>
      </c>
      <c r="F19" s="57">
        <f>F20+F21</f>
        <v>0</v>
      </c>
      <c r="G19" s="197">
        <f>SUM(B19:F19)</f>
        <v>131.33649681349516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35">
      <c r="A20" s="178" t="s">
        <v>19</v>
      </c>
      <c r="B20" s="19">
        <v>0</v>
      </c>
      <c r="C20" s="19">
        <f>'T energie usages'!I25*3.2*Résultats!S250</f>
        <v>74.309381566243829</v>
      </c>
      <c r="D20" s="19">
        <f>'T energie usages'!J25/'T energie usages'!J$33*(Résultats!S$159+Résultats!S$160+Résultats!S$161)/1000000</f>
        <v>2.0248526827003923E-2</v>
      </c>
      <c r="E20" s="55">
        <f>'T energie usages'!K25*2.394*Résultats!S251</f>
        <v>4.6801438116410821E-5</v>
      </c>
      <c r="F20" s="19">
        <v>0</v>
      </c>
      <c r="G20" s="121">
        <f>SUM(B20:F20)</f>
        <v>74.32967689450895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35">
      <c r="A21" s="179" t="s">
        <v>20</v>
      </c>
      <c r="B21" s="19">
        <v>0</v>
      </c>
      <c r="C21" s="19">
        <f>(Résultats!S$150+Résultats!S$151+Résultats!S$152+Résultats!S$153+Résultats!S$154)/1000000</f>
        <v>56.237169209000001</v>
      </c>
      <c r="D21" s="19">
        <f>'T energie usages'!J26/'T energie usages'!J$33*(Résultats!S$159+Résultats!S$160+Résultats!S$161)/1000000</f>
        <v>0.45601343103620551</v>
      </c>
      <c r="E21" s="55">
        <f>(Résultats!S$176+Résultats!S$177+Résultats!S$178+Résultats!S$179+Résultats!S$180)/1000000</f>
        <v>0.31363727894999999</v>
      </c>
      <c r="F21" s="19">
        <v>0</v>
      </c>
      <c r="G21" s="121">
        <f>SUM(B21:F21)</f>
        <v>57.006819918986203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35">
      <c r="A22" s="196" t="s">
        <v>21</v>
      </c>
      <c r="B22" s="57">
        <f>Résultats!S$102/1000000</f>
        <v>0.79998720440000004</v>
      </c>
      <c r="C22" s="57">
        <f>'T energie usages'!I27*3.2*Résultats!S250</f>
        <v>20.945325074177447</v>
      </c>
      <c r="D22" s="57">
        <f>'T energie usages'!J27/'T energie usages'!J$33*(Résultats!S$159+Résultats!S$160+Résultats!S$161)/1000000</f>
        <v>4.9796921118277133</v>
      </c>
      <c r="E22" s="57">
        <f>('T energie usages'!K27-7)*2.394*Résultats!S251</f>
        <v>21.33478553959872</v>
      </c>
      <c r="F22" s="57">
        <v>0</v>
      </c>
      <c r="G22" s="197">
        <f>SUM(B22:F22)</f>
        <v>48.05978993000388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35">
      <c r="A23" s="196" t="s">
        <v>22</v>
      </c>
      <c r="B23" s="57">
        <f>(Résultats!S$135+Résultats!S$136)/1000000</f>
        <v>0</v>
      </c>
      <c r="C23" s="57">
        <f>(Résultats!S$155+Résultats!S$156)/1000000</f>
        <v>9.2991754840000009</v>
      </c>
      <c r="D23" s="57">
        <f>'T energie usages'!J28/'T energie usages'!J$33*(Résultats!S$159+Résultats!S$160+Résultats!S$161)/1000000</f>
        <v>4.1914333331876037</v>
      </c>
      <c r="E23" s="57">
        <f>(Résultats!S$181+Résultats!S$182)/1000000</f>
        <v>11.605477401</v>
      </c>
      <c r="F23" s="57">
        <v>0</v>
      </c>
      <c r="G23" s="197">
        <f t="shared" ref="G23:G28" si="2">SUM(B23:F23)</f>
        <v>25.096086218187605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35">
      <c r="A24" s="196" t="s">
        <v>23</v>
      </c>
      <c r="B24" s="57">
        <f>B25+B26</f>
        <v>12.4867351301</v>
      </c>
      <c r="C24" s="57">
        <f>C25+C26</f>
        <v>54.80718856610423</v>
      </c>
      <c r="D24" s="57">
        <f>D25+D26</f>
        <v>3.4558849131214751</v>
      </c>
      <c r="E24" s="57">
        <f>E25+E26</f>
        <v>24.53847554353699</v>
      </c>
      <c r="F24" s="57">
        <f>F25+F26</f>
        <v>14.502787919999999</v>
      </c>
      <c r="G24" s="197">
        <f t="shared" si="2"/>
        <v>109.7910720728627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35">
      <c r="A25" s="179" t="s">
        <v>24</v>
      </c>
      <c r="B25" s="19">
        <f>(Résultats!S$129+Résultats!S$130+Résultats!S$131+Résultats!S$132+Résultats!S$133+Résultats!S$134)/1000000</f>
        <v>12.4867351301</v>
      </c>
      <c r="C25" s="19">
        <f>(Résultats!S$138+Résultats!S$140+Résultats!S$141+Résultats!S$142+Résultats!S$143+Résultats!S$144+Résultats!S$145+Résultats!S$146+Résultats!S$147+Résultats!S$148+Résultats!V$149)/1000000</f>
        <v>47.413857945104233</v>
      </c>
      <c r="D25" s="19">
        <f>'T energie usages'!J30/'T energie usages'!J$33*(Résultats!S$159+Résultats!S$160+Résultats!S$161)/1000000</f>
        <v>3.3508555718219997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24.016763825136991</v>
      </c>
      <c r="F25" s="19">
        <f>Résultats!S$100/1000000</f>
        <v>14.502787919999999</v>
      </c>
      <c r="G25" s="121">
        <f t="shared" si="2"/>
        <v>101.77100039216323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35">
      <c r="A26" s="179" t="s">
        <v>25</v>
      </c>
      <c r="B26" s="19">
        <v>0</v>
      </c>
      <c r="C26" s="19">
        <f>(Résultats!S$139)/1000000</f>
        <v>7.3933306210000005</v>
      </c>
      <c r="D26" s="19">
        <f>'T energie usages'!J32/'T energie usages'!J$33*(Résultats!S$159+Résultats!S$160+Résultats!S$161)/1000000</f>
        <v>0.10502934129947529</v>
      </c>
      <c r="E26" s="19">
        <f>(Résultats!S$163)/1000000</f>
        <v>0.52171171839999997</v>
      </c>
      <c r="F26" s="19">
        <v>0</v>
      </c>
      <c r="G26" s="121">
        <f t="shared" si="2"/>
        <v>8.0200716806994752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35">
      <c r="A27" s="72" t="s">
        <v>41</v>
      </c>
      <c r="B27" s="58">
        <f>SUM(B22:B24)+B19</f>
        <v>13.2867223345</v>
      </c>
      <c r="C27" s="58">
        <f>SUM(C22:C24)+C19</f>
        <v>215.59823989952548</v>
      </c>
      <c r="D27" s="58">
        <f>SUM(D22:D24)+D19</f>
        <v>13.103272316000002</v>
      </c>
      <c r="E27" s="58">
        <f>SUM(E22:E24)+E19</f>
        <v>57.792422564523825</v>
      </c>
      <c r="F27" s="58">
        <f>SUM(F22:F24)+F19</f>
        <v>14.502787919999999</v>
      </c>
      <c r="G27" s="198">
        <f t="shared" si="2"/>
        <v>314.28344503454929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3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13.2867223345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215.65580232212341</v>
      </c>
      <c r="D28" s="202">
        <f>(Résultats!S$159+Résultats!S$160+Résultats!S$161)/1000000</f>
        <v>13.103272316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59.321987724986997</v>
      </c>
      <c r="F28" s="202">
        <f>Résultats!S$100/1000000</f>
        <v>14.502787919999999</v>
      </c>
      <c r="G28" s="203">
        <f t="shared" si="2"/>
        <v>315.87057261761043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35">
      <c r="A29" s="199"/>
      <c r="B29" s="200"/>
      <c r="C29" s="200"/>
      <c r="D29" s="200"/>
      <c r="E29" s="200"/>
      <c r="F29" s="200"/>
      <c r="G29" s="201">
        <f>Résultats!S$194/1000000</f>
        <v>316.14169119999997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3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35">
      <c r="A32" s="196" t="s">
        <v>18</v>
      </c>
      <c r="B32" s="57">
        <f>B33+B34</f>
        <v>0</v>
      </c>
      <c r="C32" s="57">
        <f>C33+C34</f>
        <v>123.97351865793667</v>
      </c>
      <c r="D32" s="57">
        <f>D33+D34</f>
        <v>0.26561278602633082</v>
      </c>
      <c r="E32" s="61">
        <f>E33+E34</f>
        <v>0.30824718218878999</v>
      </c>
      <c r="F32" s="57">
        <f>F33+F34</f>
        <v>0</v>
      </c>
      <c r="G32" s="197">
        <f>SUM(B32:F32)</f>
        <v>124.54737862615178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35">
      <c r="A33" s="178" t="s">
        <v>19</v>
      </c>
      <c r="B33" s="19">
        <v>0</v>
      </c>
      <c r="C33" s="19">
        <f>'T energie usages'!I38*3.2*Résultats!X250</f>
        <v>68.131799233936675</v>
      </c>
      <c r="D33" s="19">
        <f>'T energie usages'!J38/'T energie usages'!J$46*(Résultats!X$159+Résultats!X$160+Résultats!X$161)/1000000</f>
        <v>5.1164429748013204E-2</v>
      </c>
      <c r="E33" s="55">
        <f>'T energie usages'!K38*2.394*Résultats!X251</f>
        <v>6.7309558789974635E-5</v>
      </c>
      <c r="F33" s="19">
        <v>0</v>
      </c>
      <c r="G33" s="121">
        <f>SUM(B33:F33)</f>
        <v>68.183030973243476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35">
      <c r="A34" s="179" t="s">
        <v>20</v>
      </c>
      <c r="B34" s="19">
        <v>0</v>
      </c>
      <c r="C34" s="19">
        <f>(Résultats!X$150+Résultats!X$151+Résultats!X$152+Résultats!X$153+Résultats!X$154)/1000000</f>
        <v>55.841719423999997</v>
      </c>
      <c r="D34" s="19">
        <f>'T energie usages'!J39/'T energie usages'!J$46*(Résultats!X$159+Résultats!X$160+Résultats!X$161)/1000000</f>
        <v>0.21444835627831763</v>
      </c>
      <c r="E34" s="55">
        <f>(Résultats!X$176+Résultats!X$177+Résultats!X$178+Résultats!X$179+Résultats!X$180)/1000000</f>
        <v>0.30817987263000002</v>
      </c>
      <c r="F34" s="19">
        <v>0</v>
      </c>
      <c r="G34" s="121">
        <f>SUM(B34:F34)</f>
        <v>56.364347652908315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35">
      <c r="A35" s="196" t="s">
        <v>21</v>
      </c>
      <c r="B35" s="57">
        <f>Résultats!X$102/1000000</f>
        <v>0.68294386060000001</v>
      </c>
      <c r="C35" s="57">
        <f>'T energie usages'!I40*3.2*Résultats!X250</f>
        <v>17.96464122258368</v>
      </c>
      <c r="D35" s="57">
        <f>'T energie usages'!J40/'T energie usages'!J$46*(Résultats!X$159+Résultats!X$160+Résultats!X$161)/1000000</f>
        <v>2.2443006067816964</v>
      </c>
      <c r="E35" s="57">
        <f>('T energie usages'!K40-8)*2.394*Résultats!X251</f>
        <v>19.556799851723362</v>
      </c>
      <c r="F35" s="57">
        <v>0</v>
      </c>
      <c r="G35" s="197">
        <f>SUM(B35:F35)</f>
        <v>40.448685541688732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35">
      <c r="A36" s="196" t="s">
        <v>22</v>
      </c>
      <c r="B36" s="57">
        <f>(Résultats!X$135+Résultats!X$136)/1000000</f>
        <v>0</v>
      </c>
      <c r="C36" s="57">
        <f>(Résultats!X$155+Résultats!X$156)/1000000</f>
        <v>7.9398236048999999</v>
      </c>
      <c r="D36" s="57">
        <f>'T energie usages'!J41/'T energie usages'!J$46*(Résultats!X$159+Résultats!X$160+Résultats!X$161)/1000000</f>
        <v>1.738058211677548</v>
      </c>
      <c r="E36" s="57">
        <f>(Résultats!X$181+Résultats!X$182)/1000000</f>
        <v>9.0491028510000007</v>
      </c>
      <c r="F36" s="57">
        <v>0</v>
      </c>
      <c r="G36" s="197">
        <f t="shared" ref="G36:G41" si="3">SUM(B36:F36)</f>
        <v>18.726984667577547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35">
      <c r="A37" s="196" t="s">
        <v>23</v>
      </c>
      <c r="B37" s="57">
        <f>B38+B39</f>
        <v>12.530961278000001</v>
      </c>
      <c r="C37" s="57">
        <f>C38+C39</f>
        <v>58.699031394965417</v>
      </c>
      <c r="D37" s="57">
        <f>D38+D39</f>
        <v>1.5586168166144256</v>
      </c>
      <c r="E37" s="57">
        <f>E38+E39</f>
        <v>22.29750056519217</v>
      </c>
      <c r="F37" s="57">
        <f>F38+F39</f>
        <v>14.5793366</v>
      </c>
      <c r="G37" s="197">
        <f t="shared" si="3"/>
        <v>109.66544665477203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35">
      <c r="A38" s="179" t="s">
        <v>24</v>
      </c>
      <c r="B38" s="19">
        <f>(Résultats!X$129+Résultats!X$130+Résultats!X$131+Résultats!X$132+Résultats!X$133+Résultats!X$134)/1000000</f>
        <v>12.530961278000001</v>
      </c>
      <c r="C38" s="19">
        <f>(Résultats!X$138+Résultats!X$140+Résultats!X$141+Résultats!X$142+Résultats!X$143+Résultats!X$144+Résultats!X$145+Résultats!X$146+Résultats!X$147+Résultats!X$148+Résultats!X149)/1000000</f>
        <v>51.282741407965418</v>
      </c>
      <c r="D38" s="19">
        <f>'T energie usages'!J43/'T energie usages'!J$46*(Résultats!X$159+Résultats!X$160+Résultats!X$161)/1000000</f>
        <v>1.507954463098544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21.78096322219217</v>
      </c>
      <c r="F38" s="19">
        <f>Résultats!X$100/1000000</f>
        <v>14.5793366</v>
      </c>
      <c r="G38" s="121">
        <f t="shared" si="3"/>
        <v>101.68195697125614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35">
      <c r="A39" s="179" t="s">
        <v>25</v>
      </c>
      <c r="B39" s="19">
        <v>0</v>
      </c>
      <c r="C39" s="19">
        <f>(Résultats!X$139)/1000000</f>
        <v>7.4162899869999999</v>
      </c>
      <c r="D39" s="19">
        <f>'T energie usages'!J45/'T energie usages'!J$46*(Résultats!X$159+Résultats!X$160+Résultats!X$161)/1000000</f>
        <v>5.066235351588174E-2</v>
      </c>
      <c r="E39" s="19">
        <f>(Résultats!X$163)/1000000</f>
        <v>0.51653734299999998</v>
      </c>
      <c r="F39" s="19">
        <v>0</v>
      </c>
      <c r="G39" s="121">
        <f t="shared" si="3"/>
        <v>7.9834896835158808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35">
      <c r="A40" s="72" t="s">
        <v>41</v>
      </c>
      <c r="B40" s="58">
        <f>SUM(B35:B37)+B32</f>
        <v>13.213905138600001</v>
      </c>
      <c r="C40" s="58">
        <f>SUM(C35:C37)+C32</f>
        <v>208.57701488038578</v>
      </c>
      <c r="D40" s="58">
        <f>SUM(D35:D37)+D32</f>
        <v>5.8065884211000007</v>
      </c>
      <c r="E40" s="58">
        <f>SUM(E35:E37)+E32</f>
        <v>51.211650450104329</v>
      </c>
      <c r="F40" s="58">
        <f>SUM(F35:F37)+F32</f>
        <v>14.5793366</v>
      </c>
      <c r="G40" s="198">
        <f t="shared" si="3"/>
        <v>293.38849549019011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3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13.213905138600001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208.62904255386545</v>
      </c>
      <c r="D41" s="202">
        <f>(Résultats!X$159+Résultats!X$160+Résultats!X$161)/1000000</f>
        <v>5.8065884211000007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51.134158702022177</v>
      </c>
      <c r="F41" s="202">
        <f>Résultats!X$100/1000000</f>
        <v>14.5793366</v>
      </c>
      <c r="G41" s="203">
        <f t="shared" si="3"/>
        <v>293.36303141558761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35">
      <c r="A42" s="199"/>
      <c r="B42" s="200"/>
      <c r="C42" s="200"/>
      <c r="D42" s="200"/>
      <c r="E42" s="200"/>
      <c r="F42" s="200"/>
      <c r="G42" s="201">
        <f>Résultats!X$194/1000000</f>
        <v>293.57858189999996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3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35">
      <c r="A45" s="196" t="s">
        <v>18</v>
      </c>
      <c r="B45" s="57">
        <f>B46+B47</f>
        <v>0</v>
      </c>
      <c r="C45" s="57">
        <f>C46+C47</f>
        <v>118.64295931435851</v>
      </c>
      <c r="D45" s="57">
        <f>D46+D47</f>
        <v>0.31569096661311369</v>
      </c>
      <c r="E45" s="61">
        <f>E46+E47</f>
        <v>0.30955412667230803</v>
      </c>
      <c r="F45" s="57">
        <f>F46+F47</f>
        <v>0</v>
      </c>
      <c r="G45" s="197">
        <f>SUM(B45:F45)</f>
        <v>119.26820440764394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35">
      <c r="A46" s="178" t="s">
        <v>19</v>
      </c>
      <c r="B46" s="19">
        <v>0</v>
      </c>
      <c r="C46" s="19">
        <f>'T energie usages'!I51*3.2*Résultats!AC250</f>
        <v>61.63751887835852</v>
      </c>
      <c r="D46" s="19">
        <f>'T energie usages'!J51/'T energie usages'!J$59*(Résultats!AC$159+Résultats!AC$160+Résultats!AC$161)/1000000</f>
        <v>0.11611023776613279</v>
      </c>
      <c r="E46" s="55">
        <f>'T energie usages'!K51*2.394*Résultats!AC251</f>
        <v>8.4561202308030658E-5</v>
      </c>
      <c r="F46" s="19">
        <v>0</v>
      </c>
      <c r="G46" s="121">
        <f>SUM(B46:F46)</f>
        <v>61.753713677326957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35">
      <c r="A47" s="179" t="s">
        <v>20</v>
      </c>
      <c r="B47" s="19">
        <v>0</v>
      </c>
      <c r="C47" s="19">
        <f>(Résultats!AC$150+Résultats!AC$151+Résultats!AC$152+Résultats!AC$153+Résultats!AC$154)/1000000</f>
        <v>57.005440435999994</v>
      </c>
      <c r="D47" s="19">
        <f>'T energie usages'!J52/'T energie usages'!J$59*(Résultats!AC$159+Résultats!AC$160+Résultats!AC$161)/1000000</f>
        <v>0.19958072884698089</v>
      </c>
      <c r="E47" s="55">
        <f>(Résultats!AC$176+Résultats!AC$177+Résultats!AC$178+Résultats!AC$179+Résultats!AC$180)/1000000</f>
        <v>0.30946956546999999</v>
      </c>
      <c r="F47" s="19">
        <v>0</v>
      </c>
      <c r="G47" s="121">
        <f>SUM(B47:F47)</f>
        <v>57.514490730316979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35">
      <c r="A48" s="196" t="s">
        <v>21</v>
      </c>
      <c r="B48" s="57">
        <f>Résultats!AC$102/1000000</f>
        <v>0.57777479890000005</v>
      </c>
      <c r="C48" s="57">
        <f>'T energie usages'!I53*3.2*Résultats!AC250</f>
        <v>16.20097087535288</v>
      </c>
      <c r="D48" s="57">
        <f>'T energie usages'!J53/'T energie usages'!J$59*(Résultats!AC$159+Résultats!AC$160+Résultats!AC$161)/1000000</f>
        <v>2.0226038168261642</v>
      </c>
      <c r="E48" s="57">
        <f>('T energie usages'!K53-8)*2.394*Résultats!AC251</f>
        <v>17.284090628789439</v>
      </c>
      <c r="F48" s="57">
        <v>0</v>
      </c>
      <c r="G48" s="197">
        <f>SUM(B48:F48)</f>
        <v>36.08544011986848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35">
      <c r="A49" s="196" t="s">
        <v>22</v>
      </c>
      <c r="B49" s="57">
        <f>(Résultats!AC$135+Résultats!AC$136)/1000000</f>
        <v>0</v>
      </c>
      <c r="C49" s="57">
        <f>(Résultats!AC$155+Résultats!AC$156)/1000000</f>
        <v>7.0725239457000004</v>
      </c>
      <c r="D49" s="57">
        <f>'T energie usages'!J54/'T energie usages'!J$59*(Résultats!AC$159+Résultats!AC$160+Résultats!AC$161)/1000000</f>
        <v>1.7001799011835368</v>
      </c>
      <c r="E49" s="57">
        <f>(Résultats!AC$181+Résultats!AC$182)/1000000</f>
        <v>9.0258867630000008</v>
      </c>
      <c r="F49" s="57">
        <v>0</v>
      </c>
      <c r="G49" s="197">
        <f t="shared" ref="G49:G53" si="4">SUM(B49:F49)</f>
        <v>17.79859060988354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35">
      <c r="A50" s="196" t="s">
        <v>23</v>
      </c>
      <c r="B50" s="57">
        <f>B51+B52</f>
        <v>13.490188423399999</v>
      </c>
      <c r="C50" s="57">
        <f>C51+C52</f>
        <v>61.293310278521297</v>
      </c>
      <c r="D50" s="57">
        <f>D51+D52</f>
        <v>1.4811795142771844</v>
      </c>
      <c r="E50" s="57">
        <f>E51+E52</f>
        <v>22.017845927010562</v>
      </c>
      <c r="F50" s="57">
        <f>F51+F52</f>
        <v>14.04136641</v>
      </c>
      <c r="G50" s="197">
        <f t="shared" si="4"/>
        <v>112.32389055320905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35">
      <c r="A51" s="179" t="s">
        <v>24</v>
      </c>
      <c r="B51" s="19">
        <f>(Résultats!AC$129+Résultats!AC$130+Résultats!AC$131+Résultats!AC$132+Résultats!AC$133+Résultats!AC$134)/1000000</f>
        <v>13.490188423399999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53.576624555521299</v>
      </c>
      <c r="D51" s="19">
        <f>'T energie usages'!J56/'T energie usages'!J$59*(Résultats!AC$159+Résultats!AC$160+Résultats!AC$161)/1000000</f>
        <v>1.433503723159723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21.50052880181056</v>
      </c>
      <c r="F51" s="19">
        <f>Résultats!AC$100/1000000</f>
        <v>14.04136641</v>
      </c>
      <c r="G51" s="121">
        <f t="shared" si="4"/>
        <v>104.04221191389156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35">
      <c r="A52" s="179" t="s">
        <v>25</v>
      </c>
      <c r="B52" s="19">
        <v>0</v>
      </c>
      <c r="C52" s="19">
        <f>(Résultats!AC$139)/1000000</f>
        <v>7.7166857230000003</v>
      </c>
      <c r="D52" s="19">
        <f>'T energie usages'!J58/'T energie usages'!J$59*(Résultats!AC$159+Résultats!AC$160+Résultats!AC$161)/1000000</f>
        <v>4.7675791117461438E-2</v>
      </c>
      <c r="E52" s="19">
        <f>(Résultats!AC$163)/1000000</f>
        <v>0.51731712520000006</v>
      </c>
      <c r="F52" s="19">
        <v>0</v>
      </c>
      <c r="G52" s="121">
        <f t="shared" si="4"/>
        <v>8.2816786393174624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35">
      <c r="A53" s="72" t="s">
        <v>41</v>
      </c>
      <c r="B53" s="58">
        <f>SUM(B48:B50)+B45</f>
        <v>14.0679632223</v>
      </c>
      <c r="C53" s="58">
        <f>SUM(C48:C50)+C45</f>
        <v>203.20976441393267</v>
      </c>
      <c r="D53" s="58">
        <f>SUM(D48:D50)+D45</f>
        <v>5.5196541988999996</v>
      </c>
      <c r="E53" s="58">
        <f>SUM(E48:E50)+E45</f>
        <v>48.63737744547231</v>
      </c>
      <c r="F53" s="58">
        <f>SUM(F48:F50)+F45</f>
        <v>14.04136641</v>
      </c>
      <c r="G53" s="198">
        <f t="shared" si="4"/>
        <v>285.47612569060504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3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14.067963222300001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203.25680236022129</v>
      </c>
      <c r="D54" s="202">
        <f>(Résultats!AC$159+Résultats!AC$160+Résultats!AC$161)/1000000</f>
        <v>5.5196541988999996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48.558622222980553</v>
      </c>
      <c r="F54" s="202">
        <f>Résultats!AC$100/1000000</f>
        <v>14.04136641</v>
      </c>
      <c r="G54" s="203">
        <f>SUM(B54:F54)</f>
        <v>285.44440841440183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35">
      <c r="A55" s="199"/>
      <c r="B55" s="200"/>
      <c r="C55" s="200"/>
      <c r="D55" s="200"/>
      <c r="E55" s="200"/>
      <c r="F55" s="200"/>
      <c r="G55" s="201">
        <f>Résultats!AC$194/1000000</f>
        <v>285.64517810000001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3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35">
      <c r="A58" s="196" t="s">
        <v>18</v>
      </c>
      <c r="B58" s="57">
        <f>B59+B60</f>
        <v>0</v>
      </c>
      <c r="C58" s="57">
        <f>C59+C60</f>
        <v>111.2095247692605</v>
      </c>
      <c r="D58" s="57">
        <f>D59+D60</f>
        <v>0.42250646374582684</v>
      </c>
      <c r="E58" s="61">
        <f>E59+E60</f>
        <v>0.82837633806741917</v>
      </c>
      <c r="F58" s="57">
        <f>F59+F60</f>
        <v>0</v>
      </c>
      <c r="G58" s="197">
        <f t="shared" ref="G58:G67" si="5">SUM(B58:F58)</f>
        <v>112.46040757107374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35">
      <c r="A59" s="178" t="s">
        <v>19</v>
      </c>
      <c r="B59" s="19">
        <v>0</v>
      </c>
      <c r="C59" s="19">
        <f>'T energie usages'!I64*3.2*Résultats!AH250</f>
        <v>53.789135507260511</v>
      </c>
      <c r="D59" s="19">
        <f>'T energie usages'!J64/'T energie usages'!J$72*(Résultats!AH$159+Résultats!AH$160+Résultats!AH$161)/1000000</f>
        <v>0.22179811288035536</v>
      </c>
      <c r="E59" s="55">
        <f>'T energie usages'!K64*2.394*Résultats!AH251</f>
        <v>8.8780527419229533E-5</v>
      </c>
      <c r="F59" s="19">
        <v>0</v>
      </c>
      <c r="G59" s="121">
        <f t="shared" si="5"/>
        <v>54.011022400668288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35">
      <c r="A60" s="179" t="s">
        <v>20</v>
      </c>
      <c r="B60" s="19">
        <v>0</v>
      </c>
      <c r="C60" s="19">
        <f>(Résultats!AH$150+Résultats!AH$151+Résultats!AH$152+Résultats!AH$153+Résultats!AH$154)/1000000</f>
        <v>57.420389261999993</v>
      </c>
      <c r="D60" s="19">
        <f>'T energie usages'!J65/'T energie usages'!J$72*(Résultats!AH$159+Résultats!AH$160+Résultats!AH$161)/1000000</f>
        <v>0.20070835086547148</v>
      </c>
      <c r="E60" s="55">
        <f>(Résultats!AH$176+Résultats!AH$177+Résultats!AH$178+Résultats!AH$179+Résultats!AH$180)/1000000</f>
        <v>0.82828755753999994</v>
      </c>
      <c r="F60" s="19">
        <v>0</v>
      </c>
      <c r="G60" s="121">
        <f t="shared" si="5"/>
        <v>58.449385170405463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35">
      <c r="A61" s="196" t="s">
        <v>21</v>
      </c>
      <c r="B61" s="57">
        <f>Résultats!AH$102/1000000</f>
        <v>0.51691059709999998</v>
      </c>
      <c r="C61" s="57">
        <f>'T energie usages'!I66*3.2*Résultats!AH250</f>
        <v>15.111124053075631</v>
      </c>
      <c r="D61" s="57">
        <f>'T energie usages'!J66/'T energie usages'!J$72*(Résultats!AH$159+Résultats!AH$160+Résultats!AH$161)/1000000</f>
        <v>1.9784586033536185</v>
      </c>
      <c r="E61" s="57">
        <f>('T energie usages'!K66-8)*2.394*Résultats!AH251</f>
        <v>15.486674539917171</v>
      </c>
      <c r="F61" s="57">
        <v>0</v>
      </c>
      <c r="G61" s="197">
        <f t="shared" si="5"/>
        <v>33.093167793446426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35">
      <c r="A62" s="196" t="s">
        <v>22</v>
      </c>
      <c r="B62" s="57">
        <f>(Résultats!AH$135+Résultats!AH$136)/1000000</f>
        <v>0</v>
      </c>
      <c r="C62" s="57">
        <f>(Résultats!AH$155+Résultats!AH$156)/1000000</f>
        <v>6.3972789177000005</v>
      </c>
      <c r="D62" s="57">
        <f>'T energie usages'!J67/'T energie usages'!J$72*(Résultats!AH$159+Résultats!AH$160+Résultats!AH$161)/1000000</f>
        <v>1.7305345866936668</v>
      </c>
      <c r="E62" s="57">
        <f>(Résultats!AH$181+Résultats!AH$182)/1000000</f>
        <v>8.6770261939999997</v>
      </c>
      <c r="F62" s="57">
        <v>0</v>
      </c>
      <c r="G62" s="197">
        <f t="shared" si="5"/>
        <v>16.804839698393668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35">
      <c r="A63" s="196" t="s">
        <v>23</v>
      </c>
      <c r="B63" s="57">
        <f>B64+B65</f>
        <v>14.729259355700002</v>
      </c>
      <c r="C63" s="57">
        <f>C64+C65</f>
        <v>66.229211057741949</v>
      </c>
      <c r="D63" s="57">
        <f>D64+D65</f>
        <v>1.5501965069068877</v>
      </c>
      <c r="E63" s="57">
        <f>E64+E65</f>
        <v>22.166093223741619</v>
      </c>
      <c r="F63" s="57">
        <f>F64+F65</f>
        <v>13.9665888</v>
      </c>
      <c r="G63" s="197">
        <f t="shared" si="5"/>
        <v>118.64134894409044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35">
      <c r="A64" s="179" t="s">
        <v>24</v>
      </c>
      <c r="B64" s="99">
        <f>(Résultats!AH$129+Résultats!AH$130+Résultats!AH$131+Résultats!AH$132+Résultats!AH$133+Résultats!AH$134)/1000000</f>
        <v>14.729259355700002</v>
      </c>
      <c r="C64" s="19">
        <f>(Résultats!AH$138+Résultats!AH$140+Résultats!AH$141+Résultats!AH$142+Résultats!AH$143+Résultats!AH$144+Résultats!AH$145+Résultats!AH$146+Résultats!AH$147+Résultats!AH$148+Résultats!AH$149)/1000000</f>
        <v>57.745286322741947</v>
      </c>
      <c r="D64" s="19">
        <f>'T energie usages'!J69/'T energie usages'!J$72*(Résultats!AH$159+Résultats!AH$160+Résultats!AH$161)/1000000</f>
        <v>1.5007147040889284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21.644924159841619</v>
      </c>
      <c r="F64" s="19">
        <f>Résultats!AH$100/1000000</f>
        <v>13.9665888</v>
      </c>
      <c r="G64" s="121">
        <f t="shared" si="5"/>
        <v>109.58677334237251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35">
      <c r="A65" s="179" t="s">
        <v>25</v>
      </c>
      <c r="B65" s="19">
        <v>0</v>
      </c>
      <c r="C65" s="19">
        <f>(Résultats!AH$139)/1000000</f>
        <v>8.4839247349999987</v>
      </c>
      <c r="D65" s="19">
        <f>'T energie usages'!J71/'T energie usages'!J$72*(Résultats!AH$159+Résultats!AH$160+Résultats!AH$161)/1000000</f>
        <v>4.9481802817959379E-2</v>
      </c>
      <c r="E65" s="19">
        <f>(Résultats!AH$163)/1000000</f>
        <v>0.52116906390000006</v>
      </c>
      <c r="F65" s="19">
        <v>0</v>
      </c>
      <c r="G65" s="121">
        <f t="shared" si="5"/>
        <v>9.0545756017179588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35">
      <c r="A66" s="72" t="s">
        <v>41</v>
      </c>
      <c r="B66" s="58">
        <f>SUM(B61:B63)+B58</f>
        <v>15.246169952800003</v>
      </c>
      <c r="C66" s="58">
        <f>SUM(C61:C63)+C58</f>
        <v>198.94713879777808</v>
      </c>
      <c r="D66" s="58">
        <f>SUM(D61:D63)+D58</f>
        <v>5.6816961606999996</v>
      </c>
      <c r="E66" s="58">
        <f>SUM(E61:E63)+E58</f>
        <v>47.158170295726215</v>
      </c>
      <c r="F66" s="58">
        <f>SUM(F61:F63)+F58</f>
        <v>13.9665888</v>
      </c>
      <c r="G66" s="205">
        <f t="shared" si="5"/>
        <v>280.99976400700427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3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15.246169952800001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198.98877533744192</v>
      </c>
      <c r="D67" s="202">
        <f>(Résultats!AH$159+Résultats!AH$160+Résultats!AH$161)/1000000</f>
        <v>5.6816961606999996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47.075799261781626</v>
      </c>
      <c r="F67" s="202">
        <f>Résultats!AH$100/1000000</f>
        <v>13.9665888</v>
      </c>
      <c r="G67" s="203">
        <f t="shared" si="5"/>
        <v>280.95902951272353</v>
      </c>
      <c r="H67" s="3"/>
      <c r="I67" s="69"/>
      <c r="K67" s="24"/>
      <c r="L67" s="51"/>
    </row>
    <row r="68" spans="1:28" x14ac:dyDescent="0.35">
      <c r="A68" s="199"/>
      <c r="B68" s="199"/>
      <c r="C68" s="199"/>
      <c r="D68" s="199"/>
      <c r="E68" s="199"/>
      <c r="F68" s="199"/>
      <c r="G68" s="201">
        <f>Résultats!AH$194/1000000</f>
        <v>281.15072650000002</v>
      </c>
      <c r="H68" s="3"/>
      <c r="I68" s="69"/>
      <c r="K68" s="24"/>
      <c r="L68" s="51"/>
    </row>
    <row r="69" spans="1:28" x14ac:dyDescent="0.3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35">
      <c r="A71" s="196" t="s">
        <v>18</v>
      </c>
      <c r="B71" s="57">
        <f>B72+B73</f>
        <v>0.2552717585</v>
      </c>
      <c r="C71" s="57">
        <f>C72+C73</f>
        <v>86.779835331475624</v>
      </c>
      <c r="D71" s="57">
        <f>D72+D73</f>
        <v>1.4959152511844782</v>
      </c>
      <c r="E71" s="57">
        <f>E72+E73</f>
        <v>1.8785667931171697</v>
      </c>
      <c r="F71" s="57">
        <f>F72+F73</f>
        <v>0</v>
      </c>
      <c r="G71" s="197">
        <f t="shared" ref="G71:G80" si="6">SUM(B71:F71)</f>
        <v>90.409589134277283</v>
      </c>
      <c r="H71" s="3"/>
      <c r="I71" s="3"/>
    </row>
    <row r="72" spans="1:28" x14ac:dyDescent="0.35">
      <c r="A72" s="178" t="s">
        <v>19</v>
      </c>
      <c r="B72" s="19">
        <f>Résultats!AF$118/1000000</f>
        <v>0.2552717585</v>
      </c>
      <c r="C72" s="19">
        <f>'T energie usages'!I90*3.2*Résultats!AW250</f>
        <v>24.442819607075627</v>
      </c>
      <c r="D72" s="19">
        <f>'T energie usages'!J90/'T energie usages'!J$98*(Résultats!AW$159+Résultats!AW$160+Résultats!AW$161)/1000000</f>
        <v>1.0974279238520817</v>
      </c>
      <c r="E72" s="19">
        <f>'T energie usages'!K90*2.394*Résultats!AW251</f>
        <v>5.2138687169742042E-5</v>
      </c>
      <c r="F72" s="19">
        <v>0</v>
      </c>
      <c r="G72" s="121">
        <f t="shared" si="6"/>
        <v>25.795571428114879</v>
      </c>
      <c r="H72" s="3"/>
      <c r="I72" s="3"/>
    </row>
    <row r="73" spans="1:28" x14ac:dyDescent="0.35">
      <c r="A73" s="179" t="s">
        <v>20</v>
      </c>
      <c r="B73" s="19">
        <v>0</v>
      </c>
      <c r="C73" s="19">
        <f>(Résultats!AW$150+Résultats!AW$151+Résultats!AW$152+Résultats!AW$153+Résultats!AW$154)/1000000</f>
        <v>62.337015724399997</v>
      </c>
      <c r="D73" s="19">
        <f>'T energie usages'!J91/'T energie usages'!J$98*(Résultats!AW$159+Résultats!AW$160+Résultats!AW$161)/1000000</f>
        <v>0.39848732733239656</v>
      </c>
      <c r="E73" s="19">
        <f>(Résultats!AW$176+Résultats!AW$177+Résultats!AW$178+Résultats!AW$179+Résultats!AW$180)/1000000</f>
        <v>1.87851465443</v>
      </c>
      <c r="F73" s="19">
        <v>0</v>
      </c>
      <c r="G73" s="121">
        <f t="shared" si="6"/>
        <v>64.6140177061624</v>
      </c>
      <c r="H73" s="3"/>
      <c r="I73" s="3"/>
    </row>
    <row r="74" spans="1:28" x14ac:dyDescent="0.35">
      <c r="A74" s="196" t="s">
        <v>21</v>
      </c>
      <c r="B74" s="57">
        <f>Résultats!AW$102/1000000</f>
        <v>0.38913799490000001</v>
      </c>
      <c r="C74" s="57">
        <f>'T energie usages'!I92*3.2*Résultats!AW250</f>
        <v>11.832524721495702</v>
      </c>
      <c r="D74" s="57">
        <f>'T energie usages'!J92/'T energie usages'!J$98*(Résultats!AW$159+Résultats!AW$160+Résultats!AW$161)/1000000</f>
        <v>3.2487714835692487</v>
      </c>
      <c r="E74" s="57">
        <f>('T energie usages'!K92-8)*2.394*Résultats!AW251</f>
        <v>12.536206705598463</v>
      </c>
      <c r="F74" s="57">
        <v>0</v>
      </c>
      <c r="G74" s="197">
        <f t="shared" si="6"/>
        <v>28.006640905563415</v>
      </c>
      <c r="H74" s="3"/>
      <c r="I74" s="3"/>
    </row>
    <row r="75" spans="1:28" x14ac:dyDescent="0.35">
      <c r="A75" s="196" t="s">
        <v>22</v>
      </c>
      <c r="B75" s="57">
        <f>(Résultats!AW$135+Résultats!AW$136)/1000000</f>
        <v>0</v>
      </c>
      <c r="C75" s="57">
        <f>(Résultats!AW$155+Résultats!AW$156)/1000000</f>
        <v>5.5945528624999996</v>
      </c>
      <c r="D75" s="57">
        <f>'T energie usages'!J93/'T energie usages'!J$98*(Résultats!AW$159+Résultats!AW$160+Résultats!AW$161)/1000000</f>
        <v>2.7065048766023789</v>
      </c>
      <c r="E75" s="57">
        <f>(Résultats!AW$181+Résultats!AW$182)/1000000</f>
        <v>7.1794276080000001</v>
      </c>
      <c r="F75" s="57">
        <v>0</v>
      </c>
      <c r="G75" s="197">
        <f t="shared" si="6"/>
        <v>15.48048534710238</v>
      </c>
      <c r="H75" s="3"/>
      <c r="I75" s="3"/>
    </row>
    <row r="76" spans="1:28" x14ac:dyDescent="0.35">
      <c r="A76" s="196" t="s">
        <v>23</v>
      </c>
      <c r="B76" s="57">
        <f>B77+B78</f>
        <v>18.901703818999998</v>
      </c>
      <c r="C76" s="57">
        <f>C77+C78</f>
        <v>77.668280387602294</v>
      </c>
      <c r="D76" s="57">
        <f>D77+D78</f>
        <v>3.1881535024438952</v>
      </c>
      <c r="E76" s="57">
        <f>E77+E78</f>
        <v>24.553666133040284</v>
      </c>
      <c r="F76" s="57">
        <f>F77+F78</f>
        <v>14.77267511</v>
      </c>
      <c r="G76" s="197">
        <f t="shared" si="6"/>
        <v>139.08447895208647</v>
      </c>
      <c r="H76" s="3"/>
      <c r="I76" s="3"/>
    </row>
    <row r="77" spans="1:28" x14ac:dyDescent="0.35">
      <c r="A77" s="179" t="s">
        <v>24</v>
      </c>
      <c r="B77" s="19">
        <f>(Résultats!AW$129+Résultats!AW$130+Résultats!AW$131+Résultats!AW$132+Résultats!AW$133+Résultats!AW$134)/1000000</f>
        <v>18.901703818999998</v>
      </c>
      <c r="C77" s="19">
        <f>(Résultats!AW$138+Résultats!AW$140+Résultats!AW$141+Résultats!AW$142+Résultats!AW$143+Résultats!AW$144+Résultats!AW$145+Résultats!AW$146+Résultats!AW$147+Résultats!AW$148+Résultats!AW$149)/1000000</f>
        <v>67.196231597602292</v>
      </c>
      <c r="D77" s="19">
        <f>'T energie usages'!J95/'T energie usages'!J$98*(Résultats!AW$159+Résultats!AW$160+Résultats!AW$161)/1000000</f>
        <v>3.085900515394767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23.962883959040283</v>
      </c>
      <c r="F77" s="19">
        <f>Résultats!AW$100/1000000</f>
        <v>14.77267511</v>
      </c>
      <c r="G77" s="121">
        <f t="shared" si="6"/>
        <v>127.91939500103734</v>
      </c>
      <c r="H77" s="3"/>
      <c r="I77" s="3"/>
    </row>
    <row r="78" spans="1:28" x14ac:dyDescent="0.35">
      <c r="A78" s="179" t="s">
        <v>25</v>
      </c>
      <c r="B78" s="19">
        <v>0</v>
      </c>
      <c r="C78" s="19">
        <f>(Résultats!AW$139)/1000000</f>
        <v>10.472048789999999</v>
      </c>
      <c r="D78" s="19">
        <f>'T energie usages'!J97/'T energie usages'!J$98*(Résultats!AW$159+Résultats!AW$160+Résultats!AW$161)/1000000</f>
        <v>0.10225298704912839</v>
      </c>
      <c r="E78" s="19">
        <f>(Résultats!AW$163)/1000000</f>
        <v>0.59078217399999999</v>
      </c>
      <c r="F78" s="19">
        <v>0</v>
      </c>
      <c r="G78" s="121">
        <f t="shared" si="6"/>
        <v>11.165083951049127</v>
      </c>
      <c r="H78" s="3"/>
      <c r="I78" s="3"/>
    </row>
    <row r="79" spans="1:28" x14ac:dyDescent="0.35">
      <c r="A79" s="72" t="s">
        <v>41</v>
      </c>
      <c r="B79" s="58">
        <f>SUM(B74:B76)+B71</f>
        <v>19.546113572399999</v>
      </c>
      <c r="C79" s="58">
        <f>SUM(C74:C76)+C71</f>
        <v>181.87519330307362</v>
      </c>
      <c r="D79" s="58">
        <f>SUM(D74:D76)+D71</f>
        <v>10.639345113800001</v>
      </c>
      <c r="E79" s="60">
        <f>SUM(E74:E76)+E71</f>
        <v>46.147867239755925</v>
      </c>
      <c r="F79" s="58">
        <f>SUM(F74:F76)+F71</f>
        <v>14.77267511</v>
      </c>
      <c r="G79" s="198">
        <f t="shared" si="6"/>
        <v>272.98119433902957</v>
      </c>
      <c r="H79" s="3"/>
      <c r="I79" s="3"/>
    </row>
    <row r="80" spans="1:28" x14ac:dyDescent="0.3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19.290841813899998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181.89711455450222</v>
      </c>
      <c r="D80" s="202">
        <f>(Résultats!AW$159+Résultats!AW$160+Résultats!AW$161)/1000000</f>
        <v>10.639345113800001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46.236365075470289</v>
      </c>
      <c r="F80" s="202">
        <f>Résultats!AW100/1000000</f>
        <v>14.77267511</v>
      </c>
      <c r="G80" s="203">
        <f t="shared" si="6"/>
        <v>272.83634166767251</v>
      </c>
      <c r="H80" s="3"/>
      <c r="I80" s="71"/>
    </row>
    <row r="81" spans="1:9" x14ac:dyDescent="0.35">
      <c r="A81" s="199"/>
      <c r="B81" s="202"/>
      <c r="C81" s="202"/>
      <c r="D81" s="202"/>
      <c r="E81" s="199"/>
      <c r="F81" s="199"/>
      <c r="G81" s="201">
        <f>Résultats!AW194/1000000</f>
        <v>272.83634119999999</v>
      </c>
      <c r="H81" s="3"/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5">
      <c r="F85" s="24"/>
    </row>
    <row r="86" spans="1:9" x14ac:dyDescent="0.35">
      <c r="G86" s="39"/>
    </row>
    <row r="87" spans="1:9" x14ac:dyDescent="0.35">
      <c r="B87" s="24"/>
      <c r="G87" s="39"/>
    </row>
    <row r="88" spans="1:9" x14ac:dyDescent="0.35">
      <c r="B88" s="24"/>
      <c r="G88" s="39"/>
    </row>
    <row r="89" spans="1:9" x14ac:dyDescent="0.35">
      <c r="B89" s="24"/>
      <c r="G89" s="39"/>
    </row>
    <row r="90" spans="1:9" x14ac:dyDescent="0.35">
      <c r="B90" s="24"/>
      <c r="G90" s="39"/>
    </row>
    <row r="91" spans="1:9" x14ac:dyDescent="0.35">
      <c r="B91" s="24"/>
      <c r="G91" s="39"/>
    </row>
    <row r="92" spans="1:9" x14ac:dyDescent="0.35">
      <c r="B92" s="24"/>
    </row>
    <row r="93" spans="1:9" x14ac:dyDescent="0.35">
      <c r="B93" s="24"/>
    </row>
    <row r="94" spans="1:9" x14ac:dyDescent="0.35">
      <c r="B94" s="24"/>
    </row>
    <row r="95" spans="1:9" x14ac:dyDescent="0.35">
      <c r="B95" s="24"/>
    </row>
    <row r="96" spans="1:9" x14ac:dyDescent="0.35">
      <c r="B96" s="24"/>
    </row>
    <row r="97" spans="2:4" x14ac:dyDescent="0.35">
      <c r="B97" s="24"/>
    </row>
    <row r="98" spans="2:4" x14ac:dyDescent="0.35">
      <c r="B98" s="24"/>
    </row>
    <row r="99" spans="2:4" x14ac:dyDescent="0.35">
      <c r="B99" s="24"/>
    </row>
    <row r="100" spans="2:4" x14ac:dyDescent="0.35">
      <c r="B100" s="24"/>
    </row>
    <row r="101" spans="2:4" x14ac:dyDescent="0.35">
      <c r="B101" s="24"/>
    </row>
    <row r="102" spans="2:4" x14ac:dyDescent="0.35">
      <c r="B102" s="24"/>
    </row>
    <row r="104" spans="2:4" x14ac:dyDescent="0.35">
      <c r="B104" s="24"/>
    </row>
    <row r="105" spans="2:4" x14ac:dyDescent="0.35">
      <c r="B105" s="24"/>
    </row>
    <row r="106" spans="2:4" x14ac:dyDescent="0.35">
      <c r="B106" s="24"/>
    </row>
    <row r="107" spans="2:4" x14ac:dyDescent="0.35">
      <c r="B107" s="24"/>
    </row>
    <row r="108" spans="2:4" x14ac:dyDescent="0.35">
      <c r="B108" s="24"/>
    </row>
    <row r="109" spans="2:4" x14ac:dyDescent="0.35">
      <c r="B109" s="24"/>
    </row>
    <row r="110" spans="2:4" x14ac:dyDescent="0.35">
      <c r="B110" s="24"/>
    </row>
    <row r="111" spans="2:4" x14ac:dyDescent="0.35">
      <c r="B111" s="24"/>
    </row>
    <row r="112" spans="2:4" x14ac:dyDescent="0.35">
      <c r="B112" s="24"/>
      <c r="C112" s="21"/>
      <c r="D112" s="21"/>
    </row>
    <row r="113" spans="2:2" x14ac:dyDescent="0.35">
      <c r="B113" s="24"/>
    </row>
    <row r="114" spans="2:2" x14ac:dyDescent="0.35">
      <c r="B114" s="24"/>
    </row>
    <row r="115" spans="2:2" x14ac:dyDescent="0.35">
      <c r="B115" s="24"/>
    </row>
    <row r="116" spans="2:2" x14ac:dyDescent="0.35">
      <c r="B116" s="24"/>
    </row>
    <row r="117" spans="2:2" x14ac:dyDescent="0.35">
      <c r="B117" s="24"/>
    </row>
    <row r="118" spans="2:2" x14ac:dyDescent="0.35">
      <c r="B118" s="24"/>
    </row>
    <row r="119" spans="2:2" x14ac:dyDescent="0.35">
      <c r="B119" s="24"/>
    </row>
    <row r="120" spans="2:2" x14ac:dyDescent="0.35">
      <c r="B120" s="24"/>
    </row>
    <row r="121" spans="2:2" x14ac:dyDescent="0.3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4.5" x14ac:dyDescent="0.35"/>
  <cols>
    <col min="2" max="2" width="17.1796875" customWidth="1"/>
    <col min="3" max="3" width="28.1796875" bestFit="1" customWidth="1"/>
    <col min="4" max="4" width="41" hidden="1" customWidth="1"/>
    <col min="5" max="8" width="20.1796875" hidden="1" customWidth="1"/>
    <col min="9" max="39" width="20.1796875" customWidth="1"/>
    <col min="40" max="40" width="13" customWidth="1"/>
  </cols>
  <sheetData>
    <row r="1" spans="1:39" ht="23.5" x14ac:dyDescent="0.55000000000000004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5" x14ac:dyDescent="0.55000000000000004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5" x14ac:dyDescent="0.55000000000000004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3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34662.269070000002</v>
      </c>
      <c r="J4" s="83">
        <f t="shared" si="6"/>
        <v>34952.184329999996</v>
      </c>
      <c r="K4" s="83">
        <f t="shared" si="6"/>
        <v>35111.477460000002</v>
      </c>
      <c r="L4" s="83">
        <f t="shared" si="6"/>
        <v>35225.307950000002</v>
      </c>
      <c r="M4" s="83">
        <f t="shared" si="6"/>
        <v>35274.341189999999</v>
      </c>
      <c r="N4" s="83">
        <f t="shared" si="6"/>
        <v>35276.495860000003</v>
      </c>
      <c r="O4" s="83">
        <f t="shared" si="6"/>
        <v>35328.458899999998</v>
      </c>
      <c r="P4" s="83">
        <f t="shared" si="6"/>
        <v>35431.344879999997</v>
      </c>
      <c r="Q4" s="83">
        <f t="shared" si="6"/>
        <v>35574.742859999998</v>
      </c>
      <c r="R4" s="83">
        <f t="shared" si="6"/>
        <v>35745.496930000001</v>
      </c>
      <c r="S4" s="83">
        <f t="shared" si="6"/>
        <v>35934.519719999997</v>
      </c>
      <c r="T4" s="83">
        <f t="shared" si="6"/>
        <v>36130.520510000002</v>
      </c>
      <c r="U4" s="83">
        <f t="shared" si="6"/>
        <v>36328.81727</v>
      </c>
      <c r="V4" s="83">
        <f t="shared" si="6"/>
        <v>36526.672910000001</v>
      </c>
      <c r="W4" s="83">
        <f t="shared" si="6"/>
        <v>36723.228309999999</v>
      </c>
      <c r="X4" s="83">
        <f t="shared" si="6"/>
        <v>36919.458469999998</v>
      </c>
      <c r="Y4" s="83">
        <f t="shared" si="6"/>
        <v>37113.419099999999</v>
      </c>
      <c r="Z4" s="83">
        <f t="shared" si="6"/>
        <v>37307.40481</v>
      </c>
      <c r="AA4" s="83">
        <f t="shared" si="6"/>
        <v>37503.060879999997</v>
      </c>
      <c r="AB4" s="83">
        <f t="shared" si="6"/>
        <v>37702.126640000002</v>
      </c>
      <c r="AC4" s="83">
        <f t="shared" si="6"/>
        <v>37905.384919999997</v>
      </c>
      <c r="AD4" s="83">
        <f t="shared" si="6"/>
        <v>38119.201509999999</v>
      </c>
      <c r="AE4" s="83">
        <f t="shared" si="6"/>
        <v>38342.479650000001</v>
      </c>
      <c r="AF4" s="83">
        <f t="shared" si="6"/>
        <v>38572.736230000002</v>
      </c>
      <c r="AG4" s="83">
        <f t="shared" si="6"/>
        <v>38808.492030000001</v>
      </c>
      <c r="AH4" s="83">
        <f t="shared" si="6"/>
        <v>39047.815499999997</v>
      </c>
      <c r="AI4" s="83">
        <f t="shared" si="6"/>
        <v>39288.668380000003</v>
      </c>
      <c r="AJ4" s="83">
        <f t="shared" si="6"/>
        <v>39530.787550000001</v>
      </c>
      <c r="AK4" s="83">
        <f t="shared" si="6"/>
        <v>39773.821830000001</v>
      </c>
      <c r="AL4" s="83">
        <f t="shared" si="6"/>
        <v>40017.433879999997</v>
      </c>
      <c r="AM4" s="129">
        <f t="shared" si="6"/>
        <v>40263.546840000003</v>
      </c>
    </row>
    <row r="5" spans="1:39" x14ac:dyDescent="0.3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34.662269070000001</v>
      </c>
      <c r="J5" s="185">
        <f t="shared" si="7"/>
        <v>34.952184329999994</v>
      </c>
      <c r="K5" s="185">
        <f t="shared" si="7"/>
        <v>35.111477460000003</v>
      </c>
      <c r="L5" s="185">
        <f t="shared" si="7"/>
        <v>35.225307950000001</v>
      </c>
      <c r="M5" s="185">
        <f t="shared" si="7"/>
        <v>35.274341190000001</v>
      </c>
      <c r="N5" s="185">
        <f t="shared" si="7"/>
        <v>35.276495860000004</v>
      </c>
      <c r="O5" s="185">
        <f t="shared" si="7"/>
        <v>35.328458900000001</v>
      </c>
      <c r="P5" s="185">
        <f t="shared" si="7"/>
        <v>35.431344879999997</v>
      </c>
      <c r="Q5" s="185">
        <f t="shared" si="7"/>
        <v>35.574742860000001</v>
      </c>
      <c r="R5" s="185">
        <f t="shared" si="7"/>
        <v>35.745496930000002</v>
      </c>
      <c r="S5" s="185">
        <f t="shared" si="7"/>
        <v>35.934519719999997</v>
      </c>
      <c r="T5" s="185">
        <f t="shared" si="7"/>
        <v>36.130520510000004</v>
      </c>
      <c r="U5" s="185">
        <f t="shared" si="7"/>
        <v>36.328817270000002</v>
      </c>
      <c r="V5" s="185">
        <f t="shared" si="7"/>
        <v>36.526672910000002</v>
      </c>
      <c r="W5" s="185">
        <f t="shared" si="7"/>
        <v>36.723228309999996</v>
      </c>
      <c r="X5" s="185">
        <f t="shared" si="7"/>
        <v>36.919458469999995</v>
      </c>
      <c r="Y5" s="185">
        <f t="shared" si="7"/>
        <v>37.113419100000002</v>
      </c>
      <c r="Z5" s="185">
        <f t="shared" si="7"/>
        <v>37.307404810000001</v>
      </c>
      <c r="AA5" s="185">
        <f t="shared" si="7"/>
        <v>37.50306088</v>
      </c>
      <c r="AB5" s="185">
        <f t="shared" si="7"/>
        <v>37.702126640000003</v>
      </c>
      <c r="AC5" s="185">
        <f t="shared" si="7"/>
        <v>37.905384919999996</v>
      </c>
      <c r="AD5" s="185">
        <f t="shared" si="7"/>
        <v>38.119201509999996</v>
      </c>
      <c r="AE5" s="185">
        <f t="shared" si="7"/>
        <v>38.342479650000001</v>
      </c>
      <c r="AF5" s="185">
        <f t="shared" si="7"/>
        <v>38.572736230000004</v>
      </c>
      <c r="AG5" s="185">
        <f t="shared" si="7"/>
        <v>38.808492030000004</v>
      </c>
      <c r="AH5" s="185">
        <f t="shared" si="7"/>
        <v>39.047815499999999</v>
      </c>
      <c r="AI5" s="185">
        <f t="shared" si="7"/>
        <v>39.288668380000004</v>
      </c>
      <c r="AJ5" s="185">
        <f t="shared" si="7"/>
        <v>39.530787549999999</v>
      </c>
      <c r="AK5" s="185">
        <f t="shared" si="7"/>
        <v>39.773821830000003</v>
      </c>
      <c r="AL5" s="185">
        <f t="shared" si="7"/>
        <v>40.017433879999999</v>
      </c>
      <c r="AM5" s="233">
        <f t="shared" si="7"/>
        <v>40.263546840000004</v>
      </c>
    </row>
    <row r="6" spans="1:39" x14ac:dyDescent="0.35">
      <c r="C6" s="188" t="s">
        <v>388</v>
      </c>
      <c r="D6" s="3" t="s">
        <v>392</v>
      </c>
      <c r="E6" s="186"/>
      <c r="F6" s="186"/>
      <c r="G6" s="186">
        <f>G93</f>
        <v>4.9178931033314168E-3</v>
      </c>
      <c r="H6" s="186">
        <f t="shared" ref="H6:AM6" si="8">H93</f>
        <v>6.0791121550817931E-3</v>
      </c>
      <c r="I6" s="186">
        <f t="shared" si="8"/>
        <v>8.5682880483161621E-3</v>
      </c>
      <c r="J6" s="186">
        <f t="shared" si="8"/>
        <v>1.3121771740209863E-2</v>
      </c>
      <c r="K6" s="186">
        <f t="shared" si="8"/>
        <v>2.0933156593519207E-2</v>
      </c>
      <c r="L6" s="186">
        <f t="shared" si="8"/>
        <v>2.9335092725569768E-2</v>
      </c>
      <c r="M6" s="186">
        <f t="shared" si="8"/>
        <v>3.8374489227420212E-2</v>
      </c>
      <c r="N6" s="186">
        <f t="shared" si="8"/>
        <v>4.8206464829979284E-2</v>
      </c>
      <c r="O6" s="186">
        <f t="shared" si="8"/>
        <v>5.9283484765875256E-2</v>
      </c>
      <c r="P6" s="186">
        <f t="shared" si="8"/>
        <v>7.1751878332878008E-2</v>
      </c>
      <c r="Q6" s="186">
        <f t="shared" si="8"/>
        <v>8.5705575441508627E-2</v>
      </c>
      <c r="R6" s="186">
        <f t="shared" si="8"/>
        <v>0.10120796664498909</v>
      </c>
      <c r="S6" s="186">
        <f t="shared" si="8"/>
        <v>0.11831753164168908</v>
      </c>
      <c r="T6" s="186">
        <f t="shared" si="8"/>
        <v>0.13705047420032312</v>
      </c>
      <c r="U6" s="186">
        <f t="shared" si="8"/>
        <v>0.15742584206623142</v>
      </c>
      <c r="V6" s="186">
        <f t="shared" si="8"/>
        <v>0.17943762146498768</v>
      </c>
      <c r="W6" s="186">
        <f t="shared" si="8"/>
        <v>0.2030521973464266</v>
      </c>
      <c r="X6" s="186">
        <f t="shared" si="8"/>
        <v>0.22820733218083958</v>
      </c>
      <c r="Y6" s="186">
        <f t="shared" si="8"/>
        <v>0.25477530702634726</v>
      </c>
      <c r="Z6" s="186">
        <f t="shared" si="8"/>
        <v>0.282621644247251</v>
      </c>
      <c r="AA6" s="186">
        <f t="shared" si="8"/>
        <v>0.31157001977487658</v>
      </c>
      <c r="AB6" s="186">
        <f t="shared" si="8"/>
        <v>0.34141463060981325</v>
      </c>
      <c r="AC6" s="186">
        <f t="shared" si="8"/>
        <v>0.37191883105140622</v>
      </c>
      <c r="AD6" s="186">
        <f t="shared" si="8"/>
        <v>0.40288349051517164</v>
      </c>
      <c r="AE6" s="186">
        <f t="shared" si="8"/>
        <v>0.43403510106577048</v>
      </c>
      <c r="AF6" s="186">
        <f t="shared" si="8"/>
        <v>0.4650955403585586</v>
      </c>
      <c r="AG6" s="186">
        <f t="shared" si="8"/>
        <v>0.49581373182770377</v>
      </c>
      <c r="AH6" s="186">
        <f t="shared" si="8"/>
        <v>0.52595895383699509</v>
      </c>
      <c r="AI6" s="186">
        <f t="shared" si="8"/>
        <v>0.5553293458300711</v>
      </c>
      <c r="AJ6" s="186">
        <f t="shared" si="8"/>
        <v>0.58376970812462348</v>
      </c>
      <c r="AK6" s="186">
        <f t="shared" si="8"/>
        <v>0.61115450694922568</v>
      </c>
      <c r="AL6" s="186">
        <f t="shared" si="8"/>
        <v>0.63738795212323096</v>
      </c>
      <c r="AM6" s="234">
        <f t="shared" si="8"/>
        <v>0.66241738031641317</v>
      </c>
    </row>
    <row r="7" spans="1:39" x14ac:dyDescent="0.3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0.99143171183051459</v>
      </c>
      <c r="J7" s="236">
        <f t="shared" si="9"/>
        <v>0.9868782283913986</v>
      </c>
      <c r="K7" s="236">
        <f t="shared" si="9"/>
        <v>0.97906684357451701</v>
      </c>
      <c r="L7" s="236">
        <f t="shared" si="9"/>
        <v>0.97066490741637357</v>
      </c>
      <c r="M7" s="236">
        <f t="shared" si="9"/>
        <v>0.96162551094267512</v>
      </c>
      <c r="N7" s="236">
        <f t="shared" si="9"/>
        <v>0.9517935350849781</v>
      </c>
      <c r="O7" s="236">
        <f t="shared" si="9"/>
        <v>0.94071651509259591</v>
      </c>
      <c r="P7" s="236">
        <f t="shared" si="9"/>
        <v>0.92824812186468719</v>
      </c>
      <c r="Q7" s="236">
        <f t="shared" si="9"/>
        <v>0.91429442450227172</v>
      </c>
      <c r="R7" s="236">
        <f t="shared" si="9"/>
        <v>0.89879203338298641</v>
      </c>
      <c r="S7" s="236">
        <f t="shared" si="9"/>
        <v>0.88168246819134055</v>
      </c>
      <c r="T7" s="236">
        <f t="shared" si="9"/>
        <v>0.86294952577199935</v>
      </c>
      <c r="U7" s="236">
        <f t="shared" si="9"/>
        <v>0.84257415793376866</v>
      </c>
      <c r="V7" s="236">
        <f t="shared" si="9"/>
        <v>0.82056237845288049</v>
      </c>
      <c r="W7" s="236">
        <f t="shared" si="9"/>
        <v>0.79694780243572771</v>
      </c>
      <c r="X7" s="236">
        <f t="shared" si="9"/>
        <v>0.77179266790041845</v>
      </c>
      <c r="Y7" s="236">
        <f t="shared" si="9"/>
        <v>0.74522469286587512</v>
      </c>
      <c r="Z7" s="236">
        <f t="shared" si="9"/>
        <v>0.71737835602079236</v>
      </c>
      <c r="AA7" s="236">
        <f t="shared" si="9"/>
        <v>0.68842998022512347</v>
      </c>
      <c r="AB7" s="236">
        <f t="shared" si="9"/>
        <v>0.65858536939018664</v>
      </c>
      <c r="AC7" s="236">
        <f t="shared" si="9"/>
        <v>0.62808116894859378</v>
      </c>
      <c r="AD7" s="236">
        <f t="shared" si="9"/>
        <v>0.59711650948482842</v>
      </c>
      <c r="AE7" s="236">
        <f t="shared" si="9"/>
        <v>0.56596489893422941</v>
      </c>
      <c r="AF7" s="236">
        <f t="shared" si="9"/>
        <v>0.5349044596414414</v>
      </c>
      <c r="AG7" s="236">
        <f t="shared" si="9"/>
        <v>0.50418626817229617</v>
      </c>
      <c r="AH7" s="236">
        <f t="shared" si="9"/>
        <v>0.47404104616300496</v>
      </c>
      <c r="AI7" s="236">
        <f t="shared" si="9"/>
        <v>0.44467065442445514</v>
      </c>
      <c r="AJ7" s="236">
        <f t="shared" si="9"/>
        <v>0.41623029162240915</v>
      </c>
      <c r="AK7" s="236">
        <f t="shared" si="9"/>
        <v>0.38884549305077426</v>
      </c>
      <c r="AL7" s="236">
        <f t="shared" si="9"/>
        <v>0.36261204812666015</v>
      </c>
      <c r="AM7" s="237">
        <f t="shared" si="9"/>
        <v>0.33758261968358672</v>
      </c>
    </row>
    <row r="8" spans="1:39" x14ac:dyDescent="0.35">
      <c r="C8" s="183" t="s">
        <v>385</v>
      </c>
      <c r="E8" s="184"/>
      <c r="F8" s="184"/>
      <c r="G8" s="184">
        <f>SUM(G6:G7)</f>
        <v>1.0000000000350309</v>
      </c>
      <c r="H8" s="184">
        <f t="shared" ref="H8:AM8" si="10">SUM(H6:H7)</f>
        <v>1.0000000000203886</v>
      </c>
      <c r="I8" s="184">
        <f t="shared" si="10"/>
        <v>0.9999999998788307</v>
      </c>
      <c r="J8" s="184">
        <f t="shared" si="10"/>
        <v>1.0000000001316085</v>
      </c>
      <c r="K8" s="184">
        <f t="shared" si="10"/>
        <v>1.0000000001680363</v>
      </c>
      <c r="L8" s="184">
        <f t="shared" si="10"/>
        <v>1.0000000001419433</v>
      </c>
      <c r="M8" s="184">
        <f t="shared" si="10"/>
        <v>1.0000000001700953</v>
      </c>
      <c r="N8" s="184">
        <f t="shared" si="10"/>
        <v>0.99999999991495736</v>
      </c>
      <c r="O8" s="184">
        <f t="shared" si="10"/>
        <v>0.99999999985847121</v>
      </c>
      <c r="P8" s="184">
        <f t="shared" si="10"/>
        <v>1.0000000001975653</v>
      </c>
      <c r="Q8" s="184">
        <f t="shared" si="10"/>
        <v>0.9999999999437803</v>
      </c>
      <c r="R8" s="184">
        <f t="shared" si="10"/>
        <v>1.0000000000279754</v>
      </c>
      <c r="S8" s="184">
        <f t="shared" si="10"/>
        <v>0.99999999983302967</v>
      </c>
      <c r="T8" s="184">
        <f t="shared" si="10"/>
        <v>0.99999999997232247</v>
      </c>
      <c r="U8" s="184">
        <f t="shared" si="10"/>
        <v>1</v>
      </c>
      <c r="V8" s="184">
        <f t="shared" si="10"/>
        <v>0.99999999991786814</v>
      </c>
      <c r="W8" s="184">
        <f t="shared" si="10"/>
        <v>0.99999999978215426</v>
      </c>
      <c r="X8" s="184">
        <f t="shared" si="10"/>
        <v>1.0000000000812581</v>
      </c>
      <c r="Y8" s="184">
        <f t="shared" si="10"/>
        <v>0.99999999989222244</v>
      </c>
      <c r="Z8" s="184">
        <f t="shared" si="10"/>
        <v>1.0000000002680434</v>
      </c>
      <c r="AA8" s="184">
        <f t="shared" si="10"/>
        <v>1</v>
      </c>
      <c r="AB8" s="184">
        <f t="shared" si="10"/>
        <v>0.99999999999999989</v>
      </c>
      <c r="AC8" s="184">
        <f t="shared" si="10"/>
        <v>1</v>
      </c>
      <c r="AD8" s="184">
        <f t="shared" si="10"/>
        <v>1</v>
      </c>
      <c r="AE8" s="184">
        <f t="shared" si="10"/>
        <v>0.99999999999999989</v>
      </c>
      <c r="AF8" s="184">
        <f t="shared" si="10"/>
        <v>1</v>
      </c>
      <c r="AG8" s="184">
        <f t="shared" si="10"/>
        <v>1</v>
      </c>
      <c r="AH8" s="184">
        <f t="shared" si="10"/>
        <v>1</v>
      </c>
      <c r="AI8" s="184">
        <f t="shared" si="10"/>
        <v>1.0000000002545262</v>
      </c>
      <c r="AJ8" s="184">
        <f t="shared" si="10"/>
        <v>0.99999999974703258</v>
      </c>
      <c r="AK8" s="184">
        <f t="shared" si="10"/>
        <v>1</v>
      </c>
      <c r="AL8" s="184">
        <f t="shared" si="10"/>
        <v>1.0000000002498912</v>
      </c>
      <c r="AM8" s="184">
        <f t="shared" si="10"/>
        <v>0.99999999999999989</v>
      </c>
    </row>
    <row r="12" spans="1:39" x14ac:dyDescent="0.3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35">
      <c r="C13" s="188" t="s">
        <v>388</v>
      </c>
      <c r="E13" s="168"/>
      <c r="F13" s="168"/>
      <c r="G13" s="168"/>
      <c r="H13" s="168"/>
      <c r="I13" s="168">
        <f>I93</f>
        <v>8.5682880483161621E-3</v>
      </c>
      <c r="J13" s="169">
        <f>S93</f>
        <v>0.11831753164168908</v>
      </c>
      <c r="K13" s="169">
        <f>AM93</f>
        <v>0.66241738031641317</v>
      </c>
    </row>
    <row r="14" spans="1:39" x14ac:dyDescent="0.35">
      <c r="C14" s="189" t="s">
        <v>374</v>
      </c>
      <c r="E14" s="190"/>
      <c r="F14" s="190"/>
      <c r="G14" s="190"/>
      <c r="H14" s="190"/>
      <c r="I14" s="190">
        <f>I93</f>
        <v>8.5682880483161621E-3</v>
      </c>
      <c r="J14" s="190">
        <f>S93</f>
        <v>0.11831753164168908</v>
      </c>
      <c r="K14" s="190">
        <f>AM93</f>
        <v>0.66241738031641317</v>
      </c>
    </row>
    <row r="15" spans="1:39" x14ac:dyDescent="0.35">
      <c r="C15" s="188" t="s">
        <v>389</v>
      </c>
      <c r="E15" s="168"/>
      <c r="F15" s="168"/>
      <c r="G15" s="168"/>
      <c r="H15" s="168"/>
      <c r="I15" s="168">
        <f>I101</f>
        <v>0.99143171183051459</v>
      </c>
      <c r="J15" s="168">
        <f>S101</f>
        <v>0.88168246819134055</v>
      </c>
      <c r="K15" s="169">
        <f>AM101</f>
        <v>0.33758261968358672</v>
      </c>
    </row>
    <row r="16" spans="1:39" x14ac:dyDescent="0.35">
      <c r="C16" s="189" t="s">
        <v>371</v>
      </c>
      <c r="E16" s="191"/>
      <c r="F16" s="191"/>
      <c r="G16" s="191"/>
      <c r="H16" s="191"/>
      <c r="I16" s="191">
        <f>I102+I103</f>
        <v>0.17619566843031259</v>
      </c>
      <c r="J16" s="191">
        <f>S102+S103</f>
        <v>0.2097117340573712</v>
      </c>
      <c r="K16" s="191">
        <f>AM102+AM103</f>
        <v>9.8932721745285765E-2</v>
      </c>
    </row>
    <row r="17" spans="1:39" x14ac:dyDescent="0.35">
      <c r="C17" s="192" t="s">
        <v>372</v>
      </c>
      <c r="E17" s="190"/>
      <c r="F17" s="190"/>
      <c r="G17" s="190"/>
      <c r="H17" s="190"/>
      <c r="I17" s="190">
        <f>I104+I105+I106</f>
        <v>0.71138778336186981</v>
      </c>
      <c r="J17" s="190">
        <f>S104+S105+S106</f>
        <v>0.61367397248742195</v>
      </c>
      <c r="K17" s="190">
        <f>AM104+AM105+AM106</f>
        <v>0.22340987923258676</v>
      </c>
    </row>
    <row r="18" spans="1:39" x14ac:dyDescent="0.35">
      <c r="C18" s="192" t="s">
        <v>373</v>
      </c>
      <c r="E18" s="190"/>
      <c r="F18" s="190"/>
      <c r="G18" s="190"/>
      <c r="H18" s="190"/>
      <c r="I18" s="190">
        <f>I107+I108</f>
        <v>0.1038482601508465</v>
      </c>
      <c r="J18" s="190">
        <f>S107+S108</f>
        <v>5.8296761741164028E-2</v>
      </c>
      <c r="K18" s="190">
        <f>AM107+AM108</f>
        <v>1.5240018663492387E-2</v>
      </c>
    </row>
    <row r="19" spans="1:39" x14ac:dyDescent="0.35">
      <c r="C19" s="193" t="s">
        <v>385</v>
      </c>
      <c r="E19" s="194"/>
      <c r="F19" s="194"/>
      <c r="G19" s="194"/>
      <c r="H19" s="194"/>
      <c r="I19" s="194">
        <f>SUM(I16:I18)</f>
        <v>0.99143171194302881</v>
      </c>
      <c r="J19" s="194">
        <f>SUM(J16:J18)</f>
        <v>0.8816824682859572</v>
      </c>
      <c r="K19" s="194">
        <f>SUM(K16:K18)</f>
        <v>0.33758261964136493</v>
      </c>
    </row>
    <row r="23" spans="1:39" ht="23.5" x14ac:dyDescent="0.55000000000000004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5" x14ac:dyDescent="0.55000000000000004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3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3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3000.9927250000001</v>
      </c>
      <c r="J26" s="75">
        <f>VLOOKUP($D26,Résultats!$B$2:$AZ$251,J$2,FALSE)</f>
        <v>2987.3681080000001</v>
      </c>
      <c r="K26" s="75">
        <f>VLOOKUP($D26,Résultats!$B$2:$AZ$251,K$2,FALSE)</f>
        <v>2879.3074780000002</v>
      </c>
      <c r="L26" s="75">
        <f>VLOOKUP($D26,Résultats!$B$2:$AZ$251,L$2,FALSE)</f>
        <v>2846.241184</v>
      </c>
      <c r="M26" s="75">
        <f>VLOOKUP($D26,Résultats!$B$2:$AZ$251,M$2,FALSE)</f>
        <v>2790.3023450000001</v>
      </c>
      <c r="N26" s="75">
        <f>VLOOKUP($D26,Résultats!$B$2:$AZ$251,N$2,FALSE)</f>
        <v>2747.2395820000002</v>
      </c>
      <c r="O26" s="75">
        <f>VLOOKUP($D26,Résultats!$B$2:$AZ$251,O$2,FALSE)</f>
        <v>2797.2156369999998</v>
      </c>
      <c r="P26" s="75">
        <f>VLOOKUP($D26,Résultats!$B$2:$AZ$251,P$2,FALSE)</f>
        <v>2852.182397</v>
      </c>
      <c r="Q26" s="75">
        <f>VLOOKUP($D26,Résultats!$B$2:$AZ$251,Q$2,FALSE)</f>
        <v>2900.7010780000001</v>
      </c>
      <c r="R26" s="75">
        <f>VLOOKUP($D26,Résultats!$B$2:$AZ$251,R$2,FALSE)</f>
        <v>2939.2165530000002</v>
      </c>
      <c r="S26" s="75">
        <f>VLOOKUP($D26,Résultats!$B$2:$AZ$251,S$2,FALSE)</f>
        <v>2970.7735200000002</v>
      </c>
      <c r="T26" s="75">
        <f>VLOOKUP($D26,Résultats!$B$2:$AZ$251,T$2,FALSE)</f>
        <v>2992.4614689999999</v>
      </c>
      <c r="U26" s="75">
        <f>VLOOKUP($D26,Résultats!$B$2:$AZ$251,U$2,FALSE)</f>
        <v>3010.010421</v>
      </c>
      <c r="V26" s="75">
        <f>VLOOKUP($D26,Résultats!$B$2:$AZ$251,V$2,FALSE)</f>
        <v>3025.0009500000001</v>
      </c>
      <c r="W26" s="75">
        <f>VLOOKUP($D26,Résultats!$B$2:$AZ$251,W$2,FALSE)</f>
        <v>3039.0980370000002</v>
      </c>
      <c r="X26" s="75">
        <f>VLOOKUP($D26,Résultats!$B$2:$AZ$251,X$2,FALSE)</f>
        <v>3054.068945</v>
      </c>
      <c r="Y26" s="75">
        <f>VLOOKUP($D26,Résultats!$B$2:$AZ$251,Y$2,FALSE)</f>
        <v>3067.070236</v>
      </c>
      <c r="Z26" s="75">
        <f>VLOOKUP($D26,Résultats!$B$2:$AZ$251,Z$2,FALSE)</f>
        <v>3082.1895330000002</v>
      </c>
      <c r="AA26" s="75">
        <f>VLOOKUP($D26,Résultats!$B$2:$AZ$251,AA$2,FALSE)</f>
        <v>3098.9560540000002</v>
      </c>
      <c r="AB26" s="75">
        <f>VLOOKUP($D26,Résultats!$B$2:$AZ$251,AB$2,FALSE)</f>
        <v>3117.591895</v>
      </c>
      <c r="AC26" s="75">
        <f>VLOOKUP($D26,Résultats!$B$2:$AZ$251,AC$2,FALSE)</f>
        <v>3137.2759209999999</v>
      </c>
      <c r="AD26" s="75">
        <f>VLOOKUP($D26,Résultats!$B$2:$AZ$251,AD$2,FALSE)</f>
        <v>3163.6519929999999</v>
      </c>
      <c r="AE26" s="75">
        <f>VLOOKUP($D26,Résultats!$B$2:$AZ$251,AE$2,FALSE)</f>
        <v>3189.7529669999999</v>
      </c>
      <c r="AF26" s="75">
        <f>VLOOKUP($D26,Résultats!$B$2:$AZ$251,AF$2,FALSE)</f>
        <v>3214.1071320000001</v>
      </c>
      <c r="AG26" s="75">
        <f>VLOOKUP($D26,Résultats!$B$2:$AZ$251,AG$2,FALSE)</f>
        <v>3237.5251579999999</v>
      </c>
      <c r="AH26" s="75">
        <f>VLOOKUP($D26,Résultats!$B$2:$AZ$251,AH$2,FALSE)</f>
        <v>3259.439586</v>
      </c>
      <c r="AI26" s="75">
        <f>VLOOKUP($D26,Résultats!$B$2:$AZ$251,AI$2,FALSE)</f>
        <v>3279.5933869999999</v>
      </c>
      <c r="AJ26" s="75">
        <f>VLOOKUP($D26,Résultats!$B$2:$AZ$251,AJ$2,FALSE)</f>
        <v>3299.603083</v>
      </c>
      <c r="AK26" s="75">
        <f>VLOOKUP($D26,Résultats!$B$2:$AZ$251,AK$2,FALSE)</f>
        <v>3319.3601619999999</v>
      </c>
      <c r="AL26" s="75">
        <f>VLOOKUP($D26,Résultats!$B$2:$AZ$251,AL$2,FALSE)</f>
        <v>3338.851107</v>
      </c>
      <c r="AM26" s="75">
        <f>VLOOKUP($D26,Résultats!$B$2:$AZ$251,AM$2,FALSE)</f>
        <v>3360.3101409999999</v>
      </c>
    </row>
    <row r="27" spans="1:39" x14ac:dyDescent="0.3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24.20504978</v>
      </c>
      <c r="G27" s="77">
        <f>VLOOKUP($D27,Résultats!$B$2:$AZ$251,G$2,FALSE)</f>
        <v>44.500197300000004</v>
      </c>
      <c r="H27" s="77">
        <f>VLOOKUP($D27,Résultats!$B$2:$AZ$251,H$2,FALSE)</f>
        <v>53.360565710000003</v>
      </c>
      <c r="I27" s="77">
        <f>VLOOKUP($D27,Résultats!$B$2:$AZ$251,I$2,FALSE)</f>
        <v>104.5238559</v>
      </c>
      <c r="J27" s="77">
        <f>VLOOKUP($D27,Résultats!$B$2:$AZ$251,J$2,FALSE)</f>
        <v>184.75083179999999</v>
      </c>
      <c r="K27" s="77">
        <f>VLOOKUP($D27,Résultats!$B$2:$AZ$251,K$2,FALSE)</f>
        <v>312.05087859999998</v>
      </c>
      <c r="L27" s="77">
        <f>VLOOKUP($D27,Résultats!$B$2:$AZ$251,L$2,FALSE)</f>
        <v>355.54160030000003</v>
      </c>
      <c r="M27" s="77">
        <f>VLOOKUP($D27,Résultats!$B$2:$AZ$251,M$2,FALSE)</f>
        <v>400.71253389999998</v>
      </c>
      <c r="N27" s="77">
        <f>VLOOKUP($D27,Résultats!$B$2:$AZ$251,N$2,FALSE)</f>
        <v>452.26156229999998</v>
      </c>
      <c r="O27" s="77">
        <f>VLOOKUP($D27,Résultats!$B$2:$AZ$251,O$2,FALSE)</f>
        <v>526.1779209</v>
      </c>
      <c r="P27" s="77">
        <f>VLOOKUP($D27,Résultats!$B$2:$AZ$251,P$2,FALSE)</f>
        <v>610.85926389999997</v>
      </c>
      <c r="Q27" s="77">
        <f>VLOOKUP($D27,Résultats!$B$2:$AZ$251,Q$2,FALSE)</f>
        <v>704.52993839999999</v>
      </c>
      <c r="R27" s="77">
        <f>VLOOKUP($D27,Résultats!$B$2:$AZ$251,R$2,FALSE)</f>
        <v>806.04792280000004</v>
      </c>
      <c r="S27" s="77">
        <f>VLOOKUP($D27,Résultats!$B$2:$AZ$251,S$2,FALSE)</f>
        <v>915.48994879999998</v>
      </c>
      <c r="T27" s="77">
        <f>VLOOKUP($D27,Résultats!$B$2:$AZ$251,T$2,FALSE)</f>
        <v>1030.891619</v>
      </c>
      <c r="U27" s="77">
        <f>VLOOKUP($D27,Résultats!$B$2:$AZ$251,U$2,FALSE)</f>
        <v>1152.736371</v>
      </c>
      <c r="V27" s="77">
        <f>VLOOKUP($D27,Résultats!$B$2:$AZ$251,V$2,FALSE)</f>
        <v>1280.2303879999999</v>
      </c>
      <c r="W27" s="77">
        <f>VLOOKUP($D27,Résultats!$B$2:$AZ$251,W$2,FALSE)</f>
        <v>1412.531986</v>
      </c>
      <c r="X27" s="77">
        <f>VLOOKUP($D27,Résultats!$B$2:$AZ$251,X$2,FALSE)</f>
        <v>1548.8493639999999</v>
      </c>
      <c r="Y27" s="77">
        <f>VLOOKUP($D27,Résultats!$B$2:$AZ$251,Y$2,FALSE)</f>
        <v>1685.9563020000001</v>
      </c>
      <c r="Z27" s="77">
        <f>VLOOKUP($D27,Résultats!$B$2:$AZ$251,Z$2,FALSE)</f>
        <v>1824.140355</v>
      </c>
      <c r="AA27" s="77">
        <f>VLOOKUP($D27,Résultats!$B$2:$AZ$251,AA$2,FALSE)</f>
        <v>1961.4847480000001</v>
      </c>
      <c r="AB27" s="77">
        <f>VLOOKUP($D27,Résultats!$B$2:$AZ$251,AB$2,FALSE)</f>
        <v>2096.5534659999998</v>
      </c>
      <c r="AC27" s="77">
        <f>VLOOKUP($D27,Résultats!$B$2:$AZ$251,AC$2,FALSE)</f>
        <v>2227.3853559999998</v>
      </c>
      <c r="AD27" s="77">
        <f>VLOOKUP($D27,Résultats!$B$2:$AZ$251,AD$2,FALSE)</f>
        <v>2356.96985</v>
      </c>
      <c r="AE27" s="77">
        <f>VLOOKUP($D27,Résultats!$B$2:$AZ$251,AE$2,FALSE)</f>
        <v>2479.5288049999999</v>
      </c>
      <c r="AF27" s="77">
        <f>VLOOKUP($D27,Résultats!$B$2:$AZ$251,AF$2,FALSE)</f>
        <v>2593.1214439999999</v>
      </c>
      <c r="AG27" s="77">
        <f>VLOOKUP($D27,Résultats!$B$2:$AZ$251,AG$2,FALSE)</f>
        <v>2697.8852029999998</v>
      </c>
      <c r="AH27" s="77">
        <f>VLOOKUP($D27,Résultats!$B$2:$AZ$251,AH$2,FALSE)</f>
        <v>2793.1799689999998</v>
      </c>
      <c r="AI27" s="77">
        <f>VLOOKUP($D27,Résultats!$B$2:$AZ$251,AI$2,FALSE)</f>
        <v>2878.8550930000001</v>
      </c>
      <c r="AJ27" s="77">
        <f>VLOOKUP($D27,Résultats!$B$2:$AZ$251,AJ$2,FALSE)</f>
        <v>2956.6363529999999</v>
      </c>
      <c r="AK27" s="77">
        <f>VLOOKUP($D27,Résultats!$B$2:$AZ$251,AK$2,FALSE)</f>
        <v>3026.9400190000001</v>
      </c>
      <c r="AL27" s="77">
        <f>VLOOKUP($D27,Résultats!$B$2:$AZ$251,AL$2,FALSE)</f>
        <v>3090.3490550000001</v>
      </c>
      <c r="AM27" s="77">
        <f>VLOOKUP($D27,Résultats!$B$2:$AZ$251,AM$2,FALSE)</f>
        <v>3149.5947569999998</v>
      </c>
    </row>
    <row r="28" spans="1:39" x14ac:dyDescent="0.3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0.52185326799999998</v>
      </c>
      <c r="G28" s="31">
        <f>VLOOKUP($D28,Résultats!$B$2:$AZ$251,G$2,FALSE)</f>
        <v>1.245331899</v>
      </c>
      <c r="H28" s="31">
        <f>VLOOKUP($D28,Résultats!$B$2:$AZ$251,H$2,FALSE)</f>
        <v>1.621588848</v>
      </c>
      <c r="I28" s="31">
        <f>VLOOKUP($D28,Résultats!$B$2:$AZ$251,I$2,FALSE)</f>
        <v>3.4240460490000002</v>
      </c>
      <c r="J28" s="31">
        <f>VLOOKUP($D28,Résultats!$B$2:$AZ$251,J$2,FALSE)</f>
        <v>6.5247432270000001</v>
      </c>
      <c r="K28" s="31">
        <f>VLOOKUP($D28,Résultats!$B$2:$AZ$251,K$2,FALSE)</f>
        <v>11.870577219999999</v>
      </c>
      <c r="L28" s="31">
        <f>VLOOKUP($D28,Résultats!$B$2:$AZ$251,L$2,FALSE)</f>
        <v>14.541719759999999</v>
      </c>
      <c r="M28" s="31">
        <f>VLOOKUP($D28,Résultats!$B$2:$AZ$251,M$2,FALSE)</f>
        <v>17.576945739999999</v>
      </c>
      <c r="N28" s="31">
        <f>VLOOKUP($D28,Résultats!$B$2:$AZ$251,N$2,FALSE)</f>
        <v>21.215284610000001</v>
      </c>
      <c r="O28" s="31">
        <f>VLOOKUP($D28,Résultats!$B$2:$AZ$251,O$2,FALSE)</f>
        <v>26.278618649999999</v>
      </c>
      <c r="P28" s="31">
        <f>VLOOKUP($D28,Résultats!$B$2:$AZ$251,P$2,FALSE)</f>
        <v>32.325633359999998</v>
      </c>
      <c r="Q28" s="31">
        <f>VLOOKUP($D28,Résultats!$B$2:$AZ$251,Q$2,FALSE)</f>
        <v>39.32118809</v>
      </c>
      <c r="R28" s="31">
        <f>VLOOKUP($D28,Résultats!$B$2:$AZ$251,R$2,FALSE)</f>
        <v>47.249476309999999</v>
      </c>
      <c r="S28" s="31">
        <f>VLOOKUP($D28,Résultats!$B$2:$AZ$251,S$2,FALSE)</f>
        <v>56.159548049999998</v>
      </c>
      <c r="T28" s="31">
        <f>VLOOKUP($D28,Résultats!$B$2:$AZ$251,T$2,FALSE)</f>
        <v>65.977141140000001</v>
      </c>
      <c r="U28" s="31">
        <f>VLOOKUP($D28,Résultats!$B$2:$AZ$251,U$2,FALSE)</f>
        <v>76.777843279999999</v>
      </c>
      <c r="V28" s="31">
        <f>VLOOKUP($D28,Résultats!$B$2:$AZ$251,V$2,FALSE)</f>
        <v>88.560149449999997</v>
      </c>
      <c r="W28" s="31">
        <f>VLOOKUP($D28,Résultats!$B$2:$AZ$251,W$2,FALSE)</f>
        <v>101.31553409999999</v>
      </c>
      <c r="X28" s="31">
        <f>VLOOKUP($D28,Résultats!$B$2:$AZ$251,X$2,FALSE)</f>
        <v>115.03638650000001</v>
      </c>
      <c r="Y28" s="31">
        <f>VLOOKUP($D28,Résultats!$B$2:$AZ$251,Y$2,FALSE)</f>
        <v>129.5205268</v>
      </c>
      <c r="Z28" s="31">
        <f>VLOOKUP($D28,Résultats!$B$2:$AZ$251,Z$2,FALSE)</f>
        <v>144.8095568</v>
      </c>
      <c r="AA28" s="31">
        <f>VLOOKUP($D28,Résultats!$B$2:$AZ$251,AA$2,FALSE)</f>
        <v>160.77905699999999</v>
      </c>
      <c r="AB28" s="31">
        <f>VLOOKUP($D28,Résultats!$B$2:$AZ$251,AB$2,FALSE)</f>
        <v>177.32130269999999</v>
      </c>
      <c r="AC28" s="31">
        <f>VLOOKUP($D28,Résultats!$B$2:$AZ$251,AC$2,FALSE)</f>
        <v>194.26890650000001</v>
      </c>
      <c r="AD28" s="31">
        <f>VLOOKUP($D28,Résultats!$B$2:$AZ$251,AD$2,FALSE)</f>
        <v>211.88050799999999</v>
      </c>
      <c r="AE28" s="31">
        <f>VLOOKUP($D28,Résultats!$B$2:$AZ$251,AE$2,FALSE)</f>
        <v>229.6314663</v>
      </c>
      <c r="AF28" s="31">
        <f>VLOOKUP($D28,Résultats!$B$2:$AZ$251,AF$2,FALSE)</f>
        <v>247.30761849999999</v>
      </c>
      <c r="AG28" s="31">
        <f>VLOOKUP($D28,Résultats!$B$2:$AZ$251,AG$2,FALSE)</f>
        <v>264.88063190000003</v>
      </c>
      <c r="AH28" s="31">
        <f>VLOOKUP($D28,Résultats!$B$2:$AZ$251,AH$2,FALSE)</f>
        <v>282.23882159999999</v>
      </c>
      <c r="AI28" s="31">
        <f>VLOOKUP($D28,Résultats!$B$2:$AZ$251,AI$2,FALSE)</f>
        <v>299.31572519999997</v>
      </c>
      <c r="AJ28" s="31">
        <f>VLOOKUP($D28,Résultats!$B$2:$AZ$251,AJ$2,FALSE)</f>
        <v>316.23605350000003</v>
      </c>
      <c r="AK28" s="31">
        <f>VLOOKUP($D28,Résultats!$B$2:$AZ$251,AK$2,FALSE)</f>
        <v>332.9944577</v>
      </c>
      <c r="AL28" s="31">
        <f>VLOOKUP($D28,Résultats!$B$2:$AZ$251,AL$2,FALSE)</f>
        <v>349.60646480000003</v>
      </c>
      <c r="AM28" s="31">
        <f>VLOOKUP($D28,Résultats!$B$2:$AZ$251,AM$2,FALSE)</f>
        <v>366.35216350000002</v>
      </c>
    </row>
    <row r="29" spans="1:39" x14ac:dyDescent="0.3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0.4257743302</v>
      </c>
      <c r="G29" s="31">
        <f>VLOOKUP($D29,Résultats!$B$2:$AZ$251,G$2,FALSE)</f>
        <v>0.93798446950000003</v>
      </c>
      <c r="H29" s="31">
        <f>VLOOKUP($D29,Résultats!$B$2:$AZ$251,H$2,FALSE)</f>
        <v>1.1927448389999999</v>
      </c>
      <c r="I29" s="31">
        <f>VLOOKUP($D29,Résultats!$B$2:$AZ$251,I$2,FALSE)</f>
        <v>2.4658910449999998</v>
      </c>
      <c r="J29" s="31">
        <f>VLOOKUP($D29,Résultats!$B$2:$AZ$251,J$2,FALSE)</f>
        <v>4.6023033419999999</v>
      </c>
      <c r="K29" s="31">
        <f>VLOOKUP($D29,Résultats!$B$2:$AZ$251,K$2,FALSE)</f>
        <v>8.2052034809999999</v>
      </c>
      <c r="L29" s="31">
        <f>VLOOKUP($D29,Résultats!$B$2:$AZ$251,L$2,FALSE)</f>
        <v>9.8567269549999903</v>
      </c>
      <c r="M29" s="31">
        <f>VLOOKUP($D29,Résultats!$B$2:$AZ$251,M$2,FALSE)</f>
        <v>11.692062200000001</v>
      </c>
      <c r="N29" s="31">
        <f>VLOOKUP($D29,Résultats!$B$2:$AZ$251,N$2,FALSE)</f>
        <v>13.859823649999999</v>
      </c>
      <c r="O29" s="31">
        <f>VLOOKUP($D29,Résultats!$B$2:$AZ$251,O$2,FALSE)</f>
        <v>16.879539309999998</v>
      </c>
      <c r="P29" s="31">
        <f>VLOOKUP($D29,Résultats!$B$2:$AZ$251,P$2,FALSE)</f>
        <v>20.439008309999998</v>
      </c>
      <c r="Q29" s="31">
        <f>VLOOKUP($D29,Résultats!$B$2:$AZ$251,Q$2,FALSE)</f>
        <v>24.500457730000001</v>
      </c>
      <c r="R29" s="31">
        <f>VLOOKUP($D29,Résultats!$B$2:$AZ$251,R$2,FALSE)</f>
        <v>29.040363679999999</v>
      </c>
      <c r="S29" s="31">
        <f>VLOOKUP($D29,Résultats!$B$2:$AZ$251,S$2,FALSE)</f>
        <v>34.075736679999999</v>
      </c>
      <c r="T29" s="31">
        <f>VLOOKUP($D29,Résultats!$B$2:$AZ$251,T$2,FALSE)</f>
        <v>39.547968099999999</v>
      </c>
      <c r="U29" s="31">
        <f>VLOOKUP($D29,Résultats!$B$2:$AZ$251,U$2,FALSE)</f>
        <v>45.488790600000002</v>
      </c>
      <c r="V29" s="31">
        <f>VLOOKUP($D29,Résultats!$B$2:$AZ$251,V$2,FALSE)</f>
        <v>51.882168290000003</v>
      </c>
      <c r="W29" s="31">
        <f>VLOOKUP($D29,Résultats!$B$2:$AZ$251,W$2,FALSE)</f>
        <v>58.707716240000003</v>
      </c>
      <c r="X29" s="31">
        <f>VLOOKUP($D29,Résultats!$B$2:$AZ$251,X$2,FALSE)</f>
        <v>65.945122359999999</v>
      </c>
      <c r="Y29" s="31">
        <f>VLOOKUP($D29,Résultats!$B$2:$AZ$251,Y$2,FALSE)</f>
        <v>73.464058660000006</v>
      </c>
      <c r="Z29" s="31">
        <f>VLOOKUP($D29,Résultats!$B$2:$AZ$251,Z$2,FALSE)</f>
        <v>81.276388069999996</v>
      </c>
      <c r="AA29" s="31">
        <f>VLOOKUP($D29,Résultats!$B$2:$AZ$251,AA$2,FALSE)</f>
        <v>89.298628210000004</v>
      </c>
      <c r="AB29" s="31">
        <f>VLOOKUP($D29,Résultats!$B$2:$AZ$251,AB$2,FALSE)</f>
        <v>97.459996810000007</v>
      </c>
      <c r="AC29" s="31">
        <f>VLOOKUP($D29,Résultats!$B$2:$AZ$251,AC$2,FALSE)</f>
        <v>105.6593092</v>
      </c>
      <c r="AD29" s="31">
        <f>VLOOKUP($D29,Résultats!$B$2:$AZ$251,AD$2,FALSE)</f>
        <v>114.0278199</v>
      </c>
      <c r="AE29" s="31">
        <f>VLOOKUP($D29,Résultats!$B$2:$AZ$251,AE$2,FALSE)</f>
        <v>122.2741245</v>
      </c>
      <c r="AF29" s="31">
        <f>VLOOKUP($D29,Résultats!$B$2:$AZ$251,AF$2,FALSE)</f>
        <v>130.280462</v>
      </c>
      <c r="AG29" s="31">
        <f>VLOOKUP($D29,Résultats!$B$2:$AZ$251,AG$2,FALSE)</f>
        <v>138.0294394</v>
      </c>
      <c r="AH29" s="31">
        <f>VLOOKUP($D29,Résultats!$B$2:$AZ$251,AH$2,FALSE)</f>
        <v>145.4618218</v>
      </c>
      <c r="AI29" s="31">
        <f>VLOOKUP($D29,Résultats!$B$2:$AZ$251,AI$2,FALSE)</f>
        <v>152.54285400000001</v>
      </c>
      <c r="AJ29" s="31">
        <f>VLOOKUP($D29,Résultats!$B$2:$AZ$251,AJ$2,FALSE)</f>
        <v>159.33637229999999</v>
      </c>
      <c r="AK29" s="31">
        <f>VLOOKUP($D29,Résultats!$B$2:$AZ$251,AK$2,FALSE)</f>
        <v>165.8391848</v>
      </c>
      <c r="AL29" s="31">
        <f>VLOOKUP($D29,Résultats!$B$2:$AZ$251,AL$2,FALSE)</f>
        <v>172.0584838</v>
      </c>
      <c r="AM29" s="31">
        <f>VLOOKUP($D29,Résultats!$B$2:$AZ$251,AM$2,FALSE)</f>
        <v>178.1275119</v>
      </c>
    </row>
    <row r="30" spans="1:39" x14ac:dyDescent="0.3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0.71810719619999996</v>
      </c>
      <c r="G30" s="31">
        <f>VLOOKUP($D30,Résultats!$B$2:$AZ$251,G$2,FALSE)</f>
        <v>1.329142375</v>
      </c>
      <c r="H30" s="31">
        <f>VLOOKUP($D30,Résultats!$B$2:$AZ$251,H$2,FALSE)</f>
        <v>1.595282023</v>
      </c>
      <c r="I30" s="31">
        <f>VLOOKUP($D30,Résultats!$B$2:$AZ$251,I$2,FALSE)</f>
        <v>3.1251630170000002</v>
      </c>
      <c r="J30" s="31">
        <f>VLOOKUP($D30,Résultats!$B$2:$AZ$251,J$2,FALSE)</f>
        <v>5.519337299</v>
      </c>
      <c r="K30" s="31">
        <f>VLOOKUP($D30,Résultats!$B$2:$AZ$251,K$2,FALSE)</f>
        <v>9.3044620479999995</v>
      </c>
      <c r="L30" s="31">
        <f>VLOOKUP($D30,Résultats!$B$2:$AZ$251,L$2,FALSE)</f>
        <v>10.56760512</v>
      </c>
      <c r="M30" s="31">
        <f>VLOOKUP($D30,Résultats!$B$2:$AZ$251,M$2,FALSE)</f>
        <v>11.85617826</v>
      </c>
      <c r="N30" s="31">
        <f>VLOOKUP($D30,Résultats!$B$2:$AZ$251,N$2,FALSE)</f>
        <v>13.30131197</v>
      </c>
      <c r="O30" s="31">
        <f>VLOOKUP($D30,Résultats!$B$2:$AZ$251,O$2,FALSE)</f>
        <v>15.36222953</v>
      </c>
      <c r="P30" s="31">
        <f>VLOOKUP($D30,Résultats!$B$2:$AZ$251,P$2,FALSE)</f>
        <v>17.683403559999999</v>
      </c>
      <c r="Q30" s="31">
        <f>VLOOKUP($D30,Résultats!$B$2:$AZ$251,Q$2,FALSE)</f>
        <v>20.201227450000001</v>
      </c>
      <c r="R30" s="31">
        <f>VLOOKUP($D30,Résultats!$B$2:$AZ$251,R$2,FALSE)</f>
        <v>22.871263089999999</v>
      </c>
      <c r="S30" s="31">
        <f>VLOOKUP($D30,Résultats!$B$2:$AZ$251,S$2,FALSE)</f>
        <v>25.68391222</v>
      </c>
      <c r="T30" s="31">
        <f>VLOOKUP($D30,Résultats!$B$2:$AZ$251,T$2,FALSE)</f>
        <v>28.57160141</v>
      </c>
      <c r="U30" s="31">
        <f>VLOOKUP($D30,Résultats!$B$2:$AZ$251,U$2,FALSE)</f>
        <v>31.534788129999999</v>
      </c>
      <c r="V30" s="31">
        <f>VLOOKUP($D30,Résultats!$B$2:$AZ$251,V$2,FALSE)</f>
        <v>34.537109389999998</v>
      </c>
      <c r="W30" s="31">
        <f>VLOOKUP($D30,Résultats!$B$2:$AZ$251,W$2,FALSE)</f>
        <v>37.540527939999997</v>
      </c>
      <c r="X30" s="31">
        <f>VLOOKUP($D30,Résultats!$B$2:$AZ$251,X$2,FALSE)</f>
        <v>40.507797969999999</v>
      </c>
      <c r="Y30" s="31">
        <f>VLOOKUP($D30,Résultats!$B$2:$AZ$251,Y$2,FALSE)</f>
        <v>43.339418729999998</v>
      </c>
      <c r="Z30" s="31">
        <f>VLOOKUP($D30,Résultats!$B$2:$AZ$251,Z$2,FALSE)</f>
        <v>46.03018496</v>
      </c>
      <c r="AA30" s="31">
        <f>VLOOKUP($D30,Résultats!$B$2:$AZ$251,AA$2,FALSE)</f>
        <v>48.517173509999999</v>
      </c>
      <c r="AB30" s="31">
        <f>VLOOKUP($D30,Résultats!$B$2:$AZ$251,AB$2,FALSE)</f>
        <v>50.753222829999999</v>
      </c>
      <c r="AC30" s="31">
        <f>VLOOKUP($D30,Résultats!$B$2:$AZ$251,AC$2,FALSE)</f>
        <v>52.68136063</v>
      </c>
      <c r="AD30" s="31">
        <f>VLOOKUP($D30,Résultats!$B$2:$AZ$251,AD$2,FALSE)</f>
        <v>54.362823290000001</v>
      </c>
      <c r="AE30" s="31">
        <f>VLOOKUP($D30,Résultats!$B$2:$AZ$251,AE$2,FALSE)</f>
        <v>55.65560911</v>
      </c>
      <c r="AF30" s="31">
        <f>VLOOKUP($D30,Résultats!$B$2:$AZ$251,AF$2,FALSE)</f>
        <v>56.514229450000002</v>
      </c>
      <c r="AG30" s="31">
        <f>VLOOKUP($D30,Résultats!$B$2:$AZ$251,AG$2,FALSE)</f>
        <v>56.941844449999998</v>
      </c>
      <c r="AH30" s="31">
        <f>VLOOKUP($D30,Résultats!$B$2:$AZ$251,AH$2,FALSE)</f>
        <v>56.927492299999997</v>
      </c>
      <c r="AI30" s="31">
        <f>VLOOKUP($D30,Résultats!$B$2:$AZ$251,AI$2,FALSE)</f>
        <v>56.471947950000001</v>
      </c>
      <c r="AJ30" s="31">
        <f>VLOOKUP($D30,Résultats!$B$2:$AZ$251,AJ$2,FALSE)</f>
        <v>55.614554589999997</v>
      </c>
      <c r="AK30" s="31">
        <f>VLOOKUP($D30,Résultats!$B$2:$AZ$251,AK$2,FALSE)</f>
        <v>54.368191580000001</v>
      </c>
      <c r="AL30" s="31">
        <f>VLOOKUP($D30,Résultats!$B$2:$AZ$251,AL$2,FALSE)</f>
        <v>52.748880239999998</v>
      </c>
      <c r="AM30" s="31">
        <f>VLOOKUP($D30,Résultats!$B$2:$AZ$251,AM$2,FALSE)</f>
        <v>50.80382238</v>
      </c>
    </row>
    <row r="31" spans="1:39" x14ac:dyDescent="0.3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15.69615615</v>
      </c>
      <c r="G31" s="31">
        <f>VLOOKUP($D31,Résultats!$B$2:$AZ$251,G$2,FALSE)</f>
        <v>28.693293969999999</v>
      </c>
      <c r="H31" s="31">
        <f>VLOOKUP($D31,Résultats!$B$2:$AZ$251,H$2,FALSE)</f>
        <v>34.332662450000001</v>
      </c>
      <c r="I31" s="31">
        <f>VLOOKUP($D31,Résultats!$B$2:$AZ$251,I$2,FALSE)</f>
        <v>67.109035059999997</v>
      </c>
      <c r="J31" s="31">
        <f>VLOOKUP($D31,Résultats!$B$2:$AZ$251,J$2,FALSE)</f>
        <v>118.345894</v>
      </c>
      <c r="K31" s="31">
        <f>VLOOKUP($D31,Résultats!$B$2:$AZ$251,K$2,FALSE)</f>
        <v>199.39963560000001</v>
      </c>
      <c r="L31" s="31">
        <f>VLOOKUP($D31,Résultats!$B$2:$AZ$251,L$2,FALSE)</f>
        <v>226.60214809999999</v>
      </c>
      <c r="M31" s="31">
        <f>VLOOKUP($D31,Résultats!$B$2:$AZ$251,M$2,FALSE)</f>
        <v>254.7039838</v>
      </c>
      <c r="N31" s="31">
        <f>VLOOKUP($D31,Résultats!$B$2:$AZ$251,N$2,FALSE)</f>
        <v>286.67208890000001</v>
      </c>
      <c r="O31" s="31">
        <f>VLOOKUP($D31,Résultats!$B$2:$AZ$251,O$2,FALSE)</f>
        <v>332.59987130000002</v>
      </c>
      <c r="P31" s="31">
        <f>VLOOKUP($D31,Résultats!$B$2:$AZ$251,P$2,FALSE)</f>
        <v>385.07351549999998</v>
      </c>
      <c r="Q31" s="31">
        <f>VLOOKUP($D31,Résultats!$B$2:$AZ$251,Q$2,FALSE)</f>
        <v>442.93985350000003</v>
      </c>
      <c r="R31" s="31">
        <f>VLOOKUP($D31,Résultats!$B$2:$AZ$251,R$2,FALSE)</f>
        <v>505.45348730000001</v>
      </c>
      <c r="S31" s="31">
        <f>VLOOKUP($D31,Résultats!$B$2:$AZ$251,S$2,FALSE)</f>
        <v>572.63719509999999</v>
      </c>
      <c r="T31" s="31">
        <f>VLOOKUP($D31,Résultats!$B$2:$AZ$251,T$2,FALSE)</f>
        <v>643.23604520000004</v>
      </c>
      <c r="U31" s="31">
        <f>VLOOKUP($D31,Résultats!$B$2:$AZ$251,U$2,FALSE)</f>
        <v>717.52652699999999</v>
      </c>
      <c r="V31" s="31">
        <f>VLOOKUP($D31,Résultats!$B$2:$AZ$251,V$2,FALSE)</f>
        <v>794.98563009999998</v>
      </c>
      <c r="W31" s="31">
        <f>VLOOKUP($D31,Résultats!$B$2:$AZ$251,W$2,FALSE)</f>
        <v>875.06293270000003</v>
      </c>
      <c r="X31" s="31">
        <f>VLOOKUP($D31,Résultats!$B$2:$AZ$251,X$2,FALSE)</f>
        <v>957.24064929999997</v>
      </c>
      <c r="Y31" s="31">
        <f>VLOOKUP($D31,Résultats!$B$2:$AZ$251,Y$2,FALSE)</f>
        <v>1039.5045720000001</v>
      </c>
      <c r="Z31" s="31">
        <f>VLOOKUP($D31,Résultats!$B$2:$AZ$251,Z$2,FALSE)</f>
        <v>1122.0222160000001</v>
      </c>
      <c r="AA31" s="31">
        <f>VLOOKUP($D31,Résultats!$B$2:$AZ$251,AA$2,FALSE)</f>
        <v>1203.6002699999999</v>
      </c>
      <c r="AB31" s="31">
        <f>VLOOKUP($D31,Résultats!$B$2:$AZ$251,AB$2,FALSE)</f>
        <v>1283.3536610000001</v>
      </c>
      <c r="AC31" s="31">
        <f>VLOOKUP($D31,Résultats!$B$2:$AZ$251,AC$2,FALSE)</f>
        <v>1360.0847779999999</v>
      </c>
      <c r="AD31" s="31">
        <f>VLOOKUP($D31,Résultats!$B$2:$AZ$251,AD$2,FALSE)</f>
        <v>1435.6224070000001</v>
      </c>
      <c r="AE31" s="31">
        <f>VLOOKUP($D31,Résultats!$B$2:$AZ$251,AE$2,FALSE)</f>
        <v>1506.4524429999999</v>
      </c>
      <c r="AF31" s="31">
        <f>VLOOKUP($D31,Résultats!$B$2:$AZ$251,AF$2,FALSE)</f>
        <v>1571.417839</v>
      </c>
      <c r="AG31" s="31">
        <f>VLOOKUP($D31,Résultats!$B$2:$AZ$251,AG$2,FALSE)</f>
        <v>1630.6280650000001</v>
      </c>
      <c r="AH31" s="31">
        <f>VLOOKUP($D31,Résultats!$B$2:$AZ$251,AH$2,FALSE)</f>
        <v>1683.726692</v>
      </c>
      <c r="AI31" s="31">
        <f>VLOOKUP($D31,Résultats!$B$2:$AZ$251,AI$2,FALSE)</f>
        <v>1730.6548069999999</v>
      </c>
      <c r="AJ31" s="31">
        <f>VLOOKUP($D31,Résultats!$B$2:$AZ$251,AJ$2,FALSE)</f>
        <v>1772.4837990000001</v>
      </c>
      <c r="AK31" s="31">
        <f>VLOOKUP($D31,Résultats!$B$2:$AZ$251,AK$2,FALSE)</f>
        <v>1809.4944780000001</v>
      </c>
      <c r="AL31" s="31">
        <f>VLOOKUP($D31,Résultats!$B$2:$AZ$251,AL$2,FALSE)</f>
        <v>1842.065932</v>
      </c>
      <c r="AM31" s="31">
        <f>VLOOKUP($D31,Résultats!$B$2:$AZ$251,AM$2,FALSE)</f>
        <v>1871.8459869999999</v>
      </c>
    </row>
    <row r="32" spans="1:39" x14ac:dyDescent="0.3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5.9529987560000004</v>
      </c>
      <c r="G32" s="31">
        <f>VLOOKUP($D32,Résultats!$B$2:$AZ$251,G$2,FALSE)</f>
        <v>10.738198880000001</v>
      </c>
      <c r="H32" s="31">
        <f>VLOOKUP($D32,Résultats!$B$2:$AZ$251,H$2,FALSE)</f>
        <v>12.784951599999999</v>
      </c>
      <c r="I32" s="31">
        <f>VLOOKUP($D32,Résultats!$B$2:$AZ$251,I$2,FALSE)</f>
        <v>24.868582310000001</v>
      </c>
      <c r="J32" s="31">
        <f>VLOOKUP($D32,Résultats!$B$2:$AZ$251,J$2,FALSE)</f>
        <v>43.625579969999997</v>
      </c>
      <c r="K32" s="31">
        <f>VLOOKUP($D32,Résultats!$B$2:$AZ$251,K$2,FALSE)</f>
        <v>73.096018459999996</v>
      </c>
      <c r="L32" s="31">
        <f>VLOOKUP($D32,Résultats!$B$2:$AZ$251,L$2,FALSE)</f>
        <v>82.586550579999894</v>
      </c>
      <c r="M32" s="31">
        <f>VLOOKUP($D32,Résultats!$B$2:$AZ$251,M$2,FALSE)</f>
        <v>92.274887579999998</v>
      </c>
      <c r="N32" s="31">
        <f>VLOOKUP($D32,Résultats!$B$2:$AZ$251,N$2,FALSE)</f>
        <v>103.2255167</v>
      </c>
      <c r="O32" s="31">
        <f>VLOOKUP($D32,Résultats!$B$2:$AZ$251,O$2,FALSE)</f>
        <v>119.04557869999999</v>
      </c>
      <c r="P32" s="31">
        <f>VLOOKUP($D32,Résultats!$B$2:$AZ$251,P$2,FALSE)</f>
        <v>137.02529989999999</v>
      </c>
      <c r="Q32" s="31">
        <f>VLOOKUP($D32,Résultats!$B$2:$AZ$251,Q$2,FALSE)</f>
        <v>156.73493959999999</v>
      </c>
      <c r="R32" s="31">
        <f>VLOOKUP($D32,Résultats!$B$2:$AZ$251,R$2,FALSE)</f>
        <v>177.89669180000001</v>
      </c>
      <c r="S32" s="31">
        <f>VLOOKUP($D32,Résultats!$B$2:$AZ$251,S$2,FALSE)</f>
        <v>200.5065276</v>
      </c>
      <c r="T32" s="31">
        <f>VLOOKUP($D32,Résultats!$B$2:$AZ$251,T$2,FALSE)</f>
        <v>224.11290020000001</v>
      </c>
      <c r="U32" s="31">
        <f>VLOOKUP($D32,Résultats!$B$2:$AZ$251,U$2,FALSE)</f>
        <v>248.8014555</v>
      </c>
      <c r="V32" s="31">
        <f>VLOOKUP($D32,Résultats!$B$2:$AZ$251,V$2,FALSE)</f>
        <v>274.37839439999999</v>
      </c>
      <c r="W32" s="31">
        <f>VLOOKUP($D32,Résultats!$B$2:$AZ$251,W$2,FALSE)</f>
        <v>300.64305039999999</v>
      </c>
      <c r="X32" s="31">
        <f>VLOOKUP($D32,Résultats!$B$2:$AZ$251,X$2,FALSE)</f>
        <v>327.40819490000001</v>
      </c>
      <c r="Y32" s="31">
        <f>VLOOKUP($D32,Résultats!$B$2:$AZ$251,Y$2,FALSE)</f>
        <v>353.98107540000001</v>
      </c>
      <c r="Z32" s="31">
        <f>VLOOKUP($D32,Résultats!$B$2:$AZ$251,Z$2,FALSE)</f>
        <v>380.42234230000003</v>
      </c>
      <c r="AA32" s="31">
        <f>VLOOKUP($D32,Résultats!$B$2:$AZ$251,AA$2,FALSE)</f>
        <v>406.32883099999998</v>
      </c>
      <c r="AB32" s="31">
        <f>VLOOKUP($D32,Résultats!$B$2:$AZ$251,AB$2,FALSE)</f>
        <v>431.41017720000002</v>
      </c>
      <c r="AC32" s="31">
        <f>VLOOKUP($D32,Résultats!$B$2:$AZ$251,AC$2,FALSE)</f>
        <v>455.27660350000002</v>
      </c>
      <c r="AD32" s="31">
        <f>VLOOKUP($D32,Résultats!$B$2:$AZ$251,AD$2,FALSE)</f>
        <v>478.55369439999998</v>
      </c>
      <c r="AE32" s="31">
        <f>VLOOKUP($D32,Résultats!$B$2:$AZ$251,AE$2,FALSE)</f>
        <v>500.08469930000001</v>
      </c>
      <c r="AF32" s="31">
        <f>VLOOKUP($D32,Résultats!$B$2:$AZ$251,AF$2,FALSE)</f>
        <v>519.50934289999998</v>
      </c>
      <c r="AG32" s="31">
        <f>VLOOKUP($D32,Résultats!$B$2:$AZ$251,AG$2,FALSE)</f>
        <v>536.88952979999999</v>
      </c>
      <c r="AH32" s="31">
        <f>VLOOKUP($D32,Résultats!$B$2:$AZ$251,AH$2,FALSE)</f>
        <v>552.13537140000005</v>
      </c>
      <c r="AI32" s="31">
        <f>VLOOKUP($D32,Résultats!$B$2:$AZ$251,AI$2,FALSE)</f>
        <v>565.25512839999999</v>
      </c>
      <c r="AJ32" s="31">
        <f>VLOOKUP($D32,Résultats!$B$2:$AZ$251,AJ$2,FALSE)</f>
        <v>576.62660589999996</v>
      </c>
      <c r="AK32" s="31">
        <f>VLOOKUP($D32,Résultats!$B$2:$AZ$251,AK$2,FALSE)</f>
        <v>586.36692389999996</v>
      </c>
      <c r="AL32" s="31">
        <f>VLOOKUP($D32,Résultats!$B$2:$AZ$251,AL$2,FALSE)</f>
        <v>594.62350230000004</v>
      </c>
      <c r="AM32" s="31">
        <f>VLOOKUP($D32,Résultats!$B$2:$AZ$251,AM$2,FALSE)</f>
        <v>601.94746599999996</v>
      </c>
    </row>
    <row r="33" spans="2:39" x14ac:dyDescent="0.3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3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0.8901600784</v>
      </c>
      <c r="G34" s="79">
        <f>VLOOKUP($D34,Résultats!$B$2:$AZ$251,G$2,FALSE)</f>
        <v>1.55624571</v>
      </c>
      <c r="H34" s="79">
        <f>VLOOKUP($D34,Résultats!$B$2:$AZ$251,H$2,FALSE)</f>
        <v>1.8333359520000001</v>
      </c>
      <c r="I34" s="79">
        <f>VLOOKUP($D34,Résultats!$B$2:$AZ$251,I$2,FALSE)</f>
        <v>3.5311384499999998</v>
      </c>
      <c r="J34" s="79">
        <f>VLOOKUP($D34,Résultats!$B$2:$AZ$251,J$2,FALSE)</f>
        <v>6.1329739349999999</v>
      </c>
      <c r="K34" s="79">
        <f>VLOOKUP($D34,Résultats!$B$2:$AZ$251,K$2,FALSE)</f>
        <v>10.174981860000001</v>
      </c>
      <c r="L34" s="79">
        <f>VLOOKUP($D34,Résultats!$B$2:$AZ$251,L$2,FALSE)</f>
        <v>11.386849829999999</v>
      </c>
      <c r="M34" s="79">
        <f>VLOOKUP($D34,Résultats!$B$2:$AZ$251,M$2,FALSE)</f>
        <v>12.60847633</v>
      </c>
      <c r="N34" s="79">
        <f>VLOOKUP($D34,Résultats!$B$2:$AZ$251,N$2,FALSE)</f>
        <v>13.987536479999999</v>
      </c>
      <c r="O34" s="79">
        <f>VLOOKUP($D34,Résultats!$B$2:$AZ$251,O$2,FALSE)</f>
        <v>16.01208334</v>
      </c>
      <c r="P34" s="79">
        <f>VLOOKUP($D34,Résultats!$B$2:$AZ$251,P$2,FALSE)</f>
        <v>18.31240322</v>
      </c>
      <c r="Q34" s="79">
        <f>VLOOKUP($D34,Résultats!$B$2:$AZ$251,Q$2,FALSE)</f>
        <v>20.832271980000002</v>
      </c>
      <c r="R34" s="79">
        <f>VLOOKUP($D34,Résultats!$B$2:$AZ$251,R$2,FALSE)</f>
        <v>23.536640649999999</v>
      </c>
      <c r="S34" s="79">
        <f>VLOOKUP($D34,Résultats!$B$2:$AZ$251,S$2,FALSE)</f>
        <v>26.42702916</v>
      </c>
      <c r="T34" s="79">
        <f>VLOOKUP($D34,Résultats!$B$2:$AZ$251,T$2,FALSE)</f>
        <v>29.445963089999999</v>
      </c>
      <c r="U34" s="79">
        <f>VLOOKUP($D34,Résultats!$B$2:$AZ$251,U$2,FALSE)</f>
        <v>32.60696652</v>
      </c>
      <c r="V34" s="79">
        <f>VLOOKUP($D34,Résultats!$B$2:$AZ$251,V$2,FALSE)</f>
        <v>35.886936830000003</v>
      </c>
      <c r="W34" s="79">
        <f>VLOOKUP($D34,Résultats!$B$2:$AZ$251,W$2,FALSE)</f>
        <v>39.262224359999998</v>
      </c>
      <c r="X34" s="79">
        <f>VLOOKUP($D34,Résultats!$B$2:$AZ$251,X$2,FALSE)</f>
        <v>42.71121333</v>
      </c>
      <c r="Y34" s="79">
        <f>VLOOKUP($D34,Résultats!$B$2:$AZ$251,Y$2,FALSE)</f>
        <v>46.146650119999997</v>
      </c>
      <c r="Z34" s="79">
        <f>VLOOKUP($D34,Résultats!$B$2:$AZ$251,Z$2,FALSE)</f>
        <v>49.579666949999996</v>
      </c>
      <c r="AA34" s="79">
        <f>VLOOKUP($D34,Résultats!$B$2:$AZ$251,AA$2,FALSE)</f>
        <v>52.960788729999997</v>
      </c>
      <c r="AB34" s="79">
        <f>VLOOKUP($D34,Résultats!$B$2:$AZ$251,AB$2,FALSE)</f>
        <v>56.255105569999998</v>
      </c>
      <c r="AC34" s="79">
        <f>VLOOKUP($D34,Résultats!$B$2:$AZ$251,AC$2,FALSE)</f>
        <v>59.414398419999998</v>
      </c>
      <c r="AD34" s="79">
        <f>VLOOKUP($D34,Résultats!$B$2:$AZ$251,AD$2,FALSE)</f>
        <v>62.522596450000002</v>
      </c>
      <c r="AE34" s="79">
        <f>VLOOKUP($D34,Résultats!$B$2:$AZ$251,AE$2,FALSE)</f>
        <v>65.430462719999994</v>
      </c>
      <c r="AF34" s="79">
        <f>VLOOKUP($D34,Résultats!$B$2:$AZ$251,AF$2,FALSE)</f>
        <v>68.091952250000006</v>
      </c>
      <c r="AG34" s="79">
        <f>VLOOKUP($D34,Résultats!$B$2:$AZ$251,AG$2,FALSE)</f>
        <v>70.515692430000001</v>
      </c>
      <c r="AH34" s="79">
        <f>VLOOKUP($D34,Résultats!$B$2:$AZ$251,AH$2,FALSE)</f>
        <v>72.689769339999998</v>
      </c>
      <c r="AI34" s="79">
        <f>VLOOKUP($D34,Résultats!$B$2:$AZ$251,AI$2,FALSE)</f>
        <v>74.614630599999998</v>
      </c>
      <c r="AJ34" s="79">
        <f>VLOOKUP($D34,Résultats!$B$2:$AZ$251,AJ$2,FALSE)</f>
        <v>76.33896756</v>
      </c>
      <c r="AK34" s="79">
        <f>VLOOKUP($D34,Résultats!$B$2:$AZ$251,AK$2,FALSE)</f>
        <v>77.876783410000002</v>
      </c>
      <c r="AL34" s="79">
        <f>VLOOKUP($D34,Résultats!$B$2:$AZ$251,AL$2,FALSE)</f>
        <v>79.245791580000002</v>
      </c>
      <c r="AM34" s="79">
        <f>VLOOKUP($D34,Résultats!$B$2:$AZ$251,AM$2,FALSE)</f>
        <v>80.517805859999996</v>
      </c>
    </row>
    <row r="35" spans="2:39" x14ac:dyDescent="0.3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2690.151621</v>
      </c>
      <c r="I35" s="77">
        <f>VLOOKUP($D35,Résultats!$B$2:$AZ$251,I$2,FALSE)</f>
        <v>2896.4688689999998</v>
      </c>
      <c r="J35" s="77">
        <f>VLOOKUP($D35,Résultats!$B$2:$AZ$251,J$2,FALSE)</f>
        <v>2802.6172759999999</v>
      </c>
      <c r="K35" s="77">
        <f>VLOOKUP($D35,Résultats!$B$2:$AZ$251,K$2,FALSE)</f>
        <v>2567.2565989999998</v>
      </c>
      <c r="L35" s="77">
        <f>VLOOKUP($D35,Résultats!$B$2:$AZ$251,L$2,FALSE)</f>
        <v>2490.699584</v>
      </c>
      <c r="M35" s="77">
        <f>VLOOKUP($D35,Résultats!$B$2:$AZ$251,M$2,FALSE)</f>
        <v>2389.5898109999998</v>
      </c>
      <c r="N35" s="77">
        <f>VLOOKUP($D35,Résultats!$B$2:$AZ$251,N$2,FALSE)</f>
        <v>2294.97802</v>
      </c>
      <c r="O35" s="77">
        <f>VLOOKUP($D35,Résultats!$B$2:$AZ$251,O$2,FALSE)</f>
        <v>2271.0377159999998</v>
      </c>
      <c r="P35" s="77">
        <f>VLOOKUP($D35,Résultats!$B$2:$AZ$251,P$2,FALSE)</f>
        <v>2241.3231329999999</v>
      </c>
      <c r="Q35" s="77">
        <f>VLOOKUP($D35,Résultats!$B$2:$AZ$251,Q$2,FALSE)</f>
        <v>2196.1711399999999</v>
      </c>
      <c r="R35" s="77">
        <f>VLOOKUP($D35,Résultats!$B$2:$AZ$251,R$2,FALSE)</f>
        <v>2133.1686300000001</v>
      </c>
      <c r="S35" s="77">
        <f>VLOOKUP($D35,Résultats!$B$2:$AZ$251,S$2,FALSE)</f>
        <v>2055.2835709999999</v>
      </c>
      <c r="T35" s="77">
        <f>VLOOKUP($D35,Résultats!$B$2:$AZ$251,T$2,FALSE)</f>
        <v>1961.5698500000001</v>
      </c>
      <c r="U35" s="77">
        <f>VLOOKUP($D35,Résultats!$B$2:$AZ$251,U$2,FALSE)</f>
        <v>1857.27405</v>
      </c>
      <c r="V35" s="77">
        <f>VLOOKUP($D35,Résultats!$B$2:$AZ$251,V$2,FALSE)</f>
        <v>1744.7705619999999</v>
      </c>
      <c r="W35" s="77">
        <f>VLOOKUP($D35,Résultats!$B$2:$AZ$251,W$2,FALSE)</f>
        <v>1626.566051</v>
      </c>
      <c r="X35" s="77">
        <f>VLOOKUP($D35,Résultats!$B$2:$AZ$251,X$2,FALSE)</f>
        <v>1505.2195810000001</v>
      </c>
      <c r="Y35" s="77">
        <f>VLOOKUP($D35,Résultats!$B$2:$AZ$251,Y$2,FALSE)</f>
        <v>1381.113934</v>
      </c>
      <c r="Z35" s="77">
        <f>VLOOKUP($D35,Résultats!$B$2:$AZ$251,Z$2,FALSE)</f>
        <v>1258.0491790000001</v>
      </c>
      <c r="AA35" s="77">
        <f>VLOOKUP($D35,Résultats!$B$2:$AZ$251,AA$2,FALSE)</f>
        <v>1137.4713059999999</v>
      </c>
      <c r="AB35" s="77">
        <f>VLOOKUP($D35,Résultats!$B$2:$AZ$251,AB$2,FALSE)</f>
        <v>1021.038429</v>
      </c>
      <c r="AC35" s="77">
        <f>VLOOKUP($D35,Résultats!$B$2:$AZ$251,AC$2,FALSE)</f>
        <v>909.89056449999998</v>
      </c>
      <c r="AD35" s="77">
        <f>VLOOKUP($D35,Résultats!$B$2:$AZ$251,AD$2,FALSE)</f>
        <v>806.68214309999996</v>
      </c>
      <c r="AE35" s="77">
        <f>VLOOKUP($D35,Résultats!$B$2:$AZ$251,AE$2,FALSE)</f>
        <v>710.22416280000004</v>
      </c>
      <c r="AF35" s="77">
        <f>VLOOKUP($D35,Résultats!$B$2:$AZ$251,AF$2,FALSE)</f>
        <v>620.98568820000003</v>
      </c>
      <c r="AG35" s="77">
        <f>VLOOKUP($D35,Résultats!$B$2:$AZ$251,AG$2,FALSE)</f>
        <v>539.6399553</v>
      </c>
      <c r="AH35" s="77">
        <f>VLOOKUP($D35,Résultats!$B$2:$AZ$251,AH$2,FALSE)</f>
        <v>466.2596173</v>
      </c>
      <c r="AI35" s="77">
        <f>VLOOKUP($D35,Résultats!$B$2:$AZ$251,AI$2,FALSE)</f>
        <v>400.73829380000001</v>
      </c>
      <c r="AJ35" s="77">
        <f>VLOOKUP($D35,Résultats!$B$2:$AZ$251,AJ$2,FALSE)</f>
        <v>342.96673070000003</v>
      </c>
      <c r="AK35" s="77">
        <f>VLOOKUP($D35,Résultats!$B$2:$AZ$251,AK$2,FALSE)</f>
        <v>292.42014289999997</v>
      </c>
      <c r="AL35" s="77">
        <f>VLOOKUP($D35,Résultats!$B$2:$AZ$251,AL$2,FALSE)</f>
        <v>248.5020518</v>
      </c>
      <c r="AM35" s="77">
        <f>VLOOKUP($D35,Résultats!$B$2:$AZ$251,AM$2,FALSE)</f>
        <v>210.71538409999999</v>
      </c>
    </row>
    <row r="36" spans="2:39" x14ac:dyDescent="0.3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82.398908910000003</v>
      </c>
      <c r="G36" s="31">
        <f>VLOOKUP($D36,Résultats!$B$2:$AZ$251,G$2,FALSE)</f>
        <v>123.90364820000001</v>
      </c>
      <c r="H36" s="31">
        <f>VLOOKUP($D36,Résultats!$B$2:$AZ$251,H$2,FALSE)</f>
        <v>126.745526</v>
      </c>
      <c r="I36" s="31">
        <f>VLOOKUP($D36,Résultats!$B$2:$AZ$251,I$2,FALSE)</f>
        <v>164.96628580000001</v>
      </c>
      <c r="J36" s="31">
        <f>VLOOKUP($D36,Résultats!$B$2:$AZ$251,J$2,FALSE)</f>
        <v>144.50908860000001</v>
      </c>
      <c r="K36" s="31">
        <f>VLOOKUP($D36,Résultats!$B$2:$AZ$251,K$2,FALSE)</f>
        <v>156.6430373</v>
      </c>
      <c r="L36" s="31">
        <f>VLOOKUP($D36,Résultats!$B$2:$AZ$251,L$2,FALSE)</f>
        <v>169.60069490000001</v>
      </c>
      <c r="M36" s="31">
        <f>VLOOKUP($D36,Résultats!$B$2:$AZ$251,M$2,FALSE)</f>
        <v>182.32177609999999</v>
      </c>
      <c r="N36" s="31">
        <f>VLOOKUP($D36,Résultats!$B$2:$AZ$251,N$2,FALSE)</f>
        <v>195.14450389999999</v>
      </c>
      <c r="O36" s="31">
        <f>VLOOKUP($D36,Résultats!$B$2:$AZ$251,O$2,FALSE)</f>
        <v>203.75313070000001</v>
      </c>
      <c r="P36" s="31">
        <f>VLOOKUP($D36,Résultats!$B$2:$AZ$251,P$2,FALSE)</f>
        <v>207.85125970000001</v>
      </c>
      <c r="Q36" s="31">
        <f>VLOOKUP($D36,Résultats!$B$2:$AZ$251,Q$2,FALSE)</f>
        <v>209.0661465</v>
      </c>
      <c r="R36" s="31">
        <f>VLOOKUP($D36,Résultats!$B$2:$AZ$251,R$2,FALSE)</f>
        <v>207.56740859999999</v>
      </c>
      <c r="S36" s="31">
        <f>VLOOKUP($D36,Résultats!$B$2:$AZ$251,S$2,FALSE)</f>
        <v>203.98406829999999</v>
      </c>
      <c r="T36" s="31">
        <f>VLOOKUP($D36,Résultats!$B$2:$AZ$251,T$2,FALSE)</f>
        <v>198.51226070000001</v>
      </c>
      <c r="U36" s="31">
        <f>VLOOKUP($D36,Résultats!$B$2:$AZ$251,U$2,FALSE)</f>
        <v>191.7372249</v>
      </c>
      <c r="V36" s="31">
        <f>VLOOKUP($D36,Résultats!$B$2:$AZ$251,V$2,FALSE)</f>
        <v>183.87302969999999</v>
      </c>
      <c r="W36" s="31">
        <f>VLOOKUP($D36,Résultats!$B$2:$AZ$251,W$2,FALSE)</f>
        <v>175.12248299999999</v>
      </c>
      <c r="X36" s="31">
        <f>VLOOKUP($D36,Résultats!$B$2:$AZ$251,X$2,FALSE)</f>
        <v>165.6688259</v>
      </c>
      <c r="Y36" s="31">
        <f>VLOOKUP($D36,Résultats!$B$2:$AZ$251,Y$2,FALSE)</f>
        <v>155.80567730000001</v>
      </c>
      <c r="Z36" s="31">
        <f>VLOOKUP($D36,Résultats!$B$2:$AZ$251,Z$2,FALSE)</f>
        <v>145.4897517</v>
      </c>
      <c r="AA36" s="31">
        <f>VLOOKUP($D36,Résultats!$B$2:$AZ$251,AA$2,FALSE)</f>
        <v>134.7954536</v>
      </c>
      <c r="AB36" s="31">
        <f>VLOOKUP($D36,Résultats!$B$2:$AZ$251,AB$2,FALSE)</f>
        <v>123.969447</v>
      </c>
      <c r="AC36" s="31">
        <f>VLOOKUP($D36,Résultats!$B$2:$AZ$251,AC$2,FALSE)</f>
        <v>113.1599329</v>
      </c>
      <c r="AD36" s="31">
        <f>VLOOKUP($D36,Résultats!$B$2:$AZ$251,AD$2,FALSE)</f>
        <v>102.84604040000001</v>
      </c>
      <c r="AE36" s="31">
        <f>VLOOKUP($D36,Résultats!$B$2:$AZ$251,AE$2,FALSE)</f>
        <v>92.829602949999995</v>
      </c>
      <c r="AF36" s="31">
        <f>VLOOKUP($D36,Résultats!$B$2:$AZ$251,AF$2,FALSE)</f>
        <v>83.203675899999894</v>
      </c>
      <c r="AG36" s="31">
        <f>VLOOKUP($D36,Résultats!$B$2:$AZ$251,AG$2,FALSE)</f>
        <v>74.132738970000005</v>
      </c>
      <c r="AH36" s="31">
        <f>VLOOKUP($D36,Résultats!$B$2:$AZ$251,AH$2,FALSE)</f>
        <v>65.699523940000006</v>
      </c>
      <c r="AI36" s="31">
        <f>VLOOKUP($D36,Résultats!$B$2:$AZ$251,AI$2,FALSE)</f>
        <v>57.98657566</v>
      </c>
      <c r="AJ36" s="31">
        <f>VLOOKUP($D36,Résultats!$B$2:$AZ$251,AJ$2,FALSE)</f>
        <v>50.989601839999999</v>
      </c>
      <c r="AK36" s="31">
        <f>VLOOKUP($D36,Résultats!$B$2:$AZ$251,AK$2,FALSE)</f>
        <v>44.682971279999997</v>
      </c>
      <c r="AL36" s="31">
        <f>VLOOKUP($D36,Résultats!$B$2:$AZ$251,AL$2,FALSE)</f>
        <v>39.031436509999999</v>
      </c>
      <c r="AM36" s="31">
        <f>VLOOKUP($D36,Résultats!$B$2:$AZ$251,AM$2,FALSE)</f>
        <v>34.021229630000001</v>
      </c>
    </row>
    <row r="37" spans="2:39" x14ac:dyDescent="0.3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531.61297930000001</v>
      </c>
      <c r="G37" s="31">
        <f>VLOOKUP($D37,Résultats!$B$2:$AZ$251,G$2,FALSE)</f>
        <v>546.01934870000002</v>
      </c>
      <c r="H37" s="31">
        <f>VLOOKUP($D37,Résultats!$B$2:$AZ$251,H$2,FALSE)</f>
        <v>543.78553720000002</v>
      </c>
      <c r="I37" s="31">
        <f>VLOOKUP($D37,Résultats!$B$2:$AZ$251,I$2,FALSE)</f>
        <v>611.70910430000004</v>
      </c>
      <c r="J37" s="31">
        <f>VLOOKUP($D37,Résultats!$B$2:$AZ$251,J$2,FALSE)</f>
        <v>571.67704760000004</v>
      </c>
      <c r="K37" s="31">
        <f>VLOOKUP($D37,Résultats!$B$2:$AZ$251,K$2,FALSE)</f>
        <v>534.97849529999996</v>
      </c>
      <c r="L37" s="31">
        <f>VLOOKUP($D37,Résultats!$B$2:$AZ$251,L$2,FALSE)</f>
        <v>520.68135619999998</v>
      </c>
      <c r="M37" s="31">
        <f>VLOOKUP($D37,Résultats!$B$2:$AZ$251,M$2,FALSE)</f>
        <v>500.74768740000002</v>
      </c>
      <c r="N37" s="31">
        <f>VLOOKUP($D37,Résultats!$B$2:$AZ$251,N$2,FALSE)</f>
        <v>481.11554630000001</v>
      </c>
      <c r="O37" s="31">
        <f>VLOOKUP($D37,Résultats!$B$2:$AZ$251,O$2,FALSE)</f>
        <v>477.95786950000002</v>
      </c>
      <c r="P37" s="31">
        <f>VLOOKUP($D37,Résultats!$B$2:$AZ$251,P$2,FALSE)</f>
        <v>473.04867519999999</v>
      </c>
      <c r="Q37" s="31">
        <f>VLOOKUP($D37,Résultats!$B$2:$AZ$251,Q$2,FALSE)</f>
        <v>464.752836</v>
      </c>
      <c r="R37" s="31">
        <f>VLOOKUP($D37,Résultats!$B$2:$AZ$251,R$2,FALSE)</f>
        <v>452.49689319999999</v>
      </c>
      <c r="S37" s="31">
        <f>VLOOKUP($D37,Résultats!$B$2:$AZ$251,S$2,FALSE)</f>
        <v>436.93010720000001</v>
      </c>
      <c r="T37" s="31">
        <f>VLOOKUP($D37,Résultats!$B$2:$AZ$251,T$2,FALSE)</f>
        <v>417.8625505</v>
      </c>
      <c r="U37" s="31">
        <f>VLOOKUP($D37,Résultats!$B$2:$AZ$251,U$2,FALSE)</f>
        <v>396.45581850000002</v>
      </c>
      <c r="V37" s="31">
        <f>VLOOKUP($D37,Résultats!$B$2:$AZ$251,V$2,FALSE)</f>
        <v>373.2245188</v>
      </c>
      <c r="W37" s="31">
        <f>VLOOKUP($D37,Résultats!$B$2:$AZ$251,W$2,FALSE)</f>
        <v>348.69953299999997</v>
      </c>
      <c r="X37" s="31">
        <f>VLOOKUP($D37,Résultats!$B$2:$AZ$251,X$2,FALSE)</f>
        <v>323.41244640000002</v>
      </c>
      <c r="Y37" s="31">
        <f>VLOOKUP($D37,Résultats!$B$2:$AZ$251,Y$2,FALSE)</f>
        <v>297.33822120000002</v>
      </c>
      <c r="Z37" s="31">
        <f>VLOOKUP($D37,Résultats!$B$2:$AZ$251,Z$2,FALSE)</f>
        <v>271.36654470000002</v>
      </c>
      <c r="AA37" s="31">
        <f>VLOOKUP($D37,Résultats!$B$2:$AZ$251,AA$2,FALSE)</f>
        <v>245.8066709</v>
      </c>
      <c r="AB37" s="31">
        <f>VLOOKUP($D37,Résultats!$B$2:$AZ$251,AB$2,FALSE)</f>
        <v>221.03756809999999</v>
      </c>
      <c r="AC37" s="31">
        <f>VLOOKUP($D37,Résultats!$B$2:$AZ$251,AC$2,FALSE)</f>
        <v>197.3128749</v>
      </c>
      <c r="AD37" s="31">
        <f>VLOOKUP($D37,Résultats!$B$2:$AZ$251,AD$2,FALSE)</f>
        <v>175.1896711</v>
      </c>
      <c r="AE37" s="31">
        <f>VLOOKUP($D37,Résultats!$B$2:$AZ$251,AE$2,FALSE)</f>
        <v>154.45598340000001</v>
      </c>
      <c r="AF37" s="31">
        <f>VLOOKUP($D37,Résultats!$B$2:$AZ$251,AF$2,FALSE)</f>
        <v>135.224423</v>
      </c>
      <c r="AG37" s="31">
        <f>VLOOKUP($D37,Résultats!$B$2:$AZ$251,AG$2,FALSE)</f>
        <v>117.65601359999999</v>
      </c>
      <c r="AH37" s="31">
        <f>VLOOKUP($D37,Résultats!$B$2:$AZ$251,AH$2,FALSE)</f>
        <v>101.77803369999999</v>
      </c>
      <c r="AI37" s="31">
        <f>VLOOKUP($D37,Résultats!$B$2:$AZ$251,AI$2,FALSE)</f>
        <v>87.558218089999997</v>
      </c>
      <c r="AJ37" s="31">
        <f>VLOOKUP($D37,Résultats!$B$2:$AZ$251,AJ$2,FALSE)</f>
        <v>74.998029779999996</v>
      </c>
      <c r="AK37" s="31">
        <f>VLOOKUP($D37,Résultats!$B$2:$AZ$251,AK$2,FALSE)</f>
        <v>63.990086669999997</v>
      </c>
      <c r="AL37" s="31">
        <f>VLOOKUP($D37,Résultats!$B$2:$AZ$251,AL$2,FALSE)</f>
        <v>54.409894610000002</v>
      </c>
      <c r="AM37" s="31">
        <f>VLOOKUP($D37,Résultats!$B$2:$AZ$251,AM$2,FALSE)</f>
        <v>46.154566350000003</v>
      </c>
    </row>
    <row r="38" spans="2:39" x14ac:dyDescent="0.3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787.60577590000003</v>
      </c>
      <c r="G38" s="31">
        <f>VLOOKUP($D38,Résultats!$B$2:$AZ$251,G$2,FALSE)</f>
        <v>782.05252810000002</v>
      </c>
      <c r="H38" s="31">
        <f>VLOOKUP($D38,Résultats!$B$2:$AZ$251,H$2,FALSE)</f>
        <v>777.25415280000004</v>
      </c>
      <c r="I38" s="31">
        <f>VLOOKUP($D38,Résultats!$B$2:$AZ$251,I$2,FALSE)</f>
        <v>845.82808850000004</v>
      </c>
      <c r="J38" s="31">
        <f>VLOOKUP($D38,Résultats!$B$2:$AZ$251,J$2,FALSE)</f>
        <v>811.99269790000005</v>
      </c>
      <c r="K38" s="31">
        <f>VLOOKUP($D38,Résultats!$B$2:$AZ$251,K$2,FALSE)</f>
        <v>746.02628000000004</v>
      </c>
      <c r="L38" s="31">
        <f>VLOOKUP($D38,Résultats!$B$2:$AZ$251,L$2,FALSE)</f>
        <v>719.93368229999999</v>
      </c>
      <c r="M38" s="31">
        <f>VLOOKUP($D38,Résultats!$B$2:$AZ$251,M$2,FALSE)</f>
        <v>686.12543470000003</v>
      </c>
      <c r="N38" s="31">
        <f>VLOOKUP($D38,Résultats!$B$2:$AZ$251,N$2,FALSE)</f>
        <v>653.92557260000001</v>
      </c>
      <c r="O38" s="31">
        <f>VLOOKUP($D38,Résultats!$B$2:$AZ$251,O$2,FALSE)</f>
        <v>644.59608449999996</v>
      </c>
      <c r="P38" s="31">
        <f>VLOOKUP($D38,Résultats!$B$2:$AZ$251,P$2,FALSE)</f>
        <v>634.53549959999998</v>
      </c>
      <c r="Q38" s="31">
        <f>VLOOKUP($D38,Résultats!$B$2:$AZ$251,Q$2,FALSE)</f>
        <v>620.4383206</v>
      </c>
      <c r="R38" s="31">
        <f>VLOOKUP($D38,Résultats!$B$2:$AZ$251,R$2,FALSE)</f>
        <v>601.52469510000003</v>
      </c>
      <c r="S38" s="31">
        <f>VLOOKUP($D38,Résultats!$B$2:$AZ$251,S$2,FALSE)</f>
        <v>578.55132200000003</v>
      </c>
      <c r="T38" s="31">
        <f>VLOOKUP($D38,Résultats!$B$2:$AZ$251,T$2,FALSE)</f>
        <v>551.17855350000002</v>
      </c>
      <c r="U38" s="31">
        <f>VLOOKUP($D38,Résultats!$B$2:$AZ$251,U$2,FALSE)</f>
        <v>520.87171160000003</v>
      </c>
      <c r="V38" s="31">
        <f>VLOOKUP($D38,Résultats!$B$2:$AZ$251,V$2,FALSE)</f>
        <v>488.3070022</v>
      </c>
      <c r="W38" s="31">
        <f>VLOOKUP($D38,Résultats!$B$2:$AZ$251,W$2,FALSE)</f>
        <v>454.20377839999998</v>
      </c>
      <c r="X38" s="31">
        <f>VLOOKUP($D38,Résultats!$B$2:$AZ$251,X$2,FALSE)</f>
        <v>419.30338760000001</v>
      </c>
      <c r="Y38" s="31">
        <f>VLOOKUP($D38,Résultats!$B$2:$AZ$251,Y$2,FALSE)</f>
        <v>383.63502849999998</v>
      </c>
      <c r="Z38" s="31">
        <f>VLOOKUP($D38,Résultats!$B$2:$AZ$251,Z$2,FALSE)</f>
        <v>348.39984279999999</v>
      </c>
      <c r="AA38" s="31">
        <f>VLOOKUP($D38,Résultats!$B$2:$AZ$251,AA$2,FALSE)</f>
        <v>314.0312576</v>
      </c>
      <c r="AB38" s="31">
        <f>VLOOKUP($D38,Résultats!$B$2:$AZ$251,AB$2,FALSE)</f>
        <v>280.97777689999998</v>
      </c>
      <c r="AC38" s="31">
        <f>VLOOKUP($D38,Résultats!$B$2:$AZ$251,AC$2,FALSE)</f>
        <v>249.55529999999999</v>
      </c>
      <c r="AD38" s="31">
        <f>VLOOKUP($D38,Résultats!$B$2:$AZ$251,AD$2,FALSE)</f>
        <v>220.45019139999999</v>
      </c>
      <c r="AE38" s="31">
        <f>VLOOKUP($D38,Résultats!$B$2:$AZ$251,AE$2,FALSE)</f>
        <v>193.35635619999999</v>
      </c>
      <c r="AF38" s="31">
        <f>VLOOKUP($D38,Résultats!$B$2:$AZ$251,AF$2,FALSE)</f>
        <v>168.39557859999999</v>
      </c>
      <c r="AG38" s="31">
        <f>VLOOKUP($D38,Résultats!$B$2:$AZ$251,AG$2,FALSE)</f>
        <v>145.7300462</v>
      </c>
      <c r="AH38" s="31">
        <f>VLOOKUP($D38,Résultats!$B$2:$AZ$251,AH$2,FALSE)</f>
        <v>125.3585934</v>
      </c>
      <c r="AI38" s="31">
        <f>VLOOKUP($D38,Résultats!$B$2:$AZ$251,AI$2,FALSE)</f>
        <v>107.2238097</v>
      </c>
      <c r="AJ38" s="31">
        <f>VLOOKUP($D38,Résultats!$B$2:$AZ$251,AJ$2,FALSE)</f>
        <v>91.294198390000005</v>
      </c>
      <c r="AK38" s="31">
        <f>VLOOKUP($D38,Résultats!$B$2:$AZ$251,AK$2,FALSE)</f>
        <v>77.414688069999997</v>
      </c>
      <c r="AL38" s="31">
        <f>VLOOKUP($D38,Résultats!$B$2:$AZ$251,AL$2,FALSE)</f>
        <v>65.410480419999999</v>
      </c>
      <c r="AM38" s="31">
        <f>VLOOKUP($D38,Résultats!$B$2:$AZ$251,AM$2,FALSE)</f>
        <v>55.130348320000003</v>
      </c>
    </row>
    <row r="39" spans="2:39" x14ac:dyDescent="0.3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743.78623689999995</v>
      </c>
      <c r="G39" s="31">
        <f>VLOOKUP($D39,Résultats!$B$2:$AZ$251,G$2,FALSE)</f>
        <v>721.35627280000006</v>
      </c>
      <c r="H39" s="31">
        <f>VLOOKUP($D39,Résultats!$B$2:$AZ$251,H$2,FALSE)</f>
        <v>720.60269689999996</v>
      </c>
      <c r="I39" s="31">
        <f>VLOOKUP($D39,Résultats!$B$2:$AZ$251,I$2,FALSE)</f>
        <v>759.80286360000002</v>
      </c>
      <c r="J39" s="31">
        <f>VLOOKUP($D39,Résultats!$B$2:$AZ$251,J$2,FALSE)</f>
        <v>761.26236440000002</v>
      </c>
      <c r="K39" s="31">
        <f>VLOOKUP($D39,Résultats!$B$2:$AZ$251,K$2,FALSE)</f>
        <v>690.9649627</v>
      </c>
      <c r="L39" s="31">
        <f>VLOOKUP($D39,Résultats!$B$2:$AZ$251,L$2,FALSE)</f>
        <v>663.53038179999999</v>
      </c>
      <c r="M39" s="31">
        <f>VLOOKUP($D39,Résultats!$B$2:$AZ$251,M$2,FALSE)</f>
        <v>628.99903070000005</v>
      </c>
      <c r="N39" s="31">
        <f>VLOOKUP($D39,Résultats!$B$2:$AZ$251,N$2,FALSE)</f>
        <v>596.47604339999998</v>
      </c>
      <c r="O39" s="31">
        <f>VLOOKUP($D39,Résultats!$B$2:$AZ$251,O$2,FALSE)</f>
        <v>585.60154499999999</v>
      </c>
      <c r="P39" s="31">
        <f>VLOOKUP($D39,Résultats!$B$2:$AZ$251,P$2,FALSE)</f>
        <v>574.88471900000002</v>
      </c>
      <c r="Q39" s="31">
        <f>VLOOKUP($D39,Résultats!$B$2:$AZ$251,Q$2,FALSE)</f>
        <v>560.78171759999998</v>
      </c>
      <c r="R39" s="31">
        <f>VLOOKUP($D39,Résultats!$B$2:$AZ$251,R$2,FALSE)</f>
        <v>542.55568549999998</v>
      </c>
      <c r="S39" s="31">
        <f>VLOOKUP($D39,Résultats!$B$2:$AZ$251,S$2,FALSE)</f>
        <v>520.83014130000004</v>
      </c>
      <c r="T39" s="31">
        <f>VLOOKUP($D39,Résultats!$B$2:$AZ$251,T$2,FALSE)</f>
        <v>495.25165470000002</v>
      </c>
      <c r="U39" s="31">
        <f>VLOOKUP($D39,Résultats!$B$2:$AZ$251,U$2,FALSE)</f>
        <v>467.10984050000002</v>
      </c>
      <c r="V39" s="31">
        <f>VLOOKUP($D39,Résultats!$B$2:$AZ$251,V$2,FALSE)</f>
        <v>437.01253939999998</v>
      </c>
      <c r="W39" s="31">
        <f>VLOOKUP($D39,Résultats!$B$2:$AZ$251,W$2,FALSE)</f>
        <v>405.61516990000001</v>
      </c>
      <c r="X39" s="31">
        <f>VLOOKUP($D39,Résultats!$B$2:$AZ$251,X$2,FALSE)</f>
        <v>373.60101479999997</v>
      </c>
      <c r="Y39" s="31">
        <f>VLOOKUP($D39,Résultats!$B$2:$AZ$251,Y$2,FALSE)</f>
        <v>341.00618680000002</v>
      </c>
      <c r="Z39" s="31">
        <f>VLOOKUP($D39,Résultats!$B$2:$AZ$251,Z$2,FALSE)</f>
        <v>308.93688630000003</v>
      </c>
      <c r="AA39" s="31">
        <f>VLOOKUP($D39,Résultats!$B$2:$AZ$251,AA$2,FALSE)</f>
        <v>277.79169430000002</v>
      </c>
      <c r="AB39" s="31">
        <f>VLOOKUP($D39,Résultats!$B$2:$AZ$251,AB$2,FALSE)</f>
        <v>247.95029740000001</v>
      </c>
      <c r="AC39" s="31">
        <f>VLOOKUP($D39,Résultats!$B$2:$AZ$251,AC$2,FALSE)</f>
        <v>219.68626639999999</v>
      </c>
      <c r="AD39" s="31">
        <f>VLOOKUP($D39,Résultats!$B$2:$AZ$251,AD$2,FALSE)</f>
        <v>193.58931000000001</v>
      </c>
      <c r="AE39" s="31">
        <f>VLOOKUP($D39,Résultats!$B$2:$AZ$251,AE$2,FALSE)</f>
        <v>169.37670259999999</v>
      </c>
      <c r="AF39" s="31">
        <f>VLOOKUP($D39,Résultats!$B$2:$AZ$251,AF$2,FALSE)</f>
        <v>147.14499169999999</v>
      </c>
      <c r="AG39" s="31">
        <f>VLOOKUP($D39,Résultats!$B$2:$AZ$251,AG$2,FALSE)</f>
        <v>127.01804</v>
      </c>
      <c r="AH39" s="31">
        <f>VLOOKUP($D39,Résultats!$B$2:$AZ$251,AH$2,FALSE)</f>
        <v>108.9786234</v>
      </c>
      <c r="AI39" s="31">
        <f>VLOOKUP($D39,Résultats!$B$2:$AZ$251,AI$2,FALSE)</f>
        <v>92.965909199999999</v>
      </c>
      <c r="AJ39" s="31">
        <f>VLOOKUP($D39,Résultats!$B$2:$AZ$251,AJ$2,FALSE)</f>
        <v>78.939406750000003</v>
      </c>
      <c r="AK39" s="31">
        <f>VLOOKUP($D39,Résultats!$B$2:$AZ$251,AK$2,FALSE)</f>
        <v>66.753590209999999</v>
      </c>
      <c r="AL39" s="31">
        <f>VLOOKUP($D39,Résultats!$B$2:$AZ$251,AL$2,FALSE)</f>
        <v>56.246387300000002</v>
      </c>
      <c r="AM39" s="31">
        <f>VLOOKUP($D39,Résultats!$B$2:$AZ$251,AM$2,FALSE)</f>
        <v>47.275390870000003</v>
      </c>
    </row>
    <row r="40" spans="2:39" x14ac:dyDescent="0.3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443.59428059999999</v>
      </c>
      <c r="G40" s="31">
        <f>VLOOKUP($D40,Résultats!$B$2:$AZ$251,G$2,FALSE)</f>
        <v>407.77048689999998</v>
      </c>
      <c r="H40" s="31">
        <f>VLOOKUP($D40,Résultats!$B$2:$AZ$251,H$2,FALSE)</f>
        <v>398.13089930000001</v>
      </c>
      <c r="I40" s="31">
        <f>VLOOKUP($D40,Résultats!$B$2:$AZ$251,I$2,FALSE)</f>
        <v>396.44615770000001</v>
      </c>
      <c r="J40" s="31">
        <f>VLOOKUP($D40,Résultats!$B$2:$AZ$251,J$2,FALSE)</f>
        <v>415.70616360000002</v>
      </c>
      <c r="K40" s="31">
        <f>VLOOKUP($D40,Résultats!$B$2:$AZ$251,K$2,FALSE)</f>
        <v>355.62132200000002</v>
      </c>
      <c r="L40" s="31">
        <f>VLOOKUP($D40,Résultats!$B$2:$AZ$251,L$2,FALSE)</f>
        <v>338.60752450000001</v>
      </c>
      <c r="M40" s="31">
        <f>VLOOKUP($D40,Résultats!$B$2:$AZ$251,M$2,FALSE)</f>
        <v>318.26905169999998</v>
      </c>
      <c r="N40" s="31">
        <f>VLOOKUP($D40,Résultats!$B$2:$AZ$251,N$2,FALSE)</f>
        <v>299.72169500000001</v>
      </c>
      <c r="O40" s="31">
        <f>VLOOKUP($D40,Résultats!$B$2:$AZ$251,O$2,FALSE)</f>
        <v>292.36276190000001</v>
      </c>
      <c r="P40" s="31">
        <f>VLOOKUP($D40,Résultats!$B$2:$AZ$251,P$2,FALSE)</f>
        <v>285.78872480000001</v>
      </c>
      <c r="Q40" s="31">
        <f>VLOOKUP($D40,Résultats!$B$2:$AZ$251,Q$2,FALSE)</f>
        <v>277.76547699999998</v>
      </c>
      <c r="R40" s="31">
        <f>VLOOKUP($D40,Résultats!$B$2:$AZ$251,R$2,FALSE)</f>
        <v>267.90248860000003</v>
      </c>
      <c r="S40" s="31">
        <f>VLOOKUP($D40,Résultats!$B$2:$AZ$251,S$2,FALSE)</f>
        <v>256.45811600000002</v>
      </c>
      <c r="T40" s="31">
        <f>VLOOKUP($D40,Résultats!$B$2:$AZ$251,T$2,FALSE)</f>
        <v>243.22375410000001</v>
      </c>
      <c r="U40" s="31">
        <f>VLOOKUP($D40,Résultats!$B$2:$AZ$251,U$2,FALSE)</f>
        <v>228.80730220000001</v>
      </c>
      <c r="V40" s="31">
        <f>VLOOKUP($D40,Résultats!$B$2:$AZ$251,V$2,FALSE)</f>
        <v>213.5044517</v>
      </c>
      <c r="W40" s="31">
        <f>VLOOKUP($D40,Résultats!$B$2:$AZ$251,W$2,FALSE)</f>
        <v>197.6408825</v>
      </c>
      <c r="X40" s="31">
        <f>VLOOKUP($D40,Résultats!$B$2:$AZ$251,X$2,FALSE)</f>
        <v>181.5604658</v>
      </c>
      <c r="Y40" s="31">
        <f>VLOOKUP($D40,Résultats!$B$2:$AZ$251,Y$2,FALSE)</f>
        <v>165.30285050000001</v>
      </c>
      <c r="Z40" s="31">
        <f>VLOOKUP($D40,Résultats!$B$2:$AZ$251,Z$2,FALSE)</f>
        <v>149.40082760000001</v>
      </c>
      <c r="AA40" s="31">
        <f>VLOOKUP($D40,Résultats!$B$2:$AZ$251,AA$2,FALSE)</f>
        <v>134.04563669999999</v>
      </c>
      <c r="AB40" s="31">
        <f>VLOOKUP($D40,Résultats!$B$2:$AZ$251,AB$2,FALSE)</f>
        <v>119.4040236</v>
      </c>
      <c r="AC40" s="31">
        <f>VLOOKUP($D40,Résultats!$B$2:$AZ$251,AC$2,FALSE)</f>
        <v>105.59824399999999</v>
      </c>
      <c r="AD40" s="31">
        <f>VLOOKUP($D40,Résultats!$B$2:$AZ$251,AD$2,FALSE)</f>
        <v>92.905147339999999</v>
      </c>
      <c r="AE40" s="31">
        <f>VLOOKUP($D40,Résultats!$B$2:$AZ$251,AE$2,FALSE)</f>
        <v>81.171307549999995</v>
      </c>
      <c r="AF40" s="31">
        <f>VLOOKUP($D40,Résultats!$B$2:$AZ$251,AF$2,FALSE)</f>
        <v>70.433287000000007</v>
      </c>
      <c r="AG40" s="31">
        <f>VLOOKUP($D40,Résultats!$B$2:$AZ$251,AG$2,FALSE)</f>
        <v>60.739640139999999</v>
      </c>
      <c r="AH40" s="31">
        <f>VLOOKUP($D40,Résultats!$B$2:$AZ$251,AH$2,FALSE)</f>
        <v>52.0735125</v>
      </c>
      <c r="AI40" s="31">
        <f>VLOOKUP($D40,Résultats!$B$2:$AZ$251,AI$2,FALSE)</f>
        <v>44.402451829999997</v>
      </c>
      <c r="AJ40" s="31">
        <f>VLOOKUP($D40,Résultats!$B$2:$AZ$251,AJ$2,FALSE)</f>
        <v>37.697631309999998</v>
      </c>
      <c r="AK40" s="31">
        <f>VLOOKUP($D40,Résultats!$B$2:$AZ$251,AK$2,FALSE)</f>
        <v>31.884168549999998</v>
      </c>
      <c r="AL40" s="31">
        <f>VLOOKUP($D40,Résultats!$B$2:$AZ$251,AL$2,FALSE)</f>
        <v>26.880099080000001</v>
      </c>
      <c r="AM40" s="31">
        <f>VLOOKUP($D40,Résultats!$B$2:$AZ$251,AM$2,FALSE)</f>
        <v>22.613734480000002</v>
      </c>
    </row>
    <row r="41" spans="2:39" x14ac:dyDescent="0.3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121.8126381</v>
      </c>
      <c r="G41" s="31">
        <f>VLOOKUP($D41,Résultats!$B$2:$AZ$251,G$2,FALSE)</f>
        <v>110.44307740000001</v>
      </c>
      <c r="H41" s="31">
        <f>VLOOKUP($D41,Résultats!$B$2:$AZ$251,H$2,FALSE)</f>
        <v>106.03057320000001</v>
      </c>
      <c r="I41" s="31">
        <f>VLOOKUP($D41,Résultats!$B$2:$AZ$251,I$2,FALSE)</f>
        <v>100.7884067</v>
      </c>
      <c r="J41" s="31">
        <f>VLOOKUP($D41,Résultats!$B$2:$AZ$251,J$2,FALSE)</f>
        <v>83.732440879999999</v>
      </c>
      <c r="K41" s="31">
        <f>VLOOKUP($D41,Résultats!$B$2:$AZ$251,K$2,FALSE)</f>
        <v>71.705214350000006</v>
      </c>
      <c r="L41" s="31">
        <f>VLOOKUP($D41,Résultats!$B$2:$AZ$251,L$2,FALSE)</f>
        <v>68.080643839999894</v>
      </c>
      <c r="M41" s="31">
        <f>VLOOKUP($D41,Résultats!$B$2:$AZ$251,M$2,FALSE)</f>
        <v>63.920770619999999</v>
      </c>
      <c r="N41" s="31">
        <f>VLOOKUP($D41,Résultats!$B$2:$AZ$251,N$2,FALSE)</f>
        <v>60.257596509999999</v>
      </c>
      <c r="O41" s="31">
        <f>VLOOKUP($D41,Résultats!$B$2:$AZ$251,O$2,FALSE)</f>
        <v>58.820069230000001</v>
      </c>
      <c r="P41" s="31">
        <f>VLOOKUP($D41,Résultats!$B$2:$AZ$251,P$2,FALSE)</f>
        <v>57.551620990000004</v>
      </c>
      <c r="Q41" s="31">
        <f>VLOOKUP($D41,Résultats!$B$2:$AZ$251,Q$2,FALSE)</f>
        <v>55.996273960000003</v>
      </c>
      <c r="R41" s="31">
        <f>VLOOKUP($D41,Résultats!$B$2:$AZ$251,R$2,FALSE)</f>
        <v>54.07113588</v>
      </c>
      <c r="S41" s="31">
        <f>VLOOKUP($D41,Résultats!$B$2:$AZ$251,S$2,FALSE)</f>
        <v>51.827336240000001</v>
      </c>
      <c r="T41" s="31">
        <f>VLOOKUP($D41,Résultats!$B$2:$AZ$251,T$2,FALSE)</f>
        <v>49.223989809999999</v>
      </c>
      <c r="U41" s="31">
        <f>VLOOKUP($D41,Résultats!$B$2:$AZ$251,U$2,FALSE)</f>
        <v>46.38400626</v>
      </c>
      <c r="V41" s="31">
        <f>VLOOKUP($D41,Résultats!$B$2:$AZ$251,V$2,FALSE)</f>
        <v>43.366068249999998</v>
      </c>
      <c r="W41" s="31">
        <f>VLOOKUP($D41,Résultats!$B$2:$AZ$251,W$2,FALSE)</f>
        <v>40.23433627</v>
      </c>
      <c r="X41" s="31">
        <f>VLOOKUP($D41,Résultats!$B$2:$AZ$251,X$2,FALSE)</f>
        <v>37.055657330000003</v>
      </c>
      <c r="Y41" s="31">
        <f>VLOOKUP($D41,Résultats!$B$2:$AZ$251,Y$2,FALSE)</f>
        <v>33.839144189999999</v>
      </c>
      <c r="Z41" s="31">
        <f>VLOOKUP($D41,Résultats!$B$2:$AZ$251,Z$2,FALSE)</f>
        <v>30.684233549999998</v>
      </c>
      <c r="AA41" s="31">
        <f>VLOOKUP($D41,Résultats!$B$2:$AZ$251,AA$2,FALSE)</f>
        <v>27.626049139999999</v>
      </c>
      <c r="AB41" s="31">
        <f>VLOOKUP($D41,Résultats!$B$2:$AZ$251,AB$2,FALSE)</f>
        <v>24.699213879999999</v>
      </c>
      <c r="AC41" s="31">
        <f>VLOOKUP($D41,Résultats!$B$2:$AZ$251,AC$2,FALSE)</f>
        <v>21.9280756</v>
      </c>
      <c r="AD41" s="31">
        <f>VLOOKUP($D41,Résultats!$B$2:$AZ$251,AD$2,FALSE)</f>
        <v>19.37192774</v>
      </c>
      <c r="AE41" s="31">
        <f>VLOOKUP($D41,Résultats!$B$2:$AZ$251,AE$2,FALSE)</f>
        <v>16.998646470000001</v>
      </c>
      <c r="AF41" s="31">
        <f>VLOOKUP($D41,Résultats!$B$2:$AZ$251,AF$2,FALSE)</f>
        <v>14.816424570000001</v>
      </c>
      <c r="AG41" s="31">
        <f>VLOOKUP($D41,Résultats!$B$2:$AZ$251,AG$2,FALSE)</f>
        <v>12.83763576</v>
      </c>
      <c r="AH41" s="31">
        <f>VLOOKUP($D41,Résultats!$B$2:$AZ$251,AH$2,FALSE)</f>
        <v>11.060915530000001</v>
      </c>
      <c r="AI41" s="31">
        <f>VLOOKUP($D41,Résultats!$B$2:$AZ$251,AI$2,FALSE)</f>
        <v>9.4813623790000001</v>
      </c>
      <c r="AJ41" s="31">
        <f>VLOOKUP($D41,Résultats!$B$2:$AZ$251,AJ$2,FALSE)</f>
        <v>8.0942644329999904</v>
      </c>
      <c r="AK41" s="31">
        <f>VLOOKUP($D41,Résultats!$B$2:$AZ$251,AK$2,FALSE)</f>
        <v>6.8853420710000002</v>
      </c>
      <c r="AL41" s="31">
        <f>VLOOKUP($D41,Résultats!$B$2:$AZ$251,AL$2,FALSE)</f>
        <v>5.8388316580000001</v>
      </c>
      <c r="AM41" s="31">
        <f>VLOOKUP($D41,Résultats!$B$2:$AZ$251,AM$2,FALSE)</f>
        <v>4.9414432100000001</v>
      </c>
    </row>
    <row r="42" spans="2:39" x14ac:dyDescent="0.3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24.18493818</v>
      </c>
      <c r="G42" s="81">
        <f>VLOOKUP($D42,Résultats!$B$2:$AZ$251,G$2,FALSE)</f>
        <v>19.592082999999999</v>
      </c>
      <c r="H42" s="81">
        <f>VLOOKUP($D42,Résultats!$B$2:$AZ$251,H$2,FALSE)</f>
        <v>17.60223543</v>
      </c>
      <c r="I42" s="81">
        <f>VLOOKUP($D42,Résultats!$B$2:$AZ$251,I$2,FALSE)</f>
        <v>16.927962449999999</v>
      </c>
      <c r="J42" s="81">
        <f>VLOOKUP($D42,Résultats!$B$2:$AZ$251,J$2,FALSE)</f>
        <v>13.737473169999999</v>
      </c>
      <c r="K42" s="81">
        <f>VLOOKUP($D42,Résultats!$B$2:$AZ$251,K$2,FALSE)</f>
        <v>11.31728742</v>
      </c>
      <c r="L42" s="81">
        <f>VLOOKUP($D42,Résultats!$B$2:$AZ$251,L$2,FALSE)</f>
        <v>10.26530034</v>
      </c>
      <c r="M42" s="81">
        <f>VLOOKUP($D42,Résultats!$B$2:$AZ$251,M$2,FALSE)</f>
        <v>9.2060596570000008</v>
      </c>
      <c r="N42" s="81">
        <f>VLOOKUP($D42,Résultats!$B$2:$AZ$251,N$2,FALSE)</f>
        <v>8.3370625199999999</v>
      </c>
      <c r="O42" s="81">
        <f>VLOOKUP($D42,Résultats!$B$2:$AZ$251,O$2,FALSE)</f>
        <v>7.9462551599999998</v>
      </c>
      <c r="P42" s="81">
        <f>VLOOKUP($D42,Résultats!$B$2:$AZ$251,P$2,FALSE)</f>
        <v>7.6626336129999997</v>
      </c>
      <c r="Q42" s="81">
        <f>VLOOKUP($D42,Résultats!$B$2:$AZ$251,Q$2,FALSE)</f>
        <v>7.3703681379999999</v>
      </c>
      <c r="R42" s="81">
        <f>VLOOKUP($D42,Résultats!$B$2:$AZ$251,R$2,FALSE)</f>
        <v>7.0503229630000002</v>
      </c>
      <c r="S42" s="81">
        <f>VLOOKUP($D42,Résultats!$B$2:$AZ$251,S$2,FALSE)</f>
        <v>6.7024802919999997</v>
      </c>
      <c r="T42" s="81">
        <f>VLOOKUP($D42,Résultats!$B$2:$AZ$251,T$2,FALSE)</f>
        <v>6.3170867619999997</v>
      </c>
      <c r="U42" s="81">
        <f>VLOOKUP($D42,Résultats!$B$2:$AZ$251,U$2,FALSE)</f>
        <v>5.9081458720000004</v>
      </c>
      <c r="V42" s="81">
        <f>VLOOKUP($D42,Résultats!$B$2:$AZ$251,V$2,FALSE)</f>
        <v>5.4829513539999999</v>
      </c>
      <c r="W42" s="81">
        <f>VLOOKUP($D42,Résultats!$B$2:$AZ$251,W$2,FALSE)</f>
        <v>5.0498681220000003</v>
      </c>
      <c r="X42" s="81">
        <f>VLOOKUP($D42,Résultats!$B$2:$AZ$251,X$2,FALSE)</f>
        <v>4.6177826929999997</v>
      </c>
      <c r="Y42" s="81">
        <f>VLOOKUP($D42,Résultats!$B$2:$AZ$251,Y$2,FALSE)</f>
        <v>4.1868252960000003</v>
      </c>
      <c r="Z42" s="81">
        <f>VLOOKUP($D42,Résultats!$B$2:$AZ$251,Z$2,FALSE)</f>
        <v>3.7710919000000001</v>
      </c>
      <c r="AA42" s="81">
        <f>VLOOKUP($D42,Résultats!$B$2:$AZ$251,AA$2,FALSE)</f>
        <v>3.3745439180000001</v>
      </c>
      <c r="AB42" s="81">
        <f>VLOOKUP($D42,Résultats!$B$2:$AZ$251,AB$2,FALSE)</f>
        <v>3.0001018030000002</v>
      </c>
      <c r="AC42" s="81">
        <f>VLOOKUP($D42,Résultats!$B$2:$AZ$251,AC$2,FALSE)</f>
        <v>2.649870666</v>
      </c>
      <c r="AD42" s="81">
        <f>VLOOKUP($D42,Résultats!$B$2:$AZ$251,AD$2,FALSE)</f>
        <v>2.3298550040000001</v>
      </c>
      <c r="AE42" s="81">
        <f>VLOOKUP($D42,Résultats!$B$2:$AZ$251,AE$2,FALSE)</f>
        <v>2.0355637029999998</v>
      </c>
      <c r="AF42" s="81">
        <f>VLOOKUP($D42,Résultats!$B$2:$AZ$251,AF$2,FALSE)</f>
        <v>1.7673074369999999</v>
      </c>
      <c r="AG42" s="81">
        <f>VLOOKUP($D42,Résultats!$B$2:$AZ$251,AG$2,FALSE)</f>
        <v>1.5258406760000001</v>
      </c>
      <c r="AH42" s="81">
        <f>VLOOKUP($D42,Résultats!$B$2:$AZ$251,AH$2,FALSE)</f>
        <v>1.3104147530000001</v>
      </c>
      <c r="AI42" s="81">
        <f>VLOOKUP($D42,Résultats!$B$2:$AZ$251,AI$2,FALSE)</f>
        <v>1.1199668700000001</v>
      </c>
      <c r="AJ42" s="81">
        <f>VLOOKUP($D42,Résultats!$B$2:$AZ$251,AJ$2,FALSE)</f>
        <v>0.95359824329999998</v>
      </c>
      <c r="AK42" s="81">
        <f>VLOOKUP($D42,Résultats!$B$2:$AZ$251,AK$2,FALSE)</f>
        <v>0.80929609030000005</v>
      </c>
      <c r="AL42" s="81">
        <f>VLOOKUP($D42,Résultats!$B$2:$AZ$251,AL$2,FALSE)</f>
        <v>0.6849222572</v>
      </c>
      <c r="AM42" s="81">
        <f>VLOOKUP($D42,Résultats!$B$2:$AZ$251,AM$2,FALSE)</f>
        <v>0.57867123440000001</v>
      </c>
    </row>
    <row r="43" spans="2:39" x14ac:dyDescent="0.3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3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34662.269070000002</v>
      </c>
      <c r="J44" s="125">
        <f>VLOOKUP($D49,Résultats!$B$2:$AZ$212,J$2,FALSE)</f>
        <v>34952.184329999996</v>
      </c>
      <c r="K44" s="125">
        <f>VLOOKUP($D49,Résultats!$B$2:$AZ$212,K$2,FALSE)</f>
        <v>35111.477460000002</v>
      </c>
      <c r="L44" s="125">
        <f>VLOOKUP($D49,Résultats!$B$2:$AZ$212,L$2,FALSE)</f>
        <v>35225.307950000002</v>
      </c>
      <c r="M44" s="125">
        <f>VLOOKUP($D49,Résultats!$B$2:$AZ$212,M$2,FALSE)</f>
        <v>35274.341189999999</v>
      </c>
      <c r="N44" s="125">
        <f>VLOOKUP($D49,Résultats!$B$2:$AZ$212,N$2,FALSE)</f>
        <v>35276.495860000003</v>
      </c>
      <c r="O44" s="125">
        <f>VLOOKUP($D49,Résultats!$B$2:$AZ$212,O$2,FALSE)</f>
        <v>35328.458899999998</v>
      </c>
      <c r="P44" s="125">
        <f>VLOOKUP($D49,Résultats!$B$2:$AZ$212,P$2,FALSE)</f>
        <v>35431.344879999997</v>
      </c>
      <c r="Q44" s="125">
        <f>VLOOKUP($D49,Résultats!$B$2:$AZ$212,Q$2,FALSE)</f>
        <v>35574.742859999998</v>
      </c>
      <c r="R44" s="125">
        <f>VLOOKUP($D49,Résultats!$B$2:$AZ$212,R$2,FALSE)</f>
        <v>35745.496930000001</v>
      </c>
      <c r="S44" s="125">
        <f>VLOOKUP($D49,Résultats!$B$2:$AZ$212,S$2,FALSE)</f>
        <v>35934.519719999997</v>
      </c>
      <c r="T44" s="125">
        <f>VLOOKUP($D49,Résultats!$B$2:$AZ$212,T$2,FALSE)</f>
        <v>36130.520510000002</v>
      </c>
      <c r="U44" s="125">
        <f>VLOOKUP($D49,Résultats!$B$2:$AZ$212,U$2,FALSE)</f>
        <v>36328.81727</v>
      </c>
      <c r="V44" s="125">
        <f>VLOOKUP($D49,Résultats!$B$2:$AZ$212,V$2,FALSE)</f>
        <v>36526.672910000001</v>
      </c>
      <c r="W44" s="125">
        <f>VLOOKUP($D49,Résultats!$B$2:$AZ$212,W$2,FALSE)</f>
        <v>36723.228309999999</v>
      </c>
      <c r="X44" s="125">
        <f>VLOOKUP($D49,Résultats!$B$2:$AZ$212,X$2,FALSE)</f>
        <v>36919.458469999998</v>
      </c>
      <c r="Y44" s="125">
        <f>VLOOKUP($D49,Résultats!$B$2:$AZ$212,Y$2,FALSE)</f>
        <v>37113.419099999999</v>
      </c>
      <c r="Z44" s="125">
        <f>VLOOKUP($D49,Résultats!$B$2:$AZ$212,Z$2,FALSE)</f>
        <v>37307.40481</v>
      </c>
      <c r="AA44" s="125">
        <f>VLOOKUP($D49,Résultats!$B$2:$AZ$212,AA$2,FALSE)</f>
        <v>37503.060879999997</v>
      </c>
      <c r="AB44" s="125">
        <f>VLOOKUP($D49,Résultats!$B$2:$AZ$212,AB$2,FALSE)</f>
        <v>37702.126640000002</v>
      </c>
      <c r="AC44" s="125">
        <f>VLOOKUP($D49,Résultats!$B$2:$AZ$212,AC$2,FALSE)</f>
        <v>37905.384919999997</v>
      </c>
      <c r="AD44" s="125">
        <f>VLOOKUP($D49,Résultats!$B$2:$AZ$212,AD$2,FALSE)</f>
        <v>38119.201509999999</v>
      </c>
      <c r="AE44" s="125">
        <f>VLOOKUP($D49,Résultats!$B$2:$AZ$212,AE$2,FALSE)</f>
        <v>38342.479650000001</v>
      </c>
      <c r="AF44" s="125">
        <f>VLOOKUP($D49,Résultats!$B$2:$AZ$212,AF$2,FALSE)</f>
        <v>38572.736230000002</v>
      </c>
      <c r="AG44" s="125">
        <f>VLOOKUP($D49,Résultats!$B$2:$AZ$212,AG$2,FALSE)</f>
        <v>38808.492030000001</v>
      </c>
      <c r="AH44" s="125">
        <f>VLOOKUP($D49,Résultats!$B$2:$AZ$212,AH$2,FALSE)</f>
        <v>39047.815499999997</v>
      </c>
      <c r="AI44" s="125">
        <f>VLOOKUP($D49,Résultats!$B$2:$AZ$212,AI$2,FALSE)</f>
        <v>39288.668380000003</v>
      </c>
      <c r="AJ44" s="125">
        <f>VLOOKUP($D49,Résultats!$B$2:$AZ$212,AJ$2,FALSE)</f>
        <v>39530.787550000001</v>
      </c>
      <c r="AK44" s="125">
        <f>VLOOKUP($D49,Résultats!$B$2:$AZ$212,AK$2,FALSE)</f>
        <v>39773.821830000001</v>
      </c>
      <c r="AL44" s="125">
        <f>VLOOKUP($D49,Résultats!$B$2:$AZ$212,AL$2,FALSE)</f>
        <v>40017.433879999997</v>
      </c>
      <c r="AM44" s="125">
        <f>VLOOKUP($D49,Résultats!$B$2:$AZ$212,AM$2,FALSE)</f>
        <v>40263.546840000003</v>
      </c>
    </row>
    <row r="45" spans="2:39" x14ac:dyDescent="0.3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3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34365.27276</v>
      </c>
      <c r="J46" s="31">
        <f>VLOOKUP($D46,Résultats!$B$2:$AZ$212,J$2,FALSE)</f>
        <v>34493.549749999998</v>
      </c>
      <c r="K46" s="31">
        <f>VLOOKUP($D46,Résultats!$B$2:$AZ$212,K$2,FALSE)</f>
        <v>34376.483410000001</v>
      </c>
      <c r="L46" s="31">
        <f>VLOOKUP($D46,Résultats!$B$2:$AZ$212,L$2,FALSE)</f>
        <v>34191.970280000001</v>
      </c>
      <c r="M46" s="31">
        <f>VLOOKUP($D46,Résultats!$B$2:$AZ$212,M$2,FALSE)</f>
        <v>33920.70637</v>
      </c>
      <c r="N46" s="31">
        <f>VLOOKUP($D46,Résultats!$B$2:$AZ$212,N$2,FALSE)</f>
        <v>33575.940699999999</v>
      </c>
      <c r="O46" s="31">
        <f>VLOOKUP($D46,Résultats!$B$2:$AZ$212,O$2,FALSE)</f>
        <v>33234.064740000002</v>
      </c>
      <c r="P46" s="31">
        <f>VLOOKUP($D46,Résultats!$B$2:$AZ$212,P$2,FALSE)</f>
        <v>32889.079339999997</v>
      </c>
      <c r="Q46" s="31">
        <f>VLOOKUP($D46,Résultats!$B$2:$AZ$212,Q$2,FALSE)</f>
        <v>32525.789049999999</v>
      </c>
      <c r="R46" s="31">
        <f>VLOOKUP($D46,Résultats!$B$2:$AZ$212,R$2,FALSE)</f>
        <v>32127.76787</v>
      </c>
      <c r="S46" s="31">
        <f>VLOOKUP($D46,Résultats!$B$2:$AZ$212,S$2,FALSE)</f>
        <v>31682.836039999998</v>
      </c>
      <c r="T46" s="31">
        <f>VLOOKUP($D46,Résultats!$B$2:$AZ$212,T$2,FALSE)</f>
        <v>31178.81554</v>
      </c>
      <c r="U46" s="31">
        <f>VLOOKUP($D46,Résultats!$B$2:$AZ$212,U$2,FALSE)</f>
        <v>30609.72262</v>
      </c>
      <c r="V46" s="31">
        <f>VLOOKUP($D46,Résultats!$B$2:$AZ$212,V$2,FALSE)</f>
        <v>29972.4136</v>
      </c>
      <c r="W46" s="31">
        <f>VLOOKUP($D46,Résultats!$B$2:$AZ$212,W$2,FALSE)</f>
        <v>29266.4961</v>
      </c>
      <c r="X46" s="31">
        <f>VLOOKUP($D46,Résultats!$B$2:$AZ$212,X$2,FALSE)</f>
        <v>28494.16735</v>
      </c>
      <c r="Y46" s="31">
        <f>VLOOKUP($D46,Résultats!$B$2:$AZ$212,Y$2,FALSE)</f>
        <v>27657.836350000001</v>
      </c>
      <c r="Z46" s="31">
        <f>VLOOKUP($D46,Résultats!$B$2:$AZ$212,Z$2,FALSE)</f>
        <v>26763.524730000001</v>
      </c>
      <c r="AA46" s="31">
        <f>VLOOKUP($D46,Résultats!$B$2:$AZ$212,AA$2,FALSE)</f>
        <v>25818.231459999999</v>
      </c>
      <c r="AB46" s="31">
        <f>VLOOKUP($D46,Résultats!$B$2:$AZ$212,AB$2,FALSE)</f>
        <v>24830.069</v>
      </c>
      <c r="AC46" s="31">
        <f>VLOOKUP($D46,Résultats!$B$2:$AZ$212,AC$2,FALSE)</f>
        <v>23807.658469999998</v>
      </c>
      <c r="AD46" s="31">
        <f>VLOOKUP($D46,Résultats!$B$2:$AZ$212,AD$2,FALSE)</f>
        <v>22761.60455</v>
      </c>
      <c r="AE46" s="31">
        <f>VLOOKUP($D46,Résultats!$B$2:$AZ$212,AE$2,FALSE)</f>
        <v>21700.497619999998</v>
      </c>
      <c r="AF46" s="31">
        <f>VLOOKUP($D46,Résultats!$B$2:$AZ$212,AF$2,FALSE)</f>
        <v>20632.728630000001</v>
      </c>
      <c r="AG46" s="31">
        <f>VLOOKUP($D46,Résultats!$B$2:$AZ$212,AG$2,FALSE)</f>
        <v>19566.708770000001</v>
      </c>
      <c r="AH46" s="31">
        <f>VLOOKUP($D46,Résultats!$B$2:$AZ$212,AH$2,FALSE)</f>
        <v>18510.267309999999</v>
      </c>
      <c r="AI46" s="31">
        <f>VLOOKUP($D46,Résultats!$B$2:$AZ$212,AI$2,FALSE)</f>
        <v>17470.517879999999</v>
      </c>
      <c r="AJ46" s="31">
        <f>VLOOKUP($D46,Résultats!$B$2:$AZ$212,AJ$2,FALSE)</f>
        <v>16453.911230000002</v>
      </c>
      <c r="AK46" s="31">
        <f>VLOOKUP($D46,Résultats!$B$2:$AZ$212,AK$2,FALSE)</f>
        <v>15465.871359999999</v>
      </c>
      <c r="AL46" s="31">
        <f>VLOOKUP($D46,Résultats!$B$2:$AZ$212,AL$2,FALSE)</f>
        <v>14510.80366</v>
      </c>
      <c r="AM46" s="31">
        <f>VLOOKUP($D46,Résultats!$B$2:$AZ$212,AM$2,FALSE)</f>
        <v>13592.27362</v>
      </c>
    </row>
    <row r="47" spans="2:39" x14ac:dyDescent="0.3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81.931573970000002</v>
      </c>
      <c r="G47" s="31">
        <f>VLOOKUP($D47,Résultats!$B$2:$AZ$212,G$2,FALSE)</f>
        <v>168.46435120000001</v>
      </c>
      <c r="H47" s="31">
        <f>VLOOKUP($D47,Résultats!$B$2:$AZ$212,H$2,FALSE)</f>
        <v>208.7148507</v>
      </c>
      <c r="I47" s="31">
        <f>VLOOKUP($D47,Résultats!$B$2:$AZ$212,I$2,FALSE)</f>
        <v>296.99630580000002</v>
      </c>
      <c r="J47" s="31">
        <f>VLOOKUP($D47,Résultats!$B$2:$AZ$212,J$2,FALSE)</f>
        <v>458.63458459999998</v>
      </c>
      <c r="K47" s="31">
        <f>VLOOKUP($D47,Résultats!$B$2:$AZ$212,K$2,FALSE)</f>
        <v>734.99405590000003</v>
      </c>
      <c r="L47" s="31">
        <f>VLOOKUP($D47,Résultats!$B$2:$AZ$212,L$2,FALSE)</f>
        <v>1033.337675</v>
      </c>
      <c r="M47" s="31">
        <f>VLOOKUP($D47,Résultats!$B$2:$AZ$212,M$2,FALSE)</f>
        <v>1353.634826</v>
      </c>
      <c r="N47" s="31">
        <f>VLOOKUP($D47,Résultats!$B$2:$AZ$212,N$2,FALSE)</f>
        <v>1700.555157</v>
      </c>
      <c r="O47" s="31">
        <f>VLOOKUP($D47,Résultats!$B$2:$AZ$212,O$2,FALSE)</f>
        <v>2094.394155</v>
      </c>
      <c r="P47" s="31">
        <f>VLOOKUP($D47,Résultats!$B$2:$AZ$212,P$2,FALSE)</f>
        <v>2542.265547</v>
      </c>
      <c r="Q47" s="31">
        <f>VLOOKUP($D47,Résultats!$B$2:$AZ$212,Q$2,FALSE)</f>
        <v>3048.9538080000002</v>
      </c>
      <c r="R47" s="31">
        <f>VLOOKUP($D47,Résultats!$B$2:$AZ$212,R$2,FALSE)</f>
        <v>3617.729061</v>
      </c>
      <c r="S47" s="31">
        <f>VLOOKUP($D47,Résultats!$B$2:$AZ$212,S$2,FALSE)</f>
        <v>4251.6836739999999</v>
      </c>
      <c r="T47" s="31">
        <f>VLOOKUP($D47,Résultats!$B$2:$AZ$212,T$2,FALSE)</f>
        <v>4951.7049690000003</v>
      </c>
      <c r="U47" s="31">
        <f>VLOOKUP($D47,Résultats!$B$2:$AZ$212,U$2,FALSE)</f>
        <v>5719.09465</v>
      </c>
      <c r="V47" s="31">
        <f>VLOOKUP($D47,Résultats!$B$2:$AZ$212,V$2,FALSE)</f>
        <v>6554.2593070000003</v>
      </c>
      <c r="W47" s="31">
        <f>VLOOKUP($D47,Résultats!$B$2:$AZ$212,W$2,FALSE)</f>
        <v>7456.7322020000001</v>
      </c>
      <c r="X47" s="31">
        <f>VLOOKUP($D47,Résultats!$B$2:$AZ$212,X$2,FALSE)</f>
        <v>8425.2911230000009</v>
      </c>
      <c r="Y47" s="31">
        <f>VLOOKUP($D47,Résultats!$B$2:$AZ$212,Y$2,FALSE)</f>
        <v>9455.582746</v>
      </c>
      <c r="Z47" s="31">
        <f>VLOOKUP($D47,Résultats!$B$2:$AZ$212,Z$2,FALSE)</f>
        <v>10543.880090000001</v>
      </c>
      <c r="AA47" s="31">
        <f>VLOOKUP($D47,Résultats!$B$2:$AZ$212,AA$2,FALSE)</f>
        <v>11684.82942</v>
      </c>
      <c r="AB47" s="31">
        <f>VLOOKUP($D47,Résultats!$B$2:$AZ$212,AB$2,FALSE)</f>
        <v>12872.057640000001</v>
      </c>
      <c r="AC47" s="31">
        <f>VLOOKUP($D47,Résultats!$B$2:$AZ$212,AC$2,FALSE)</f>
        <v>14097.72645</v>
      </c>
      <c r="AD47" s="31">
        <f>VLOOKUP($D47,Résultats!$B$2:$AZ$212,AD$2,FALSE)</f>
        <v>15357.596960000001</v>
      </c>
      <c r="AE47" s="31">
        <f>VLOOKUP($D47,Résultats!$B$2:$AZ$212,AE$2,FALSE)</f>
        <v>16641.982029999999</v>
      </c>
      <c r="AF47" s="31">
        <f>VLOOKUP($D47,Résultats!$B$2:$AZ$212,AF$2,FALSE)</f>
        <v>17940.007600000001</v>
      </c>
      <c r="AG47" s="31">
        <f>VLOOKUP($D47,Résultats!$B$2:$AZ$212,AG$2,FALSE)</f>
        <v>19241.78326</v>
      </c>
      <c r="AH47" s="31">
        <f>VLOOKUP($D47,Résultats!$B$2:$AZ$212,AH$2,FALSE)</f>
        <v>20537.548190000001</v>
      </c>
      <c r="AI47" s="31">
        <f>VLOOKUP($D47,Résultats!$B$2:$AZ$212,AI$2,FALSE)</f>
        <v>21818.150509999999</v>
      </c>
      <c r="AJ47" s="31">
        <f>VLOOKUP($D47,Résultats!$B$2:$AZ$212,AJ$2,FALSE)</f>
        <v>23076.87631</v>
      </c>
      <c r="AK47" s="31">
        <f>VLOOKUP($D47,Résultats!$B$2:$AZ$212,AK$2,FALSE)</f>
        <v>24307.95047</v>
      </c>
      <c r="AL47" s="31">
        <f>VLOOKUP($D47,Résultats!$B$2:$AZ$212,AL$2,FALSE)</f>
        <v>25506.630229999999</v>
      </c>
      <c r="AM47" s="31">
        <f>VLOOKUP($D47,Résultats!$B$2:$AZ$212,AM$2,FALSE)</f>
        <v>26671.273219999999</v>
      </c>
    </row>
    <row r="48" spans="2:39" x14ac:dyDescent="0.3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0.59942048969999995</v>
      </c>
      <c r="G48" s="31">
        <f>VLOOKUP($D48,Résultats!$B$2:$AZ$212,G$2,FALSE)</f>
        <v>0.78363006889999998</v>
      </c>
      <c r="H48" s="31">
        <f>VLOOKUP($D48,Résultats!$B$2:$AZ$212,H$2,FALSE)</f>
        <v>0.86638700989999995</v>
      </c>
      <c r="I48" s="31">
        <f>VLOOKUP($D48,Résultats!$B$2:$AZ$212,I$2,FALSE)</f>
        <v>0.98595314180000004</v>
      </c>
      <c r="J48" s="31">
        <f>VLOOKUP($D48,Résultats!$B$2:$AZ$212,J$2,FALSE)</f>
        <v>1.073062113</v>
      </c>
      <c r="K48" s="31">
        <f>VLOOKUP($D48,Résultats!$B$2:$AZ$212,K$2,FALSE)</f>
        <v>1.1670643119999999</v>
      </c>
      <c r="L48" s="31">
        <f>VLOOKUP($D48,Résultats!$B$2:$AZ$212,L$2,FALSE)</f>
        <v>1.2683763210000001</v>
      </c>
      <c r="M48" s="31">
        <f>VLOOKUP($D48,Résultats!$B$2:$AZ$212,M$2,FALSE)</f>
        <v>1.3761563649999999</v>
      </c>
      <c r="N48" s="31">
        <f>VLOOKUP($D48,Résultats!$B$2:$AZ$212,N$2,FALSE)</f>
        <v>1.490016236</v>
      </c>
      <c r="O48" s="31">
        <f>VLOOKUP($D48,Résultats!$B$2:$AZ$212,O$2,FALSE)</f>
        <v>1.6047382139999999</v>
      </c>
      <c r="P48" s="31">
        <f>VLOOKUP($D48,Résultats!$B$2:$AZ$212,P$2,FALSE)</f>
        <v>1.7151575349999999</v>
      </c>
      <c r="Q48" s="31">
        <f>VLOOKUP($D48,Résultats!$B$2:$AZ$212,Q$2,FALSE)</f>
        <v>1.8183481850000001</v>
      </c>
      <c r="R48" s="31">
        <f>VLOOKUP($D48,Résultats!$B$2:$AZ$212,R$2,FALSE)</f>
        <v>1.9118029169999999</v>
      </c>
      <c r="S48" s="31">
        <f>VLOOKUP($D48,Résultats!$B$2:$AZ$212,S$2,FALSE)</f>
        <v>1.9939209120000001</v>
      </c>
      <c r="T48" s="31">
        <f>VLOOKUP($D48,Résultats!$B$2:$AZ$212,T$2,FALSE)</f>
        <v>2.063447332</v>
      </c>
      <c r="U48" s="31">
        <f>VLOOKUP($D48,Résultats!$B$2:$AZ$212,U$2,FALSE)</f>
        <v>2.1198873489999999</v>
      </c>
      <c r="V48" s="31">
        <f>VLOOKUP($D48,Résultats!$B$2:$AZ$212,V$2,FALSE)</f>
        <v>2.1630270139999999</v>
      </c>
      <c r="W48" s="31">
        <f>VLOOKUP($D48,Résultats!$B$2:$AZ$212,W$2,FALSE)</f>
        <v>2.192898687</v>
      </c>
      <c r="X48" s="31">
        <f>VLOOKUP($D48,Résultats!$B$2:$AZ$212,X$2,FALSE)</f>
        <v>2.2097397650000001</v>
      </c>
      <c r="Y48" s="31">
        <f>VLOOKUP($D48,Résultats!$B$2:$AZ$212,Y$2,FALSE)</f>
        <v>2.2141008769999999</v>
      </c>
      <c r="Z48" s="31">
        <f>VLOOKUP($D48,Résultats!$B$2:$AZ$212,Z$2,FALSE)</f>
        <v>2.2064417829999998</v>
      </c>
      <c r="AA48" s="31">
        <f>VLOOKUP($D48,Résultats!$B$2:$AZ$212,AA$2,FALSE)</f>
        <v>2.18727084</v>
      </c>
      <c r="AB48" s="31">
        <f>VLOOKUP($D48,Résultats!$B$2:$AZ$212,AB$2,FALSE)</f>
        <v>2.1573358969999998</v>
      </c>
      <c r="AC48" s="31">
        <f>VLOOKUP($D48,Résultats!$B$2:$AZ$212,AC$2,FALSE)</f>
        <v>2.117494298</v>
      </c>
      <c r="AD48" s="31">
        <f>VLOOKUP($D48,Résultats!$B$2:$AZ$212,AD$2,FALSE)</f>
        <v>2.0690785389999999</v>
      </c>
      <c r="AE48" s="31">
        <f>VLOOKUP($D48,Résultats!$B$2:$AZ$212,AE$2,FALSE)</f>
        <v>2.0130933230000001</v>
      </c>
      <c r="AF48" s="31">
        <f>VLOOKUP($D48,Résultats!$B$2:$AZ$212,AF$2,FALSE)</f>
        <v>1.950570409</v>
      </c>
      <c r="AG48" s="31">
        <f>VLOOKUP($D48,Résultats!$B$2:$AZ$212,AG$2,FALSE)</f>
        <v>1.8826472540000001</v>
      </c>
      <c r="AH48" s="31">
        <f>VLOOKUP($D48,Résultats!$B$2:$AZ$212,AH$2,FALSE)</f>
        <v>1.8104662929999999</v>
      </c>
      <c r="AI48" s="31">
        <f>VLOOKUP($D48,Résultats!$B$2:$AZ$212,AI$2,FALSE)</f>
        <v>1.7351742830000001</v>
      </c>
      <c r="AJ48" s="31">
        <f>VLOOKUP($D48,Résultats!$B$2:$AZ$212,AJ$2,FALSE)</f>
        <v>1.657823891</v>
      </c>
      <c r="AK48" s="31">
        <f>VLOOKUP($D48,Résultats!$B$2:$AZ$212,AK$2,FALSE)</f>
        <v>1.5793567980000001</v>
      </c>
      <c r="AL48" s="31">
        <f>VLOOKUP($D48,Résultats!$B$2:$AZ$212,AL$2,FALSE)</f>
        <v>1.5006014560000001</v>
      </c>
      <c r="AM48" s="31">
        <f>VLOOKUP($D48,Résultats!$B$2:$AZ$212,AM$2,FALSE)</f>
        <v>1.4223061889999999</v>
      </c>
    </row>
    <row r="49" spans="3:40" x14ac:dyDescent="0.3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34662.269070000002</v>
      </c>
      <c r="J49" s="83">
        <f>VLOOKUP($D49,Résultats!$B$2:$AZ$212,J$2,FALSE)</f>
        <v>34952.184329999996</v>
      </c>
      <c r="K49" s="83">
        <f>VLOOKUP($D49,Résultats!$B$2:$AZ$212,K$2,FALSE)</f>
        <v>35111.477460000002</v>
      </c>
      <c r="L49" s="83">
        <f>VLOOKUP($D49,Résultats!$B$2:$AZ$212,L$2,FALSE)</f>
        <v>35225.307950000002</v>
      </c>
      <c r="M49" s="83">
        <f>VLOOKUP($D49,Résultats!$B$2:$AZ$212,M$2,FALSE)</f>
        <v>35274.341189999999</v>
      </c>
      <c r="N49" s="83">
        <f>VLOOKUP($D49,Résultats!$B$2:$AZ$212,N$2,FALSE)</f>
        <v>35276.495860000003</v>
      </c>
      <c r="O49" s="83">
        <f>VLOOKUP($D49,Résultats!$B$2:$AZ$212,O$2,FALSE)</f>
        <v>35328.458899999998</v>
      </c>
      <c r="P49" s="83">
        <f>VLOOKUP($D49,Résultats!$B$2:$AZ$212,P$2,FALSE)</f>
        <v>35431.344879999997</v>
      </c>
      <c r="Q49" s="83">
        <f>VLOOKUP($D49,Résultats!$B$2:$AZ$212,Q$2,FALSE)</f>
        <v>35574.742859999998</v>
      </c>
      <c r="R49" s="83">
        <f>VLOOKUP($D49,Résultats!$B$2:$AZ$212,R$2,FALSE)</f>
        <v>35745.496930000001</v>
      </c>
      <c r="S49" s="83">
        <f>VLOOKUP($D49,Résultats!$B$2:$AZ$212,S$2,FALSE)</f>
        <v>35934.519719999997</v>
      </c>
      <c r="T49" s="83">
        <f>VLOOKUP($D49,Résultats!$B$2:$AZ$212,T$2,FALSE)</f>
        <v>36130.520510000002</v>
      </c>
      <c r="U49" s="83">
        <f>VLOOKUP($D49,Résultats!$B$2:$AZ$212,U$2,FALSE)</f>
        <v>36328.81727</v>
      </c>
      <c r="V49" s="83">
        <f>VLOOKUP($D49,Résultats!$B$2:$AZ$212,V$2,FALSE)</f>
        <v>36526.672910000001</v>
      </c>
      <c r="W49" s="83">
        <f>VLOOKUP($D49,Résultats!$B$2:$AZ$212,W$2,FALSE)</f>
        <v>36723.228309999999</v>
      </c>
      <c r="X49" s="83">
        <f>VLOOKUP($D49,Résultats!$B$2:$AZ$212,X$2,FALSE)</f>
        <v>36919.458469999998</v>
      </c>
      <c r="Y49" s="83">
        <f>VLOOKUP($D49,Résultats!$B$2:$AZ$212,Y$2,FALSE)</f>
        <v>37113.419099999999</v>
      </c>
      <c r="Z49" s="83">
        <f>VLOOKUP($D49,Résultats!$B$2:$AZ$212,Z$2,FALSE)</f>
        <v>37307.40481</v>
      </c>
      <c r="AA49" s="83">
        <f>VLOOKUP($D49,Résultats!$B$2:$AZ$212,AA$2,FALSE)</f>
        <v>37503.060879999997</v>
      </c>
      <c r="AB49" s="83">
        <f>VLOOKUP($D49,Résultats!$B$2:$AZ$212,AB$2,FALSE)</f>
        <v>37702.126640000002</v>
      </c>
      <c r="AC49" s="83">
        <f>VLOOKUP($D49,Résultats!$B$2:$AZ$212,AC$2,FALSE)</f>
        <v>37905.384919999997</v>
      </c>
      <c r="AD49" s="83">
        <f>VLOOKUP($D49,Résultats!$B$2:$AZ$212,AD$2,FALSE)</f>
        <v>38119.201509999999</v>
      </c>
      <c r="AE49" s="83">
        <f>VLOOKUP($D49,Résultats!$B$2:$AZ$212,AE$2,FALSE)</f>
        <v>38342.479650000001</v>
      </c>
      <c r="AF49" s="83">
        <f>VLOOKUP($D49,Résultats!$B$2:$AZ$212,AF$2,FALSE)</f>
        <v>38572.736230000002</v>
      </c>
      <c r="AG49" s="83">
        <f>VLOOKUP($D49,Résultats!$B$2:$AZ$212,AG$2,FALSE)</f>
        <v>38808.492030000001</v>
      </c>
      <c r="AH49" s="83">
        <f>VLOOKUP($D49,Résultats!$B$2:$AZ$212,AH$2,FALSE)</f>
        <v>39047.815499999997</v>
      </c>
      <c r="AI49" s="83">
        <f>VLOOKUP($D49,Résultats!$B$2:$AZ$212,AI$2,FALSE)</f>
        <v>39288.668380000003</v>
      </c>
      <c r="AJ49" s="83">
        <f>VLOOKUP($D49,Résultats!$B$2:$AZ$212,AJ$2,FALSE)</f>
        <v>39530.787550000001</v>
      </c>
      <c r="AK49" s="83">
        <f>VLOOKUP($D49,Résultats!$B$2:$AZ$212,AK$2,FALSE)</f>
        <v>39773.821830000001</v>
      </c>
      <c r="AL49" s="83">
        <f>VLOOKUP($D49,Résultats!$B$2:$AZ$212,AL$2,FALSE)</f>
        <v>40017.433879999997</v>
      </c>
      <c r="AM49" s="83">
        <f>VLOOKUP($D49,Résultats!$B$2:$AZ$212,AM$2,FALSE)</f>
        <v>40263.546840000003</v>
      </c>
    </row>
    <row r="50" spans="3:40" x14ac:dyDescent="0.3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81.931573970000002</v>
      </c>
      <c r="G50" s="85">
        <f>VLOOKUP($D50,Résultats!$B$2:$AZ$212,G$2,FALSE)</f>
        <v>168.46435120000001</v>
      </c>
      <c r="H50" s="85">
        <f>VLOOKUP($D50,Résultats!$B$2:$AZ$212,H$2,FALSE)</f>
        <v>208.7148507</v>
      </c>
      <c r="I50" s="85">
        <f>VLOOKUP($D50,Résultats!$B$2:$AZ$212,I$2,FALSE)</f>
        <v>296.99630580000002</v>
      </c>
      <c r="J50" s="85">
        <f>VLOOKUP($D50,Résultats!$B$2:$AZ$212,J$2,FALSE)</f>
        <v>458.63458459999998</v>
      </c>
      <c r="K50" s="85">
        <f>VLOOKUP($D50,Résultats!$B$2:$AZ$212,K$2,FALSE)</f>
        <v>734.99405590000003</v>
      </c>
      <c r="L50" s="85">
        <f>VLOOKUP($D50,Résultats!$B$2:$AZ$212,L$2,FALSE)</f>
        <v>1033.337675</v>
      </c>
      <c r="M50" s="85">
        <f>VLOOKUP($D50,Résultats!$B$2:$AZ$212,M$2,FALSE)</f>
        <v>1353.634826</v>
      </c>
      <c r="N50" s="85">
        <f>VLOOKUP($D50,Résultats!$B$2:$AZ$212,N$2,FALSE)</f>
        <v>1700.555157</v>
      </c>
      <c r="O50" s="85">
        <f>VLOOKUP($D50,Résultats!$B$2:$AZ$212,O$2,FALSE)</f>
        <v>2094.394155</v>
      </c>
      <c r="P50" s="85">
        <f>VLOOKUP($D50,Résultats!$B$2:$AZ$212,P$2,FALSE)</f>
        <v>2542.265547</v>
      </c>
      <c r="Q50" s="85">
        <f>VLOOKUP($D50,Résultats!$B$2:$AZ$212,Q$2,FALSE)</f>
        <v>3048.9538080000002</v>
      </c>
      <c r="R50" s="85">
        <f>VLOOKUP($D50,Résultats!$B$2:$AZ$212,R$2,FALSE)</f>
        <v>3617.729061</v>
      </c>
      <c r="S50" s="85">
        <f>VLOOKUP($D50,Résultats!$B$2:$AZ$212,S$2,FALSE)</f>
        <v>4251.6836739999999</v>
      </c>
      <c r="T50" s="85">
        <f>VLOOKUP($D50,Résultats!$B$2:$AZ$212,T$2,FALSE)</f>
        <v>4951.7049690000003</v>
      </c>
      <c r="U50" s="85">
        <f>VLOOKUP($D50,Résultats!$B$2:$AZ$212,U$2,FALSE)</f>
        <v>5719.09465</v>
      </c>
      <c r="V50" s="85">
        <f>VLOOKUP($D50,Résultats!$B$2:$AZ$212,V$2,FALSE)</f>
        <v>6554.2593070000003</v>
      </c>
      <c r="W50" s="85">
        <f>VLOOKUP($D50,Résultats!$B$2:$AZ$212,W$2,FALSE)</f>
        <v>7456.7322020000001</v>
      </c>
      <c r="X50" s="85">
        <f>VLOOKUP($D50,Résultats!$B$2:$AZ$212,X$2,FALSE)</f>
        <v>8425.2911230000009</v>
      </c>
      <c r="Y50" s="85">
        <f>VLOOKUP($D50,Résultats!$B$2:$AZ$212,Y$2,FALSE)</f>
        <v>9455.582746</v>
      </c>
      <c r="Z50" s="85">
        <f>VLOOKUP($D50,Résultats!$B$2:$AZ$212,Z$2,FALSE)</f>
        <v>10543.880090000001</v>
      </c>
      <c r="AA50" s="85">
        <f>VLOOKUP($D50,Résultats!$B$2:$AZ$212,AA$2,FALSE)</f>
        <v>11684.82942</v>
      </c>
      <c r="AB50" s="85">
        <f>VLOOKUP($D50,Résultats!$B$2:$AZ$212,AB$2,FALSE)</f>
        <v>12872.057640000001</v>
      </c>
      <c r="AC50" s="85">
        <f>VLOOKUP($D50,Résultats!$B$2:$AZ$212,AC$2,FALSE)</f>
        <v>14097.72645</v>
      </c>
      <c r="AD50" s="85">
        <f>VLOOKUP($D50,Résultats!$B$2:$AZ$212,AD$2,FALSE)</f>
        <v>15357.596960000001</v>
      </c>
      <c r="AE50" s="85">
        <f>VLOOKUP($D50,Résultats!$B$2:$AZ$212,AE$2,FALSE)</f>
        <v>16641.982029999999</v>
      </c>
      <c r="AF50" s="85">
        <f>VLOOKUP($D50,Résultats!$B$2:$AZ$212,AF$2,FALSE)</f>
        <v>17940.007600000001</v>
      </c>
      <c r="AG50" s="85">
        <f>VLOOKUP($D50,Résultats!$B$2:$AZ$212,AG$2,FALSE)</f>
        <v>19241.78326</v>
      </c>
      <c r="AH50" s="85">
        <f>VLOOKUP($D50,Résultats!$B$2:$AZ$212,AH$2,FALSE)</f>
        <v>20537.548190000001</v>
      </c>
      <c r="AI50" s="85">
        <f>VLOOKUP($D50,Résultats!$B$2:$AZ$212,AI$2,FALSE)</f>
        <v>21818.150509999999</v>
      </c>
      <c r="AJ50" s="85">
        <f>VLOOKUP($D50,Résultats!$B$2:$AZ$212,AJ$2,FALSE)</f>
        <v>23076.87631</v>
      </c>
      <c r="AK50" s="85">
        <f>VLOOKUP($D50,Résultats!$B$2:$AZ$212,AK$2,FALSE)</f>
        <v>24307.95047</v>
      </c>
      <c r="AL50" s="85">
        <f>VLOOKUP($D50,Résultats!$B$2:$AZ$212,AL$2,FALSE)</f>
        <v>25506.630229999999</v>
      </c>
      <c r="AM50" s="85">
        <f>VLOOKUP($D50,Résultats!$B$2:$AZ$212,AM$2,FALSE)</f>
        <v>26671.273219999999</v>
      </c>
    </row>
    <row r="51" spans="3:40" x14ac:dyDescent="0.3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1.4016747679999999</v>
      </c>
      <c r="G51" s="31">
        <f>VLOOKUP($D51,Résultats!$B$2:$AZ$212,G$2,FALSE)</f>
        <v>3.8237398370000002</v>
      </c>
      <c r="H51" s="31">
        <f>VLOOKUP($D51,Résultats!$B$2:$AZ$212,H$2,FALSE)</f>
        <v>5.1477613819999997</v>
      </c>
      <c r="I51" s="31">
        <f>VLOOKUP($D51,Résultats!$B$2:$AZ$212,I$2,FALSE)</f>
        <v>8.1712034320000004</v>
      </c>
      <c r="J51" s="31">
        <f>VLOOKUP($D51,Résultats!$B$2:$AZ$212,J$2,FALSE)</f>
        <v>14.06005534</v>
      </c>
      <c r="K51" s="31">
        <f>VLOOKUP($D51,Résultats!$B$2:$AZ$212,K$2,FALSE)</f>
        <v>24.836464830000001</v>
      </c>
      <c r="L51" s="31">
        <f>VLOOKUP($D51,Résultats!$B$2:$AZ$212,L$2,FALSE)</f>
        <v>37.445385770000001</v>
      </c>
      <c r="M51" s="31">
        <f>VLOOKUP($D51,Résultats!$B$2:$AZ$212,M$2,FALSE)</f>
        <v>52.108293709999998</v>
      </c>
      <c r="N51" s="31">
        <f>VLOOKUP($D51,Résultats!$B$2:$AZ$212,N$2,FALSE)</f>
        <v>69.268458179999996</v>
      </c>
      <c r="O51" s="31">
        <f>VLOOKUP($D51,Résultats!$B$2:$AZ$212,O$2,FALSE)</f>
        <v>90.156535340000005</v>
      </c>
      <c r="P51" s="31">
        <f>VLOOKUP($D51,Résultats!$B$2:$AZ$212,P$2,FALSE)</f>
        <v>115.4660959</v>
      </c>
      <c r="Q51" s="31">
        <f>VLOOKUP($D51,Résultats!$B$2:$AZ$212,Q$2,FALSE)</f>
        <v>145.80159560000001</v>
      </c>
      <c r="R51" s="31">
        <f>VLOOKUP($D51,Résultats!$B$2:$AZ$212,R$2,FALSE)</f>
        <v>181.70464419999999</v>
      </c>
      <c r="S51" s="31">
        <f>VLOOKUP($D51,Résultats!$B$2:$AZ$212,S$2,FALSE)</f>
        <v>223.72375299999999</v>
      </c>
      <c r="T51" s="31">
        <f>VLOOKUP($D51,Résultats!$B$2:$AZ$212,T$2,FALSE)</f>
        <v>272.29048540000002</v>
      </c>
      <c r="U51" s="31">
        <f>VLOOKUP($D51,Résultats!$B$2:$AZ$212,U$2,FALSE)</f>
        <v>327.8784076</v>
      </c>
      <c r="V51" s="31">
        <f>VLOOKUP($D51,Résultats!$B$2:$AZ$212,V$2,FALSE)</f>
        <v>390.9227277</v>
      </c>
      <c r="W51" s="31">
        <f>VLOOKUP($D51,Résultats!$B$2:$AZ$212,W$2,FALSE)</f>
        <v>461.81625960000002</v>
      </c>
      <c r="X51" s="31">
        <f>VLOOKUP($D51,Résultats!$B$2:$AZ$212,X$2,FALSE)</f>
        <v>540.91363760000002</v>
      </c>
      <c r="Y51" s="31">
        <f>VLOOKUP($D51,Résultats!$B$2:$AZ$212,Y$2,FALSE)</f>
        <v>628.33971789999998</v>
      </c>
      <c r="Z51" s="31">
        <f>VLOOKUP($D51,Résultats!$B$2:$AZ$212,Z$2,FALSE)</f>
        <v>724.25124219999998</v>
      </c>
      <c r="AA51" s="31">
        <f>VLOOKUP($D51,Résultats!$B$2:$AZ$212,AA$2,FALSE)</f>
        <v>828.66833480000003</v>
      </c>
      <c r="AB51" s="31">
        <f>VLOOKUP($D51,Résultats!$B$2:$AZ$212,AB$2,FALSE)</f>
        <v>941.50182930000005</v>
      </c>
      <c r="AC51" s="31">
        <f>VLOOKUP($D51,Résultats!$B$2:$AZ$212,AC$2,FALSE)</f>
        <v>1062.502111</v>
      </c>
      <c r="AD51" s="31">
        <f>VLOOKUP($D51,Résultats!$B$2:$AZ$212,AD$2,FALSE)</f>
        <v>1191.6976299999999</v>
      </c>
      <c r="AE51" s="31">
        <f>VLOOKUP($D51,Résultats!$B$2:$AZ$212,AE$2,FALSE)</f>
        <v>1328.5899810000001</v>
      </c>
      <c r="AF51" s="31">
        <f>VLOOKUP($D51,Résultats!$B$2:$AZ$212,AF$2,FALSE)</f>
        <v>1472.5053829999999</v>
      </c>
      <c r="AG51" s="31">
        <f>VLOOKUP($D51,Résultats!$B$2:$AZ$212,AG$2,FALSE)</f>
        <v>1622.7941559999999</v>
      </c>
      <c r="AH51" s="31">
        <f>VLOOKUP($D51,Résultats!$B$2:$AZ$212,AH$2,FALSE)</f>
        <v>1778.7454949999999</v>
      </c>
      <c r="AI51" s="31">
        <f>VLOOKUP($D51,Résultats!$B$2:$AZ$212,AI$2,FALSE)</f>
        <v>1939.637446</v>
      </c>
      <c r="AJ51" s="31">
        <f>VLOOKUP($D51,Résultats!$B$2:$AZ$212,AJ$2,FALSE)</f>
        <v>2104.9289509999999</v>
      </c>
      <c r="AK51" s="31">
        <f>VLOOKUP($D51,Résultats!$B$2:$AZ$212,AK$2,FALSE)</f>
        <v>2274.1157090000002</v>
      </c>
      <c r="AL51" s="31">
        <f>VLOOKUP($D51,Résultats!$B$2:$AZ$212,AL$2,FALSE)</f>
        <v>2446.748188</v>
      </c>
      <c r="AM51" s="31">
        <f>VLOOKUP($D51,Résultats!$B$2:$AZ$212,AM$2,FALSE)</f>
        <v>2622.6919330000001</v>
      </c>
    </row>
    <row r="52" spans="3:40" x14ac:dyDescent="0.3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1.2351355470000001</v>
      </c>
      <c r="G52" s="31">
        <f>VLOOKUP($D52,Résultats!$B$2:$AZ$212,G$2,FALSE)</f>
        <v>3.061876598</v>
      </c>
      <c r="H52" s="31">
        <f>VLOOKUP($D52,Résultats!$B$2:$AZ$212,H$2,FALSE)</f>
        <v>4.0163431029999996</v>
      </c>
      <c r="I52" s="31">
        <f>VLOOKUP($D52,Résultats!$B$2:$AZ$212,I$2,FALSE)</f>
        <v>6.1696782649999999</v>
      </c>
      <c r="J52" s="31">
        <f>VLOOKUP($D52,Résultats!$B$2:$AZ$212,J$2,FALSE)</f>
        <v>10.291850999999999</v>
      </c>
      <c r="K52" s="31">
        <f>VLOOKUP($D52,Résultats!$B$2:$AZ$212,K$2,FALSE)</f>
        <v>17.69613223</v>
      </c>
      <c r="L52" s="31">
        <f>VLOOKUP($D52,Résultats!$B$2:$AZ$212,L$2,FALSE)</f>
        <v>26.17572827</v>
      </c>
      <c r="M52" s="31">
        <f>VLOOKUP($D52,Résultats!$B$2:$AZ$212,M$2,FALSE)</f>
        <v>35.830768810000002</v>
      </c>
      <c r="N52" s="31">
        <f>VLOOKUP($D52,Résultats!$B$2:$AZ$212,N$2,FALSE)</f>
        <v>46.902205780000003</v>
      </c>
      <c r="O52" s="31">
        <f>VLOOKUP($D52,Résultats!$B$2:$AZ$212,O$2,FALSE)</f>
        <v>60.13176799</v>
      </c>
      <c r="P52" s="31">
        <f>VLOOKUP($D52,Résultats!$B$2:$AZ$212,P$2,FALSE)</f>
        <v>75.891261279999995</v>
      </c>
      <c r="Q52" s="31">
        <f>VLOOKUP($D52,Résultats!$B$2:$AZ$212,Q$2,FALSE)</f>
        <v>94.485784280000004</v>
      </c>
      <c r="R52" s="31">
        <f>VLOOKUP($D52,Résultats!$B$2:$AZ$212,R$2,FALSE)</f>
        <v>116.1731686</v>
      </c>
      <c r="S52" s="31">
        <f>VLOOKUP($D52,Résultats!$B$2:$AZ$212,S$2,FALSE)</f>
        <v>141.20819180000001</v>
      </c>
      <c r="T52" s="31">
        <f>VLOOKUP($D52,Résultats!$B$2:$AZ$212,T$2,FALSE)</f>
        <v>169.76719560000001</v>
      </c>
      <c r="U52" s="31">
        <f>VLOOKUP($D52,Résultats!$B$2:$AZ$212,U$2,FALSE)</f>
        <v>202.04453129999999</v>
      </c>
      <c r="V52" s="31">
        <f>VLOOKUP($D52,Résultats!$B$2:$AZ$212,V$2,FALSE)</f>
        <v>238.2033897</v>
      </c>
      <c r="W52" s="31">
        <f>VLOOKUP($D52,Résultats!$B$2:$AZ$212,W$2,FALSE)</f>
        <v>278.37387719999998</v>
      </c>
      <c r="X52" s="31">
        <f>VLOOKUP($D52,Résultats!$B$2:$AZ$212,X$2,FALSE)</f>
        <v>322.65566280000002</v>
      </c>
      <c r="Y52" s="31">
        <f>VLOOKUP($D52,Résultats!$B$2:$AZ$212,Y$2,FALSE)</f>
        <v>371.01033139999998</v>
      </c>
      <c r="Z52" s="31">
        <f>VLOOKUP($D52,Résultats!$B$2:$AZ$212,Z$2,FALSE)</f>
        <v>423.4143201</v>
      </c>
      <c r="AA52" s="31">
        <f>VLOOKUP($D52,Résultats!$B$2:$AZ$212,AA$2,FALSE)</f>
        <v>479.76241759999999</v>
      </c>
      <c r="AB52" s="31">
        <f>VLOOKUP($D52,Résultats!$B$2:$AZ$212,AB$2,FALSE)</f>
        <v>539.88681770000005</v>
      </c>
      <c r="AC52" s="31">
        <f>VLOOKUP($D52,Résultats!$B$2:$AZ$212,AC$2,FALSE)</f>
        <v>603.53158859999996</v>
      </c>
      <c r="AD52" s="31">
        <f>VLOOKUP($D52,Résultats!$B$2:$AZ$212,AD$2,FALSE)</f>
        <v>670.59196970000005</v>
      </c>
      <c r="AE52" s="31">
        <f>VLOOKUP($D52,Résultats!$B$2:$AZ$212,AE$2,FALSE)</f>
        <v>740.67994869999995</v>
      </c>
      <c r="AF52" s="31">
        <f>VLOOKUP($D52,Résultats!$B$2:$AZ$212,AF$2,FALSE)</f>
        <v>813.31994780000002</v>
      </c>
      <c r="AG52" s="31">
        <f>VLOOKUP($D52,Résultats!$B$2:$AZ$212,AG$2,FALSE)</f>
        <v>888.05600600000002</v>
      </c>
      <c r="AH52" s="31">
        <f>VLOOKUP($D52,Résultats!$B$2:$AZ$212,AH$2,FALSE)</f>
        <v>964.408411</v>
      </c>
      <c r="AI52" s="31">
        <f>VLOOKUP($D52,Résultats!$B$2:$AZ$212,AI$2,FALSE)</f>
        <v>1041.9000269999999</v>
      </c>
      <c r="AJ52" s="31">
        <f>VLOOKUP($D52,Résultats!$B$2:$AZ$212,AJ$2,FALSE)</f>
        <v>1120.154685</v>
      </c>
      <c r="AK52" s="31">
        <f>VLOOKUP($D52,Résultats!$B$2:$AZ$212,AK$2,FALSE)</f>
        <v>1198.8222989999999</v>
      </c>
      <c r="AL52" s="31">
        <f>VLOOKUP($D52,Résultats!$B$2:$AZ$212,AL$2,FALSE)</f>
        <v>1277.587219</v>
      </c>
      <c r="AM52" s="31">
        <f>VLOOKUP($D52,Résultats!$B$2:$AZ$212,AM$2,FALSE)</f>
        <v>1356.2916009999999</v>
      </c>
    </row>
    <row r="53" spans="3:40" x14ac:dyDescent="0.3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2.4065528629999999</v>
      </c>
      <c r="G53" s="31">
        <f>VLOOKUP($D53,Résultats!$B$2:$AZ$212,G$2,FALSE)</f>
        <v>4.9951281769999998</v>
      </c>
      <c r="H53" s="31">
        <f>VLOOKUP($D53,Résultats!$B$2:$AZ$212,H$2,FALSE)</f>
        <v>6.2016842719999996</v>
      </c>
      <c r="I53" s="31">
        <f>VLOOKUP($D53,Résultats!$B$2:$AZ$212,I$2,FALSE)</f>
        <v>8.8442259449999998</v>
      </c>
      <c r="J53" s="31">
        <f>VLOOKUP($D53,Résultats!$B$2:$AZ$212,J$2,FALSE)</f>
        <v>13.67529663</v>
      </c>
      <c r="K53" s="31">
        <f>VLOOKUP($D53,Résultats!$B$2:$AZ$212,K$2,FALSE)</f>
        <v>21.91553326</v>
      </c>
      <c r="L53" s="31">
        <f>VLOOKUP($D53,Résultats!$B$2:$AZ$212,L$2,FALSE)</f>
        <v>30.777649409999999</v>
      </c>
      <c r="M53" s="31">
        <f>VLOOKUP($D53,Résultats!$B$2:$AZ$212,M$2,FALSE)</f>
        <v>40.238679859999998</v>
      </c>
      <c r="N53" s="31">
        <f>VLOOKUP($D53,Résultats!$B$2:$AZ$212,N$2,FALSE)</f>
        <v>50.408577049999998</v>
      </c>
      <c r="O53" s="31">
        <f>VLOOKUP($D53,Résultats!$B$2:$AZ$212,O$2,FALSE)</f>
        <v>61.847960110000002</v>
      </c>
      <c r="P53" s="31">
        <f>VLOOKUP($D53,Résultats!$B$2:$AZ$212,P$2,FALSE)</f>
        <v>74.718292849999997</v>
      </c>
      <c r="Q53" s="31">
        <f>VLOOKUP($D53,Résultats!$B$2:$AZ$212,Q$2,FALSE)</f>
        <v>89.104867170000006</v>
      </c>
      <c r="R53" s="31">
        <f>VLOOKUP($D53,Résultats!$B$2:$AZ$212,R$2,FALSE)</f>
        <v>105.0418993</v>
      </c>
      <c r="S53" s="31">
        <f>VLOOKUP($D53,Résultats!$B$2:$AZ$212,S$2,FALSE)</f>
        <v>122.5513447</v>
      </c>
      <c r="T53" s="31">
        <f>VLOOKUP($D53,Résultats!$B$2:$AZ$212,T$2,FALSE)</f>
        <v>141.58587650000001</v>
      </c>
      <c r="U53" s="31">
        <f>VLOOKUP($D53,Résultats!$B$2:$AZ$212,U$2,FALSE)</f>
        <v>162.10230849999999</v>
      </c>
      <c r="V53" s="31">
        <f>VLOOKUP($D53,Résultats!$B$2:$AZ$212,V$2,FALSE)</f>
        <v>184.02445220000001</v>
      </c>
      <c r="W53" s="31">
        <f>VLOOKUP($D53,Résultats!$B$2:$AZ$212,W$2,FALSE)</f>
        <v>207.24401109999999</v>
      </c>
      <c r="X53" s="31">
        <f>VLOOKUP($D53,Résultats!$B$2:$AZ$212,X$2,FALSE)</f>
        <v>231.62387050000001</v>
      </c>
      <c r="Y53" s="31">
        <f>VLOOKUP($D53,Résultats!$B$2:$AZ$212,Y$2,FALSE)</f>
        <v>256.93808530000001</v>
      </c>
      <c r="Z53" s="31">
        <f>VLOOKUP($D53,Résultats!$B$2:$AZ$212,Z$2,FALSE)</f>
        <v>282.97308850000002</v>
      </c>
      <c r="AA53" s="31">
        <f>VLOOKUP($D53,Résultats!$B$2:$AZ$212,AA$2,FALSE)</f>
        <v>309.46901000000003</v>
      </c>
      <c r="AB53" s="31">
        <f>VLOOKUP($D53,Résultats!$B$2:$AZ$212,AB$2,FALSE)</f>
        <v>336.1390414</v>
      </c>
      <c r="AC53" s="31">
        <f>VLOOKUP($D53,Résultats!$B$2:$AZ$212,AC$2,FALSE)</f>
        <v>362.66172169999999</v>
      </c>
      <c r="AD53" s="31">
        <f>VLOOKUP($D53,Résultats!$B$2:$AZ$212,AD$2,FALSE)</f>
        <v>388.8018429</v>
      </c>
      <c r="AE53" s="31">
        <f>VLOOKUP($D53,Résultats!$B$2:$AZ$212,AE$2,FALSE)</f>
        <v>414.20049929999999</v>
      </c>
      <c r="AF53" s="31">
        <f>VLOOKUP($D53,Résultats!$B$2:$AZ$212,AF$2,FALSE)</f>
        <v>438.4812268</v>
      </c>
      <c r="AG53" s="31">
        <f>VLOOKUP($D53,Résultats!$B$2:$AZ$212,AG$2,FALSE)</f>
        <v>461.30001859999999</v>
      </c>
      <c r="AH53" s="31">
        <f>VLOOKUP($D53,Résultats!$B$2:$AZ$212,AH$2,FALSE)</f>
        <v>482.32867679999998</v>
      </c>
      <c r="AI53" s="31">
        <f>VLOOKUP($D53,Résultats!$B$2:$AZ$212,AI$2,FALSE)</f>
        <v>501.26531920000002</v>
      </c>
      <c r="AJ53" s="31">
        <f>VLOOKUP($D53,Résultats!$B$2:$AZ$212,AJ$2,FALSE)</f>
        <v>517.87089949999995</v>
      </c>
      <c r="AK53" s="31">
        <f>VLOOKUP($D53,Résultats!$B$2:$AZ$212,AK$2,FALSE)</f>
        <v>531.93785379999997</v>
      </c>
      <c r="AL53" s="31">
        <f>VLOOKUP($D53,Résultats!$B$2:$AZ$212,AL$2,FALSE)</f>
        <v>543.29079209999998</v>
      </c>
      <c r="AM53" s="31">
        <f>VLOOKUP($D53,Résultats!$B$2:$AZ$212,AM$2,FALSE)</f>
        <v>551.81517540000004</v>
      </c>
    </row>
    <row r="54" spans="3:40" x14ac:dyDescent="0.3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53.330725049999998</v>
      </c>
      <c r="G54" s="31">
        <f>VLOOKUP($D54,Résultats!$B$2:$AZ$212,G$2,FALSE)</f>
        <v>109.1278018</v>
      </c>
      <c r="H54" s="31">
        <f>VLOOKUP($D54,Résultats!$B$2:$AZ$212,H$2,FALSE)</f>
        <v>134.96802829999999</v>
      </c>
      <c r="I54" s="31">
        <f>VLOOKUP($D54,Résultats!$B$2:$AZ$212,I$2,FALSE)</f>
        <v>191.5737149</v>
      </c>
      <c r="J54" s="31">
        <f>VLOOKUP($D54,Résultats!$B$2:$AZ$212,J$2,FALSE)</f>
        <v>295.01114860000001</v>
      </c>
      <c r="K54" s="31">
        <f>VLOOKUP($D54,Résultats!$B$2:$AZ$212,K$2,FALSE)</f>
        <v>471.45271819999999</v>
      </c>
      <c r="L54" s="31">
        <f>VLOOKUP($D54,Résultats!$B$2:$AZ$212,L$2,FALSE)</f>
        <v>661.36593879999998</v>
      </c>
      <c r="M54" s="31">
        <f>VLOOKUP($D54,Résultats!$B$2:$AZ$212,M$2,FALSE)</f>
        <v>864.60175609999999</v>
      </c>
      <c r="N54" s="31">
        <f>VLOOKUP($D54,Résultats!$B$2:$AZ$212,N$2,FALSE)</f>
        <v>1083.989662</v>
      </c>
      <c r="O54" s="31">
        <f>VLOOKUP($D54,Résultats!$B$2:$AZ$212,O$2,FALSE)</f>
        <v>1332.2323610000001</v>
      </c>
      <c r="P54" s="31">
        <f>VLOOKUP($D54,Résultats!$B$2:$AZ$212,P$2,FALSE)</f>
        <v>1613.630206</v>
      </c>
      <c r="Q54" s="31">
        <f>VLOOKUP($D54,Résultats!$B$2:$AZ$212,Q$2,FALSE)</f>
        <v>1930.995725</v>
      </c>
      <c r="R54" s="31">
        <f>VLOOKUP($D54,Résultats!$B$2:$AZ$212,R$2,FALSE)</f>
        <v>2286.1771709999998</v>
      </c>
      <c r="S54" s="31">
        <f>VLOOKUP($D54,Résultats!$B$2:$AZ$212,S$2,FALSE)</f>
        <v>2680.901746</v>
      </c>
      <c r="T54" s="31">
        <f>VLOOKUP($D54,Résultats!$B$2:$AZ$212,T$2,FALSE)</f>
        <v>3115.5073050000001</v>
      </c>
      <c r="U54" s="31">
        <f>VLOOKUP($D54,Résultats!$B$2:$AZ$212,U$2,FALSE)</f>
        <v>3590.5819019999999</v>
      </c>
      <c r="V54" s="31">
        <f>VLOOKUP($D54,Résultats!$B$2:$AZ$212,V$2,FALSE)</f>
        <v>4106.144816</v>
      </c>
      <c r="W54" s="31">
        <f>VLOOKUP($D54,Résultats!$B$2:$AZ$212,W$2,FALSE)</f>
        <v>4661.6634050000002</v>
      </c>
      <c r="X54" s="31">
        <f>VLOOKUP($D54,Résultats!$B$2:$AZ$212,X$2,FALSE)</f>
        <v>5256.1286920000002</v>
      </c>
      <c r="Y54" s="31">
        <f>VLOOKUP($D54,Résultats!$B$2:$AZ$212,Y$2,FALSE)</f>
        <v>5886.596012</v>
      </c>
      <c r="Z54" s="31">
        <f>VLOOKUP($D54,Résultats!$B$2:$AZ$212,Z$2,FALSE)</f>
        <v>6550.5173709999999</v>
      </c>
      <c r="AA54" s="31">
        <f>VLOOKUP($D54,Résultats!$B$2:$AZ$212,AA$2,FALSE)</f>
        <v>7244.3497509999997</v>
      </c>
      <c r="AB54" s="31">
        <f>VLOOKUP($D54,Résultats!$B$2:$AZ$212,AB$2,FALSE)</f>
        <v>7963.9407860000001</v>
      </c>
      <c r="AC54" s="31">
        <f>VLOOKUP($D54,Résultats!$B$2:$AZ$212,AC$2,FALSE)</f>
        <v>8704.2636349999902</v>
      </c>
      <c r="AD54" s="31">
        <f>VLOOKUP($D54,Résultats!$B$2:$AZ$212,AD$2,FALSE)</f>
        <v>9462.5114400000002</v>
      </c>
      <c r="AE54" s="31">
        <f>VLOOKUP($D54,Résultats!$B$2:$AZ$212,AE$2,FALSE)</f>
        <v>10232.58167</v>
      </c>
      <c r="AF54" s="31">
        <f>VLOOKUP($D54,Résultats!$B$2:$AZ$212,AF$2,FALSE)</f>
        <v>11007.68965</v>
      </c>
      <c r="AG54" s="31">
        <f>VLOOKUP($D54,Résultats!$B$2:$AZ$212,AG$2,FALSE)</f>
        <v>11781.688169999999</v>
      </c>
      <c r="AH54" s="31">
        <f>VLOOKUP($D54,Résultats!$B$2:$AZ$212,AH$2,FALSE)</f>
        <v>12548.55197</v>
      </c>
      <c r="AI54" s="31">
        <f>VLOOKUP($D54,Résultats!$B$2:$AZ$212,AI$2,FALSE)</f>
        <v>13302.66577</v>
      </c>
      <c r="AJ54" s="31">
        <f>VLOOKUP($D54,Résultats!$B$2:$AZ$212,AJ$2,FALSE)</f>
        <v>14039.92266</v>
      </c>
      <c r="AK54" s="31">
        <f>VLOOKUP($D54,Résultats!$B$2:$AZ$212,AK$2,FALSE)</f>
        <v>14756.816150000001</v>
      </c>
      <c r="AL54" s="31">
        <f>VLOOKUP($D54,Résultats!$B$2:$AZ$212,AL$2,FALSE)</f>
        <v>15450.49172</v>
      </c>
      <c r="AM54" s="31">
        <f>VLOOKUP($D54,Résultats!$B$2:$AZ$212,AM$2,FALSE)</f>
        <v>16119.964809999999</v>
      </c>
    </row>
    <row r="55" spans="3:40" x14ac:dyDescent="0.3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20.415948140000001</v>
      </c>
      <c r="G55" s="31">
        <f>VLOOKUP($D55,Résultats!$B$2:$AZ$212,G$2,FALSE)</f>
        <v>41.295437679999999</v>
      </c>
      <c r="H55" s="31">
        <f>VLOOKUP($D55,Résultats!$B$2:$AZ$212,H$2,FALSE)</f>
        <v>50.866736549999999</v>
      </c>
      <c r="I55" s="31">
        <f>VLOOKUP($D55,Résultats!$B$2:$AZ$212,I$2,FALSE)</f>
        <v>71.776817949999995</v>
      </c>
      <c r="J55" s="31">
        <f>VLOOKUP($D55,Résultats!$B$2:$AZ$212,J$2,FALSE)</f>
        <v>109.8166533</v>
      </c>
      <c r="K55" s="31">
        <f>VLOOKUP($D55,Résultats!$B$2:$AZ$212,K$2,FALSE)</f>
        <v>174.36662870000001</v>
      </c>
      <c r="L55" s="31">
        <f>VLOOKUP($D55,Résultats!$B$2:$AZ$212,L$2,FALSE)</f>
        <v>243.38379190000001</v>
      </c>
      <c r="M55" s="31">
        <f>VLOOKUP($D55,Résultats!$B$2:$AZ$212,M$2,FALSE)</f>
        <v>316.71830649999998</v>
      </c>
      <c r="N55" s="31">
        <f>VLOOKUP($D55,Résultats!$B$2:$AZ$212,N$2,FALSE)</f>
        <v>395.29648420000001</v>
      </c>
      <c r="O55" s="31">
        <f>VLOOKUP($D55,Résultats!$B$2:$AZ$212,O$2,FALSE)</f>
        <v>483.57969059999999</v>
      </c>
      <c r="P55" s="31">
        <f>VLOOKUP($D55,Résultats!$B$2:$AZ$212,P$2,FALSE)</f>
        <v>582.97232980000001</v>
      </c>
      <c r="Q55" s="31">
        <f>VLOOKUP($D55,Résultats!$B$2:$AZ$212,Q$2,FALSE)</f>
        <v>694.33977289999996</v>
      </c>
      <c r="R55" s="31">
        <f>VLOOKUP($D55,Résultats!$B$2:$AZ$212,R$2,FALSE)</f>
        <v>818.20224110000004</v>
      </c>
      <c r="S55" s="31">
        <f>VLOOKUP($D55,Résultats!$B$2:$AZ$212,S$2,FALSE)</f>
        <v>955.03544250000004</v>
      </c>
      <c r="T55" s="31">
        <f>VLOOKUP($D55,Résultats!$B$2:$AZ$212,T$2,FALSE)</f>
        <v>1104.8265180000001</v>
      </c>
      <c r="U55" s="31">
        <f>VLOOKUP($D55,Résultats!$B$2:$AZ$212,U$2,FALSE)</f>
        <v>1267.649257</v>
      </c>
      <c r="V55" s="31">
        <f>VLOOKUP($D55,Résultats!$B$2:$AZ$212,V$2,FALSE)</f>
        <v>1443.3779030000001</v>
      </c>
      <c r="W55" s="31">
        <f>VLOOKUP($D55,Résultats!$B$2:$AZ$212,W$2,FALSE)</f>
        <v>1631.695825</v>
      </c>
      <c r="X55" s="31">
        <f>VLOOKUP($D55,Résultats!$B$2:$AZ$212,X$2,FALSE)</f>
        <v>1832.1238000000001</v>
      </c>
      <c r="Y55" s="31">
        <f>VLOOKUP($D55,Résultats!$B$2:$AZ$212,Y$2,FALSE)</f>
        <v>2043.5271479999999</v>
      </c>
      <c r="Z55" s="31">
        <f>VLOOKUP($D55,Résultats!$B$2:$AZ$212,Z$2,FALSE)</f>
        <v>2264.9201400000002</v>
      </c>
      <c r="AA55" s="31">
        <f>VLOOKUP($D55,Résultats!$B$2:$AZ$212,AA$2,FALSE)</f>
        <v>2494.9905939999999</v>
      </c>
      <c r="AB55" s="31">
        <f>VLOOKUP($D55,Résultats!$B$2:$AZ$212,AB$2,FALSE)</f>
        <v>2732.2380790000002</v>
      </c>
      <c r="AC55" s="31">
        <f>VLOOKUP($D55,Résultats!$B$2:$AZ$212,AC$2,FALSE)</f>
        <v>2974.8891509999999</v>
      </c>
      <c r="AD55" s="31">
        <f>VLOOKUP($D55,Résultats!$B$2:$AZ$212,AD$2,FALSE)</f>
        <v>3221.9339629999999</v>
      </c>
      <c r="AE55" s="31">
        <f>VLOOKUP($D55,Résultats!$B$2:$AZ$212,AE$2,FALSE)</f>
        <v>3471.2845010000001</v>
      </c>
      <c r="AF55" s="31">
        <f>VLOOKUP($D55,Résultats!$B$2:$AZ$212,AF$2,FALSE)</f>
        <v>3720.6549719999998</v>
      </c>
      <c r="AG55" s="31">
        <f>VLOOKUP($D55,Résultats!$B$2:$AZ$212,AG$2,FALSE)</f>
        <v>3967.9993679999998</v>
      </c>
      <c r="AH55" s="31">
        <f>VLOOKUP($D55,Résultats!$B$2:$AZ$212,AH$2,FALSE)</f>
        <v>4211.3410139999996</v>
      </c>
      <c r="AI55" s="31">
        <f>VLOOKUP($D55,Résultats!$B$2:$AZ$212,AI$2,FALSE)</f>
        <v>4448.8653249999998</v>
      </c>
      <c r="AJ55" s="31">
        <f>VLOOKUP($D55,Résultats!$B$2:$AZ$212,AJ$2,FALSE)</f>
        <v>4679.2767299999996</v>
      </c>
      <c r="AK55" s="31">
        <f>VLOOKUP($D55,Résultats!$B$2:$AZ$212,AK$2,FALSE)</f>
        <v>4901.4976049999996</v>
      </c>
      <c r="AL55" s="31">
        <f>VLOOKUP($D55,Résultats!$B$2:$AZ$212,AL$2,FALSE)</f>
        <v>5114.6816049999998</v>
      </c>
      <c r="AM55" s="31">
        <f>VLOOKUP($D55,Résultats!$B$2:$AZ$212,AM$2,FALSE)</f>
        <v>5318.5993740000004</v>
      </c>
    </row>
    <row r="56" spans="3:40" x14ac:dyDescent="0.3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8.8291571099999907E-3</v>
      </c>
      <c r="G56" s="31">
        <f>VLOOKUP($D56,Résultats!$B$2:$AZ$212,G$2,FALSE)</f>
        <v>6.9241252099999998E-3</v>
      </c>
      <c r="H56" s="31">
        <f>VLOOKUP($D56,Résultats!$B$2:$AZ$212,H$2,FALSE)</f>
        <v>6.3852827800000003E-3</v>
      </c>
      <c r="I56" s="31">
        <f>VLOOKUP($D56,Résultats!$B$2:$AZ$212,I$2,FALSE)</f>
        <v>5.8883736199999998E-3</v>
      </c>
      <c r="J56" s="31">
        <f>VLOOKUP($D56,Résultats!$B$2:$AZ$212,J$2,FALSE)</f>
        <v>5.4301344299999997E-3</v>
      </c>
      <c r="K56" s="31">
        <f>VLOOKUP($D56,Résultats!$B$2:$AZ$212,K$2,FALSE)</f>
        <v>5.0075558700000003E-3</v>
      </c>
      <c r="L56" s="31">
        <f>VLOOKUP($D56,Résultats!$B$2:$AZ$212,L$2,FALSE)</f>
        <v>4.6178628099999997E-3</v>
      </c>
      <c r="M56" s="31">
        <f>VLOOKUP($D56,Résultats!$B$2:$AZ$212,M$2,FALSE)</f>
        <v>4.2584960500000003E-3</v>
      </c>
      <c r="N56" s="31">
        <f>VLOOKUP($D56,Résultats!$B$2:$AZ$212,N$2,FALSE)</f>
        <v>3.9270955799999997E-3</v>
      </c>
      <c r="O56" s="31">
        <f>VLOOKUP($D56,Résultats!$B$2:$AZ$212,O$2,FALSE)</f>
        <v>3.6214850300000001E-3</v>
      </c>
      <c r="P56" s="31">
        <f>VLOOKUP($D56,Résultats!$B$2:$AZ$212,P$2,FALSE)</f>
        <v>3.3396573999999999E-3</v>
      </c>
      <c r="Q56" s="31">
        <f>VLOOKUP($D56,Résultats!$B$2:$AZ$212,Q$2,FALSE)</f>
        <v>3.0797618799999998E-3</v>
      </c>
      <c r="R56" s="31">
        <f>VLOOKUP($D56,Résultats!$B$2:$AZ$212,R$2,FALSE)</f>
        <v>2.8400917000000001E-3</v>
      </c>
      <c r="S56" s="31">
        <f>VLOOKUP($D56,Résultats!$B$2:$AZ$212,S$2,FALSE)</f>
        <v>2.61907289E-3</v>
      </c>
      <c r="T56" s="31">
        <f>VLOOKUP($D56,Résultats!$B$2:$AZ$212,T$2,FALSE)</f>
        <v>2.41525399E-3</v>
      </c>
      <c r="U56" s="31">
        <f>VLOOKUP($D56,Résultats!$B$2:$AZ$212,U$2,FALSE)</f>
        <v>2.22729648E-3</v>
      </c>
      <c r="V56" s="31">
        <f>VLOOKUP($D56,Résultats!$B$2:$AZ$212,V$2,FALSE)</f>
        <v>2.0539660099999999E-3</v>
      </c>
      <c r="W56" s="31">
        <f>VLOOKUP($D56,Résultats!$B$2:$AZ$212,W$2,FALSE)</f>
        <v>1.8941243E-3</v>
      </c>
      <c r="X56" s="31">
        <f>VLOOKUP($D56,Résultats!$B$2:$AZ$212,X$2,FALSE)</f>
        <v>1.74672163E-3</v>
      </c>
      <c r="Y56" s="31">
        <f>VLOOKUP($D56,Résultats!$B$2:$AZ$212,Y$2,FALSE)</f>
        <v>1.61078999E-3</v>
      </c>
      <c r="Z56" s="31">
        <f>VLOOKUP($D56,Résultats!$B$2:$AZ$212,Z$2,FALSE)</f>
        <v>1.48543668E-3</v>
      </c>
      <c r="AA56" s="31">
        <f>VLOOKUP($D56,Résultats!$B$2:$AZ$212,AA$2,FALSE)</f>
        <v>1.3698384999999999E-3</v>
      </c>
      <c r="AB56" s="31">
        <f>VLOOKUP($D56,Résultats!$B$2:$AZ$212,AB$2,FALSE)</f>
        <v>1.26323628E-3</v>
      </c>
      <c r="AC56" s="31">
        <f>VLOOKUP($D56,Résultats!$B$2:$AZ$212,AC$2,FALSE)</f>
        <v>1.16492995E-3</v>
      </c>
      <c r="AD56" s="31">
        <f>VLOOKUP($D56,Résultats!$B$2:$AZ$212,AD$2,FALSE)</f>
        <v>1.0742739199999999E-3</v>
      </c>
      <c r="AE56" s="31">
        <f>VLOOKUP($D56,Résultats!$B$2:$AZ$212,AE$2,FALSE)</f>
        <v>9.9067284100000006E-4</v>
      </c>
      <c r="AF56" s="31">
        <f>VLOOKUP($D56,Résultats!$B$2:$AZ$212,AF$2,FALSE)</f>
        <v>9.1357767900000005E-4</v>
      </c>
      <c r="AG56" s="31">
        <f>VLOOKUP($D56,Résultats!$B$2:$AZ$212,AG$2,FALSE)</f>
        <v>8.4248213899999996E-4</v>
      </c>
      <c r="AH56" s="31">
        <f>VLOOKUP($D56,Résultats!$B$2:$AZ$212,AH$2,FALSE)</f>
        <v>7.7691932700000004E-4</v>
      </c>
      <c r="AI56" s="31">
        <f>VLOOKUP($D56,Résultats!$B$2:$AZ$212,AI$2,FALSE)</f>
        <v>7.16458679E-4</v>
      </c>
      <c r="AJ56" s="31">
        <f>VLOOKUP($D56,Résultats!$B$2:$AZ$212,AJ$2,FALSE)</f>
        <v>6.6070313999999999E-4</v>
      </c>
      <c r="AK56" s="31">
        <f>VLOOKUP($D56,Résultats!$B$2:$AZ$212,AK$2,FALSE)</f>
        <v>6.0928655299999997E-4</v>
      </c>
      <c r="AL56" s="31">
        <f>VLOOKUP($D56,Résultats!$B$2:$AZ$212,AL$2,FALSE)</f>
        <v>5.6187125699999998E-4</v>
      </c>
      <c r="AM56" s="31">
        <f>VLOOKUP($D56,Résultats!$B$2:$AZ$212,AM$2,FALSE)</f>
        <v>5.1814586900000002E-4</v>
      </c>
    </row>
    <row r="57" spans="3:40" x14ac:dyDescent="0.3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3.1327084379999999</v>
      </c>
      <c r="G57" s="31">
        <f>VLOOKUP($D57,Résultats!$B$2:$AZ$212,G$2,FALSE)</f>
        <v>6.1534429570000002</v>
      </c>
      <c r="H57" s="31">
        <f>VLOOKUP($D57,Résultats!$B$2:$AZ$212,H$2,FALSE)</f>
        <v>7.507911752</v>
      </c>
      <c r="I57" s="31">
        <f>VLOOKUP($D57,Résultats!$B$2:$AZ$212,I$2,FALSE)</f>
        <v>10.45477691</v>
      </c>
      <c r="J57" s="31">
        <f>VLOOKUP($D57,Résultats!$B$2:$AZ$212,J$2,FALSE)</f>
        <v>15.774149530000001</v>
      </c>
      <c r="K57" s="31">
        <f>VLOOKUP($D57,Résultats!$B$2:$AZ$212,K$2,FALSE)</f>
        <v>24.72157112</v>
      </c>
      <c r="L57" s="31">
        <f>VLOOKUP($D57,Résultats!$B$2:$AZ$212,L$2,FALSE)</f>
        <v>34.184563279999999</v>
      </c>
      <c r="M57" s="31">
        <f>VLOOKUP($D57,Résultats!$B$2:$AZ$212,M$2,FALSE)</f>
        <v>44.132762319999998</v>
      </c>
      <c r="N57" s="31">
        <f>VLOOKUP($D57,Résultats!$B$2:$AZ$212,N$2,FALSE)</f>
        <v>54.685842579999999</v>
      </c>
      <c r="O57" s="31">
        <f>VLOOKUP($D57,Résultats!$B$2:$AZ$212,O$2,FALSE)</f>
        <v>66.442218330000003</v>
      </c>
      <c r="P57" s="31">
        <f>VLOOKUP($D57,Résultats!$B$2:$AZ$212,P$2,FALSE)</f>
        <v>79.584020890000005</v>
      </c>
      <c r="Q57" s="31">
        <f>VLOOKUP($D57,Résultats!$B$2:$AZ$212,Q$2,FALSE)</f>
        <v>94.222983850000006</v>
      </c>
      <c r="R57" s="31">
        <f>VLOOKUP($D57,Résultats!$B$2:$AZ$212,R$2,FALSE)</f>
        <v>110.4270966</v>
      </c>
      <c r="S57" s="31">
        <f>VLOOKUP($D57,Résultats!$B$2:$AZ$212,S$2,FALSE)</f>
        <v>128.26057739999999</v>
      </c>
      <c r="T57" s="31">
        <f>VLOOKUP($D57,Résultats!$B$2:$AZ$212,T$2,FALSE)</f>
        <v>147.72517260000001</v>
      </c>
      <c r="U57" s="31">
        <f>VLOOKUP($D57,Résultats!$B$2:$AZ$212,U$2,FALSE)</f>
        <v>168.83601669999999</v>
      </c>
      <c r="V57" s="31">
        <f>VLOOKUP($D57,Résultats!$B$2:$AZ$212,V$2,FALSE)</f>
        <v>191.58396389999999</v>
      </c>
      <c r="W57" s="31">
        <f>VLOOKUP($D57,Résultats!$B$2:$AZ$212,W$2,FALSE)</f>
        <v>215.93693039999999</v>
      </c>
      <c r="X57" s="31">
        <f>VLOOKUP($D57,Résultats!$B$2:$AZ$212,X$2,FALSE)</f>
        <v>241.84371329999999</v>
      </c>
      <c r="Y57" s="31">
        <f>VLOOKUP($D57,Résultats!$B$2:$AZ$212,Y$2,FALSE)</f>
        <v>269.16984100000002</v>
      </c>
      <c r="Z57" s="31">
        <f>VLOOKUP($D57,Résultats!$B$2:$AZ$212,Z$2,FALSE)</f>
        <v>297.80243860000002</v>
      </c>
      <c r="AA57" s="31">
        <f>VLOOKUP($D57,Résultats!$B$2:$AZ$212,AA$2,FALSE)</f>
        <v>327.58794030000001</v>
      </c>
      <c r="AB57" s="31">
        <f>VLOOKUP($D57,Résultats!$B$2:$AZ$212,AB$2,FALSE)</f>
        <v>358.3498209</v>
      </c>
      <c r="AC57" s="31">
        <f>VLOOKUP($D57,Résultats!$B$2:$AZ$212,AC$2,FALSE)</f>
        <v>389.87707380000001</v>
      </c>
      <c r="AD57" s="31">
        <f>VLOOKUP($D57,Résultats!$B$2:$AZ$212,AD$2,FALSE)</f>
        <v>422.05904190000001</v>
      </c>
      <c r="AE57" s="31">
        <f>VLOOKUP($D57,Résultats!$B$2:$AZ$212,AE$2,FALSE)</f>
        <v>454.64444300000002</v>
      </c>
      <c r="AF57" s="31">
        <f>VLOOKUP($D57,Résultats!$B$2:$AZ$212,AF$2,FALSE)</f>
        <v>487.35550480000001</v>
      </c>
      <c r="AG57" s="31">
        <f>VLOOKUP($D57,Résultats!$B$2:$AZ$212,AG$2,FALSE)</f>
        <v>519.94469879999997</v>
      </c>
      <c r="AH57" s="31">
        <f>VLOOKUP($D57,Résultats!$B$2:$AZ$212,AH$2,FALSE)</f>
        <v>552.17184559999998</v>
      </c>
      <c r="AI57" s="31">
        <f>VLOOKUP($D57,Résultats!$B$2:$AZ$212,AI$2,FALSE)</f>
        <v>583.81590459999995</v>
      </c>
      <c r="AJ57" s="31">
        <f>VLOOKUP($D57,Résultats!$B$2:$AZ$212,AJ$2,FALSE)</f>
        <v>614.72172780000005</v>
      </c>
      <c r="AK57" s="31">
        <f>VLOOKUP($D57,Résultats!$B$2:$AZ$212,AK$2,FALSE)</f>
        <v>644.7602445</v>
      </c>
      <c r="AL57" s="31">
        <f>VLOOKUP($D57,Résultats!$B$2:$AZ$212,AL$2,FALSE)</f>
        <v>673.83014149999997</v>
      </c>
      <c r="AM57" s="31">
        <f>VLOOKUP($D57,Résultats!$B$2:$AZ$212,AM$2,FALSE)</f>
        <v>701.90980409999997</v>
      </c>
    </row>
    <row r="58" spans="3:40" x14ac:dyDescent="0.3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34365.27276</v>
      </c>
      <c r="J58" s="85">
        <f>VLOOKUP($D58,Résultats!$B$2:$AZ$212,J$2,FALSE)</f>
        <v>34493.549749999998</v>
      </c>
      <c r="K58" s="85">
        <f>VLOOKUP($D58,Résultats!$B$2:$AZ$212,K$2,FALSE)</f>
        <v>34376.483410000001</v>
      </c>
      <c r="L58" s="85">
        <f>VLOOKUP($D58,Résultats!$B$2:$AZ$212,L$2,FALSE)</f>
        <v>34191.970280000001</v>
      </c>
      <c r="M58" s="85">
        <f>VLOOKUP($D58,Résultats!$B$2:$AZ$212,M$2,FALSE)</f>
        <v>33920.70637</v>
      </c>
      <c r="N58" s="85">
        <f>VLOOKUP($D58,Résultats!$B$2:$AZ$212,N$2,FALSE)</f>
        <v>33575.940699999999</v>
      </c>
      <c r="O58" s="85">
        <f>VLOOKUP($D58,Résultats!$B$2:$AZ$212,O$2,FALSE)</f>
        <v>33234.064740000002</v>
      </c>
      <c r="P58" s="85">
        <f>VLOOKUP($D58,Résultats!$B$2:$AZ$212,P$2,FALSE)</f>
        <v>32889.079339999997</v>
      </c>
      <c r="Q58" s="85">
        <f>VLOOKUP($D58,Résultats!$B$2:$AZ$212,Q$2,FALSE)</f>
        <v>32525.789049999999</v>
      </c>
      <c r="R58" s="85">
        <f>VLOOKUP($D58,Résultats!$B$2:$AZ$212,R$2,FALSE)</f>
        <v>32127.76787</v>
      </c>
      <c r="S58" s="85">
        <f>VLOOKUP($D58,Résultats!$B$2:$AZ$212,S$2,FALSE)</f>
        <v>31682.836039999998</v>
      </c>
      <c r="T58" s="85">
        <f>VLOOKUP($D58,Résultats!$B$2:$AZ$212,T$2,FALSE)</f>
        <v>31178.81554</v>
      </c>
      <c r="U58" s="85">
        <f>VLOOKUP($D58,Résultats!$B$2:$AZ$212,U$2,FALSE)</f>
        <v>30609.72262</v>
      </c>
      <c r="V58" s="85">
        <f>VLOOKUP($D58,Résultats!$B$2:$AZ$212,V$2,FALSE)</f>
        <v>29972.4136</v>
      </c>
      <c r="W58" s="85">
        <f>VLOOKUP($D58,Résultats!$B$2:$AZ$212,W$2,FALSE)</f>
        <v>29266.4961</v>
      </c>
      <c r="X58" s="85">
        <f>VLOOKUP($D58,Résultats!$B$2:$AZ$212,X$2,FALSE)</f>
        <v>28494.16735</v>
      </c>
      <c r="Y58" s="85">
        <f>VLOOKUP($D58,Résultats!$B$2:$AZ$212,Y$2,FALSE)</f>
        <v>27657.836350000001</v>
      </c>
      <c r="Z58" s="85">
        <f>VLOOKUP($D58,Résultats!$B$2:$AZ$212,Z$2,FALSE)</f>
        <v>26763.524730000001</v>
      </c>
      <c r="AA58" s="85">
        <f>VLOOKUP($D58,Résultats!$B$2:$AZ$212,AA$2,FALSE)</f>
        <v>25818.231459999999</v>
      </c>
      <c r="AB58" s="85">
        <f>VLOOKUP($D58,Résultats!$B$2:$AZ$212,AB$2,FALSE)</f>
        <v>24830.069</v>
      </c>
      <c r="AC58" s="85">
        <f>VLOOKUP($D58,Résultats!$B$2:$AZ$212,AC$2,FALSE)</f>
        <v>23807.658469999998</v>
      </c>
      <c r="AD58" s="85">
        <f>VLOOKUP($D58,Résultats!$B$2:$AZ$212,AD$2,FALSE)</f>
        <v>22761.60455</v>
      </c>
      <c r="AE58" s="85">
        <f>VLOOKUP($D58,Résultats!$B$2:$AZ$212,AE$2,FALSE)</f>
        <v>21700.497619999998</v>
      </c>
      <c r="AF58" s="85">
        <f>VLOOKUP($D58,Résultats!$B$2:$AZ$212,AF$2,FALSE)</f>
        <v>20632.728630000001</v>
      </c>
      <c r="AG58" s="85">
        <f>VLOOKUP($D58,Résultats!$B$2:$AZ$212,AG$2,FALSE)</f>
        <v>19566.708770000001</v>
      </c>
      <c r="AH58" s="85">
        <f>VLOOKUP($D58,Résultats!$B$2:$AZ$212,AH$2,FALSE)</f>
        <v>18510.267309999999</v>
      </c>
      <c r="AI58" s="85">
        <f>VLOOKUP($D58,Résultats!$B$2:$AZ$212,AI$2,FALSE)</f>
        <v>17470.517879999999</v>
      </c>
      <c r="AJ58" s="85">
        <f>VLOOKUP($D58,Résultats!$B$2:$AZ$212,AJ$2,FALSE)</f>
        <v>16453.911230000002</v>
      </c>
      <c r="AK58" s="85">
        <f>VLOOKUP($D58,Résultats!$B$2:$AZ$212,AK$2,FALSE)</f>
        <v>15465.871359999999</v>
      </c>
      <c r="AL58" s="85">
        <f>VLOOKUP($D58,Résultats!$B$2:$AZ$212,AL$2,FALSE)</f>
        <v>14510.80366</v>
      </c>
      <c r="AM58" s="85">
        <f>VLOOKUP($D58,Résultats!$B$2:$AZ$212,AM$2,FALSE)</f>
        <v>13592.27362</v>
      </c>
      <c r="AN58" s="21"/>
    </row>
    <row r="59" spans="3:40" x14ac:dyDescent="0.3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526.76542770000003</v>
      </c>
      <c r="G59" s="89">
        <f>VLOOKUP($D59,Résultats!$B$2:$AZ$212,G$2,FALSE)</f>
        <v>689.31130800000005</v>
      </c>
      <c r="H59" s="89">
        <f>VLOOKUP($D59,Résultats!$B$2:$AZ$212,H$2,FALSE)</f>
        <v>762.41393070000004</v>
      </c>
      <c r="I59" s="89">
        <f>VLOOKUP($D59,Résultats!$B$2:$AZ$212,I$2,FALSE)</f>
        <v>868.0483931</v>
      </c>
      <c r="J59" s="89">
        <f>VLOOKUP($D59,Résultats!$B$2:$AZ$212,J$2,FALSE)</f>
        <v>945.00507760000005</v>
      </c>
      <c r="K59" s="89">
        <f>VLOOKUP($D59,Résultats!$B$2:$AZ$212,K$2,FALSE)</f>
        <v>1028.1068640000001</v>
      </c>
      <c r="L59" s="89">
        <f>VLOOKUP($D59,Résultats!$B$2:$AZ$212,L$2,FALSE)</f>
        <v>1117.6992419999999</v>
      </c>
      <c r="M59" s="89">
        <f>VLOOKUP($D59,Résultats!$B$2:$AZ$212,M$2,FALSE)</f>
        <v>1213.0405330000001</v>
      </c>
      <c r="N59" s="89">
        <f>VLOOKUP($D59,Résultats!$B$2:$AZ$212,N$2,FALSE)</f>
        <v>1313.784995</v>
      </c>
      <c r="O59" s="89">
        <f>VLOOKUP($D59,Résultats!$B$2:$AZ$212,O$2,FALSE)</f>
        <v>1415.2980480000001</v>
      </c>
      <c r="P59" s="89">
        <f>VLOOKUP($D59,Résultats!$B$2:$AZ$212,P$2,FALSE)</f>
        <v>1513.009382</v>
      </c>
      <c r="Q59" s="89">
        <f>VLOOKUP($D59,Résultats!$B$2:$AZ$212,Q$2,FALSE)</f>
        <v>1604.331608</v>
      </c>
      <c r="R59" s="89">
        <f>VLOOKUP($D59,Résultats!$B$2:$AZ$212,R$2,FALSE)</f>
        <v>1687.0483079999999</v>
      </c>
      <c r="S59" s="89">
        <f>VLOOKUP($D59,Résultats!$B$2:$AZ$212,S$2,FALSE)</f>
        <v>1759.7445700000001</v>
      </c>
      <c r="T59" s="89">
        <f>VLOOKUP($D59,Résultats!$B$2:$AZ$212,T$2,FALSE)</f>
        <v>1821.3117279999999</v>
      </c>
      <c r="U59" s="89">
        <f>VLOOKUP($D59,Résultats!$B$2:$AZ$212,U$2,FALSE)</f>
        <v>1871.3126319999999</v>
      </c>
      <c r="V59" s="89">
        <f>VLOOKUP($D59,Résultats!$B$2:$AZ$212,V$2,FALSE)</f>
        <v>1909.558219</v>
      </c>
      <c r="W59" s="89">
        <f>VLOOKUP($D59,Résultats!$B$2:$AZ$212,W$2,FALSE)</f>
        <v>1936.0769499999999</v>
      </c>
      <c r="X59" s="89">
        <f>VLOOKUP($D59,Résultats!$B$2:$AZ$212,X$2,FALSE)</f>
        <v>1951.078309</v>
      </c>
      <c r="Y59" s="89">
        <f>VLOOKUP($D59,Résultats!$B$2:$AZ$212,Y$2,FALSE)</f>
        <v>1955.049098</v>
      </c>
      <c r="Z59" s="89">
        <f>VLOOKUP($D59,Résultats!$B$2:$AZ$212,Z$2,FALSE)</f>
        <v>1948.394951</v>
      </c>
      <c r="AA59" s="89">
        <f>VLOOKUP($D59,Résultats!$B$2:$AZ$212,AA$2,FALSE)</f>
        <v>1931.5643379999999</v>
      </c>
      <c r="AB59" s="89">
        <f>VLOOKUP($D59,Résultats!$B$2:$AZ$212,AB$2,FALSE)</f>
        <v>1905.2174950000001</v>
      </c>
      <c r="AC59" s="89">
        <f>VLOOKUP($D59,Résultats!$B$2:$AZ$212,AC$2,FALSE)</f>
        <v>1870.1114749999999</v>
      </c>
      <c r="AD59" s="89">
        <f>VLOOKUP($D59,Résultats!$B$2:$AZ$212,AD$2,FALSE)</f>
        <v>1827.423548</v>
      </c>
      <c r="AE59" s="89">
        <f>VLOOKUP($D59,Résultats!$B$2:$AZ$212,AE$2,FALSE)</f>
        <v>1778.0412020000001</v>
      </c>
      <c r="AF59" s="89">
        <f>VLOOKUP($D59,Résultats!$B$2:$AZ$212,AF$2,FALSE)</f>
        <v>1722.8759130000001</v>
      </c>
      <c r="AG59" s="89">
        <f>VLOOKUP($D59,Résultats!$B$2:$AZ$212,AG$2,FALSE)</f>
        <v>1662.9327049999999</v>
      </c>
      <c r="AH59" s="89">
        <f>VLOOKUP($D59,Résultats!$B$2:$AZ$212,AH$2,FALSE)</f>
        <v>1599.2211239999999</v>
      </c>
      <c r="AI59" s="89">
        <f>VLOOKUP($D59,Résultats!$B$2:$AZ$212,AI$2,FALSE)</f>
        <v>1532.7546930000001</v>
      </c>
      <c r="AJ59" s="89">
        <f>VLOOKUP($D59,Résultats!$B$2:$AZ$212,AJ$2,FALSE)</f>
        <v>1464.4637740000001</v>
      </c>
      <c r="AK59" s="89">
        <f>VLOOKUP($D59,Résultats!$B$2:$AZ$212,AK$2,FALSE)</f>
        <v>1395.180693</v>
      </c>
      <c r="AL59" s="89">
        <f>VLOOKUP($D59,Résultats!$B$2:$AZ$212,AL$2,FALSE)</f>
        <v>1325.637757</v>
      </c>
      <c r="AM59" s="89">
        <f>VLOOKUP($D59,Résultats!$B$2:$AZ$212,AM$2,FALSE)</f>
        <v>1256.496515</v>
      </c>
    </row>
    <row r="60" spans="3:40" x14ac:dyDescent="0.3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4285.2943949999999</v>
      </c>
      <c r="G60" s="89">
        <f>VLOOKUP($D60,Résultats!$B$2:$AZ$212,G$2,FALSE)</f>
        <v>4851.8911429999998</v>
      </c>
      <c r="H60" s="89">
        <f>VLOOKUP($D60,Résultats!$B$2:$AZ$212,H$2,FALSE)</f>
        <v>5018.0976030000002</v>
      </c>
      <c r="I60" s="89">
        <f>VLOOKUP($D60,Résultats!$B$2:$AZ$212,I$2,FALSE)</f>
        <v>5239.293275</v>
      </c>
      <c r="J60" s="89">
        <f>VLOOKUP($D60,Résultats!$B$2:$AZ$212,J$2,FALSE)</f>
        <v>5403.2432200000003</v>
      </c>
      <c r="K60" s="89">
        <f>VLOOKUP($D60,Résultats!$B$2:$AZ$212,K$2,FALSE)</f>
        <v>5517.7358610000001</v>
      </c>
      <c r="L60" s="89">
        <f>VLOOKUP($D60,Résultats!$B$2:$AZ$212,L$2,FALSE)</f>
        <v>5609.0214310000001</v>
      </c>
      <c r="M60" s="89">
        <f>VLOOKUP($D60,Résultats!$B$2:$AZ$212,M$2,FALSE)</f>
        <v>5673.2693959999997</v>
      </c>
      <c r="N60" s="89">
        <f>VLOOKUP($D60,Résultats!$B$2:$AZ$212,N$2,FALSE)</f>
        <v>5712.8853779999999</v>
      </c>
      <c r="O60" s="89">
        <f>VLOOKUP($D60,Résultats!$B$2:$AZ$212,O$2,FALSE)</f>
        <v>5746.2607280000002</v>
      </c>
      <c r="P60" s="89">
        <f>VLOOKUP($D60,Résultats!$B$2:$AZ$212,P$2,FALSE)</f>
        <v>5772.1295799999998</v>
      </c>
      <c r="Q60" s="89">
        <f>VLOOKUP($D60,Résultats!$B$2:$AZ$212,Q$2,FALSE)</f>
        <v>5787.689453</v>
      </c>
      <c r="R60" s="89">
        <f>VLOOKUP($D60,Résultats!$B$2:$AZ$212,R$2,FALSE)</f>
        <v>5789.7824970000001</v>
      </c>
      <c r="S60" s="89">
        <f>VLOOKUP($D60,Résultats!$B$2:$AZ$212,S$2,FALSE)</f>
        <v>5776.1458730000004</v>
      </c>
      <c r="T60" s="89">
        <f>VLOOKUP($D60,Résultats!$B$2:$AZ$212,T$2,FALSE)</f>
        <v>5744.5029080000004</v>
      </c>
      <c r="U60" s="89">
        <f>VLOOKUP($D60,Résultats!$B$2:$AZ$212,U$2,FALSE)</f>
        <v>5693.9156990000001</v>
      </c>
      <c r="V60" s="89">
        <f>VLOOKUP($D60,Résultats!$B$2:$AZ$212,V$2,FALSE)</f>
        <v>5624.0339379999996</v>
      </c>
      <c r="W60" s="89">
        <f>VLOOKUP($D60,Résultats!$B$2:$AZ$212,W$2,FALSE)</f>
        <v>5535.0654599999998</v>
      </c>
      <c r="X60" s="89">
        <f>VLOOKUP($D60,Résultats!$B$2:$AZ$212,X$2,FALSE)</f>
        <v>5427.7335130000001</v>
      </c>
      <c r="Y60" s="89">
        <f>VLOOKUP($D60,Résultats!$B$2:$AZ$212,Y$2,FALSE)</f>
        <v>5302.6800210000001</v>
      </c>
      <c r="Z60" s="89">
        <f>VLOOKUP($D60,Résultats!$B$2:$AZ$212,Z$2,FALSE)</f>
        <v>5161.3866420000004</v>
      </c>
      <c r="AA60" s="89">
        <f>VLOOKUP($D60,Résultats!$B$2:$AZ$212,AA$2,FALSE)</f>
        <v>5005.5289819999998</v>
      </c>
      <c r="AB60" s="89">
        <f>VLOOKUP($D60,Résultats!$B$2:$AZ$212,AB$2,FALSE)</f>
        <v>4837.0312210000002</v>
      </c>
      <c r="AC60" s="89">
        <f>VLOOKUP($D60,Résultats!$B$2:$AZ$212,AC$2,FALSE)</f>
        <v>4657.9214330000004</v>
      </c>
      <c r="AD60" s="89">
        <f>VLOOKUP($D60,Résultats!$B$2:$AZ$212,AD$2,FALSE)</f>
        <v>4470.6269460000003</v>
      </c>
      <c r="AE60" s="89">
        <f>VLOOKUP($D60,Résultats!$B$2:$AZ$212,AE$2,FALSE)</f>
        <v>4277.1742169999998</v>
      </c>
      <c r="AF60" s="89">
        <f>VLOOKUP($D60,Résultats!$B$2:$AZ$212,AF$2,FALSE)</f>
        <v>4079.5446160000001</v>
      </c>
      <c r="AG60" s="89">
        <f>VLOOKUP($D60,Résultats!$B$2:$AZ$212,AG$2,FALSE)</f>
        <v>3879.7263400000002</v>
      </c>
      <c r="AH60" s="89">
        <f>VLOOKUP($D60,Résultats!$B$2:$AZ$212,AH$2,FALSE)</f>
        <v>3679.5801449999999</v>
      </c>
      <c r="AI60" s="89">
        <f>VLOOKUP($D60,Résultats!$B$2:$AZ$212,AI$2,FALSE)</f>
        <v>3480.789714</v>
      </c>
      <c r="AJ60" s="89">
        <f>VLOOKUP($D60,Résultats!$B$2:$AZ$212,AJ$2,FALSE)</f>
        <v>3284.9091669999998</v>
      </c>
      <c r="AK60" s="89">
        <f>VLOOKUP($D60,Résultats!$B$2:$AZ$212,AK$2,FALSE)</f>
        <v>3093.2642989999999</v>
      </c>
      <c r="AL60" s="89">
        <f>VLOOKUP($D60,Résultats!$B$2:$AZ$212,AL$2,FALSE)</f>
        <v>2906.9532359999998</v>
      </c>
      <c r="AM60" s="89">
        <f>VLOOKUP($D60,Résultats!$B$2:$AZ$212,AM$2,FALSE)</f>
        <v>2726.885761</v>
      </c>
    </row>
    <row r="61" spans="3:40" x14ac:dyDescent="0.3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7040.4808460000004</v>
      </c>
      <c r="G61" s="89">
        <f>VLOOKUP($D61,Résultats!$B$2:$AZ$212,G$2,FALSE)</f>
        <v>7691.9853929999999</v>
      </c>
      <c r="H61" s="89">
        <f>VLOOKUP($D61,Résultats!$B$2:$AZ$212,H$2,FALSE)</f>
        <v>7870.6414610000002</v>
      </c>
      <c r="I61" s="89">
        <f>VLOOKUP($D61,Résultats!$B$2:$AZ$212,I$2,FALSE)</f>
        <v>8103.968269</v>
      </c>
      <c r="J61" s="89">
        <f>VLOOKUP($D61,Résultats!$B$2:$AZ$212,J$2,FALSE)</f>
        <v>8285.3019569999997</v>
      </c>
      <c r="K61" s="89">
        <f>VLOOKUP($D61,Résultats!$B$2:$AZ$212,K$2,FALSE)</f>
        <v>8386.5576569999994</v>
      </c>
      <c r="L61" s="89">
        <f>VLOOKUP($D61,Résultats!$B$2:$AZ$212,L$2,FALSE)</f>
        <v>8453.8409379999903</v>
      </c>
      <c r="M61" s="89">
        <f>VLOOKUP($D61,Résultats!$B$2:$AZ$212,M$2,FALSE)</f>
        <v>8482.0799179999995</v>
      </c>
      <c r="N61" s="89">
        <f>VLOOKUP($D61,Résultats!$B$2:$AZ$212,N$2,FALSE)</f>
        <v>8475.9214510000002</v>
      </c>
      <c r="O61" s="89">
        <f>VLOOKUP($D61,Résultats!$B$2:$AZ$212,O$2,FALSE)</f>
        <v>8460.9127530000005</v>
      </c>
      <c r="P61" s="89">
        <f>VLOOKUP($D61,Résultats!$B$2:$AZ$212,P$2,FALSE)</f>
        <v>8437.0114620000004</v>
      </c>
      <c r="Q61" s="89">
        <f>VLOOKUP($D61,Résultats!$B$2:$AZ$212,Q$2,FALSE)</f>
        <v>8400.8730159999996</v>
      </c>
      <c r="R61" s="89">
        <f>VLOOKUP($D61,Résultats!$B$2:$AZ$212,R$2,FALSE)</f>
        <v>8348.6332739999998</v>
      </c>
      <c r="S61" s="89">
        <f>VLOOKUP($D61,Résultats!$B$2:$AZ$212,S$2,FALSE)</f>
        <v>8277.4855079999998</v>
      </c>
      <c r="T61" s="89">
        <f>VLOOKUP($D61,Résultats!$B$2:$AZ$212,T$2,FALSE)</f>
        <v>8184.501765</v>
      </c>
      <c r="U61" s="89">
        <f>VLOOKUP($D61,Résultats!$B$2:$AZ$212,U$2,FALSE)</f>
        <v>8068.4472690000002</v>
      </c>
      <c r="V61" s="89">
        <f>VLOOKUP($D61,Résultats!$B$2:$AZ$212,V$2,FALSE)</f>
        <v>7928.8595429999996</v>
      </c>
      <c r="W61" s="89">
        <f>VLOOKUP($D61,Résultats!$B$2:$AZ$212,W$2,FALSE)</f>
        <v>7766.0314500000004</v>
      </c>
      <c r="X61" s="89">
        <f>VLOOKUP($D61,Résultats!$B$2:$AZ$212,X$2,FALSE)</f>
        <v>7580.9744129999999</v>
      </c>
      <c r="Y61" s="89">
        <f>VLOOKUP($D61,Résultats!$B$2:$AZ$212,Y$2,FALSE)</f>
        <v>7374.6503439999997</v>
      </c>
      <c r="Z61" s="89">
        <f>VLOOKUP($D61,Résultats!$B$2:$AZ$212,Z$2,FALSE)</f>
        <v>7149.1474360000002</v>
      </c>
      <c r="AA61" s="89">
        <f>VLOOKUP($D61,Résultats!$B$2:$AZ$212,AA$2,FALSE)</f>
        <v>6906.8248080000003</v>
      </c>
      <c r="AB61" s="89">
        <f>VLOOKUP($D61,Résultats!$B$2:$AZ$212,AB$2,FALSE)</f>
        <v>6650.3064899999999</v>
      </c>
      <c r="AC61" s="89">
        <f>VLOOKUP($D61,Résultats!$B$2:$AZ$212,AC$2,FALSE)</f>
        <v>6382.328211</v>
      </c>
      <c r="AD61" s="89">
        <f>VLOOKUP($D61,Résultats!$B$2:$AZ$212,AD$2,FALSE)</f>
        <v>6106.0991649999996</v>
      </c>
      <c r="AE61" s="89">
        <f>VLOOKUP($D61,Résultats!$B$2:$AZ$212,AE$2,FALSE)</f>
        <v>5824.2727059999997</v>
      </c>
      <c r="AF61" s="89">
        <f>VLOOKUP($D61,Résultats!$B$2:$AZ$212,AF$2,FALSE)</f>
        <v>5539.4174910000002</v>
      </c>
      <c r="AG61" s="89">
        <f>VLOOKUP($D61,Résultats!$B$2:$AZ$212,AG$2,FALSE)</f>
        <v>5254.064464</v>
      </c>
      <c r="AH61" s="89">
        <f>VLOOKUP($D61,Résultats!$B$2:$AZ$212,AH$2,FALSE)</f>
        <v>4970.5464449999999</v>
      </c>
      <c r="AI61" s="89">
        <f>VLOOKUP($D61,Résultats!$B$2:$AZ$212,AI$2,FALSE)</f>
        <v>4690.9573019999998</v>
      </c>
      <c r="AJ61" s="89">
        <f>VLOOKUP($D61,Résultats!$B$2:$AZ$212,AJ$2,FALSE)</f>
        <v>4417.196457</v>
      </c>
      <c r="AK61" s="89">
        <f>VLOOKUP($D61,Résultats!$B$2:$AZ$212,AK$2,FALSE)</f>
        <v>4150.8604480000004</v>
      </c>
      <c r="AL61" s="89">
        <f>VLOOKUP($D61,Résultats!$B$2:$AZ$212,AL$2,FALSE)</f>
        <v>3893.2467689999999</v>
      </c>
      <c r="AM61" s="89">
        <f>VLOOKUP($D61,Résultats!$B$2:$AZ$212,AM$2,FALSE)</f>
        <v>3645.4007150000002</v>
      </c>
    </row>
    <row r="62" spans="3:40" x14ac:dyDescent="0.3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7628.1958439999999</v>
      </c>
      <c r="G62" s="89">
        <f>VLOOKUP($D62,Résultats!$B$2:$AZ$212,G$2,FALSE)</f>
        <v>8010.4855520000001</v>
      </c>
      <c r="H62" s="89">
        <f>VLOOKUP($D62,Résultats!$B$2:$AZ$212,H$2,FALSE)</f>
        <v>8107.7041589999999</v>
      </c>
      <c r="I62" s="89">
        <f>VLOOKUP($D62,Résultats!$B$2:$AZ$212,I$2,FALSE)</f>
        <v>8236.5572830000001</v>
      </c>
      <c r="J62" s="89">
        <f>VLOOKUP($D62,Résultats!$B$2:$AZ$212,J$2,FALSE)</f>
        <v>8356.8424269999996</v>
      </c>
      <c r="K62" s="89">
        <f>VLOOKUP($D62,Résultats!$B$2:$AZ$212,K$2,FALSE)</f>
        <v>8397.4694569999901</v>
      </c>
      <c r="L62" s="89">
        <f>VLOOKUP($D62,Résultats!$B$2:$AZ$212,L$2,FALSE)</f>
        <v>8407.5002700000005</v>
      </c>
      <c r="M62" s="89">
        <f>VLOOKUP($D62,Résultats!$B$2:$AZ$212,M$2,FALSE)</f>
        <v>8382.2191239999902</v>
      </c>
      <c r="N62" s="89">
        <f>VLOOKUP($D62,Résultats!$B$2:$AZ$212,N$2,FALSE)</f>
        <v>8326.3823950000005</v>
      </c>
      <c r="O62" s="89">
        <f>VLOOKUP($D62,Résultats!$B$2:$AZ$212,O$2,FALSE)</f>
        <v>8264.0164390000009</v>
      </c>
      <c r="P62" s="89">
        <f>VLOOKUP($D62,Résultats!$B$2:$AZ$212,P$2,FALSE)</f>
        <v>8195.7870380000004</v>
      </c>
      <c r="Q62" s="89">
        <f>VLOOKUP($D62,Résultats!$B$2:$AZ$212,Q$2,FALSE)</f>
        <v>8118.7643170000001</v>
      </c>
      <c r="R62" s="89">
        <f>VLOOKUP($D62,Résultats!$B$2:$AZ$212,R$2,FALSE)</f>
        <v>8029.5095499999998</v>
      </c>
      <c r="S62" s="89">
        <f>VLOOKUP($D62,Résultats!$B$2:$AZ$212,S$2,FALSE)</f>
        <v>7925.4751349999997</v>
      </c>
      <c r="T62" s="89">
        <f>VLOOKUP($D62,Résultats!$B$2:$AZ$212,T$2,FALSE)</f>
        <v>7803.9582959999998</v>
      </c>
      <c r="U62" s="89">
        <f>VLOOKUP($D62,Résultats!$B$2:$AZ$212,U$2,FALSE)</f>
        <v>7663.7562070000004</v>
      </c>
      <c r="V62" s="89">
        <f>VLOOKUP($D62,Résultats!$B$2:$AZ$212,V$2,FALSE)</f>
        <v>7504.3674849999998</v>
      </c>
      <c r="W62" s="89">
        <f>VLOOKUP($D62,Résultats!$B$2:$AZ$212,W$2,FALSE)</f>
        <v>7325.9851859999999</v>
      </c>
      <c r="X62" s="89">
        <f>VLOOKUP($D62,Résultats!$B$2:$AZ$212,X$2,FALSE)</f>
        <v>7129.4706219999998</v>
      </c>
      <c r="Y62" s="89">
        <f>VLOOKUP($D62,Résultats!$B$2:$AZ$212,Y$2,FALSE)</f>
        <v>6915.654192</v>
      </c>
      <c r="Z62" s="89">
        <f>VLOOKUP($D62,Résultats!$B$2:$AZ$212,Z$2,FALSE)</f>
        <v>6686.4078730000001</v>
      </c>
      <c r="AA62" s="89">
        <f>VLOOKUP($D62,Résultats!$B$2:$AZ$212,AA$2,FALSE)</f>
        <v>6443.8565420000004</v>
      </c>
      <c r="AB62" s="89">
        <f>VLOOKUP($D62,Résultats!$B$2:$AZ$212,AB$2,FALSE)</f>
        <v>6190.3394040000003</v>
      </c>
      <c r="AC62" s="89">
        <f>VLOOKUP($D62,Résultats!$B$2:$AZ$212,AC$2,FALSE)</f>
        <v>5928.2871960000002</v>
      </c>
      <c r="AD62" s="89">
        <f>VLOOKUP($D62,Résultats!$B$2:$AZ$212,AD$2,FALSE)</f>
        <v>5660.531199</v>
      </c>
      <c r="AE62" s="89">
        <f>VLOOKUP($D62,Résultats!$B$2:$AZ$212,AE$2,FALSE)</f>
        <v>5389.3996370000004</v>
      </c>
      <c r="AF62" s="89">
        <f>VLOOKUP($D62,Résultats!$B$2:$AZ$212,AF$2,FALSE)</f>
        <v>5117.1360960000002</v>
      </c>
      <c r="AG62" s="89">
        <f>VLOOKUP($D62,Résultats!$B$2:$AZ$212,AG$2,FALSE)</f>
        <v>4845.9334280000003</v>
      </c>
      <c r="AH62" s="89">
        <f>VLOOKUP($D62,Résultats!$B$2:$AZ$212,AH$2,FALSE)</f>
        <v>4577.7966100000003</v>
      </c>
      <c r="AI62" s="89">
        <f>VLOOKUP($D62,Résultats!$B$2:$AZ$212,AI$2,FALSE)</f>
        <v>4314.5137560000003</v>
      </c>
      <c r="AJ62" s="89">
        <f>VLOOKUP($D62,Résultats!$B$2:$AZ$212,AJ$2,FALSE)</f>
        <v>4057.6933370000002</v>
      </c>
      <c r="AK62" s="89">
        <f>VLOOKUP($D62,Résultats!$B$2:$AZ$212,AK$2,FALSE)</f>
        <v>3808.673127</v>
      </c>
      <c r="AL62" s="89">
        <f>VLOOKUP($D62,Résultats!$B$2:$AZ$212,AL$2,FALSE)</f>
        <v>3568.5247180000001</v>
      </c>
      <c r="AM62" s="89">
        <f>VLOOKUP($D62,Résultats!$B$2:$AZ$212,AM$2,FALSE)</f>
        <v>3338.0939050000002</v>
      </c>
    </row>
    <row r="63" spans="3:40" x14ac:dyDescent="0.3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9832.9951440000004</v>
      </c>
      <c r="G63" s="89">
        <f>VLOOKUP($D63,Résultats!$B$2:$AZ$212,G$2,FALSE)</f>
        <v>8882.9609240000009</v>
      </c>
      <c r="H63" s="89">
        <f>VLOOKUP($D63,Résultats!$B$2:$AZ$212,H$2,FALSE)</f>
        <v>8589.8108179999999</v>
      </c>
      <c r="I63" s="89">
        <f>VLOOKUP($D63,Résultats!$B$2:$AZ$212,I$2,FALSE)</f>
        <v>8317.7892080000001</v>
      </c>
      <c r="J63" s="89">
        <f>VLOOKUP($D63,Résultats!$B$2:$AZ$212,J$2,FALSE)</f>
        <v>8086.1966000000002</v>
      </c>
      <c r="K63" s="89">
        <f>VLOOKUP($D63,Résultats!$B$2:$AZ$212,K$2,FALSE)</f>
        <v>7812.5419220000003</v>
      </c>
      <c r="L63" s="89">
        <f>VLOOKUP($D63,Résultats!$B$2:$AZ$212,L$2,FALSE)</f>
        <v>7543.1695309999996</v>
      </c>
      <c r="M63" s="89">
        <f>VLOOKUP($D63,Résultats!$B$2:$AZ$212,M$2,FALSE)</f>
        <v>7274.4214979999997</v>
      </c>
      <c r="N63" s="89">
        <f>VLOOKUP($D63,Résultats!$B$2:$AZ$212,N$2,FALSE)</f>
        <v>7008.0403530000003</v>
      </c>
      <c r="O63" s="89">
        <f>VLOOKUP($D63,Résultats!$B$2:$AZ$212,O$2,FALSE)</f>
        <v>6755.0303249999997</v>
      </c>
      <c r="P63" s="89">
        <f>VLOOKUP($D63,Résultats!$B$2:$AZ$212,P$2,FALSE)</f>
        <v>6515.1357559999997</v>
      </c>
      <c r="Q63" s="89">
        <f>VLOOKUP($D63,Résultats!$B$2:$AZ$212,Q$2,FALSE)</f>
        <v>6285.8867769999997</v>
      </c>
      <c r="R63" s="89">
        <f>VLOOKUP($D63,Résultats!$B$2:$AZ$212,R$2,FALSE)</f>
        <v>6064.6151970000001</v>
      </c>
      <c r="S63" s="89">
        <f>VLOOKUP($D63,Résultats!$B$2:$AZ$212,S$2,FALSE)</f>
        <v>5849.1188229999998</v>
      </c>
      <c r="T63" s="89">
        <f>VLOOKUP($D63,Résultats!$B$2:$AZ$212,T$2,FALSE)</f>
        <v>5637.1582330000001</v>
      </c>
      <c r="U63" s="89">
        <f>VLOOKUP($D63,Résultats!$B$2:$AZ$212,U$2,FALSE)</f>
        <v>5427.2761790000004</v>
      </c>
      <c r="V63" s="89">
        <f>VLOOKUP($D63,Résultats!$B$2:$AZ$212,V$2,FALSE)</f>
        <v>5218.4245069999997</v>
      </c>
      <c r="W63" s="89">
        <f>VLOOKUP($D63,Résultats!$B$2:$AZ$212,W$2,FALSE)</f>
        <v>5009.9623149999998</v>
      </c>
      <c r="X63" s="89">
        <f>VLOOKUP($D63,Résultats!$B$2:$AZ$212,X$2,FALSE)</f>
        <v>4801.6424450000004</v>
      </c>
      <c r="Y63" s="89">
        <f>VLOOKUP($D63,Résultats!$B$2:$AZ$212,Y$2,FALSE)</f>
        <v>4593.2766229999997</v>
      </c>
      <c r="Z63" s="89">
        <f>VLOOKUP($D63,Résultats!$B$2:$AZ$212,Z$2,FALSE)</f>
        <v>4385.2240169999995</v>
      </c>
      <c r="AA63" s="89">
        <f>VLOOKUP($D63,Résultats!$B$2:$AZ$212,AA$2,FALSE)</f>
        <v>4178.0070839999998</v>
      </c>
      <c r="AB63" s="89">
        <f>VLOOKUP($D63,Résultats!$B$2:$AZ$212,AB$2,FALSE)</f>
        <v>3972.2743700000001</v>
      </c>
      <c r="AC63" s="89">
        <f>VLOOKUP($D63,Résultats!$B$2:$AZ$212,AC$2,FALSE)</f>
        <v>3768.746204</v>
      </c>
      <c r="AD63" s="89">
        <f>VLOOKUP($D63,Résultats!$B$2:$AZ$212,AD$2,FALSE)</f>
        <v>3568.3637090000002</v>
      </c>
      <c r="AE63" s="89">
        <f>VLOOKUP($D63,Résultats!$B$2:$AZ$212,AE$2,FALSE)</f>
        <v>3371.8413420000002</v>
      </c>
      <c r="AF63" s="89">
        <f>VLOOKUP($D63,Résultats!$B$2:$AZ$212,AF$2,FALSE)</f>
        <v>3179.8745250000002</v>
      </c>
      <c r="AG63" s="89">
        <f>VLOOKUP($D63,Résultats!$B$2:$AZ$212,AG$2,FALSE)</f>
        <v>2993.1531129999998</v>
      </c>
      <c r="AH63" s="89">
        <f>VLOOKUP($D63,Résultats!$B$2:$AZ$212,AH$2,FALSE)</f>
        <v>2812.2964219999999</v>
      </c>
      <c r="AI63" s="89">
        <f>VLOOKUP($D63,Résultats!$B$2:$AZ$212,AI$2,FALSE)</f>
        <v>2637.8431209999999</v>
      </c>
      <c r="AJ63" s="89">
        <f>VLOOKUP($D63,Résultats!$B$2:$AZ$212,AJ$2,FALSE)</f>
        <v>2470.2611320000001</v>
      </c>
      <c r="AK63" s="89">
        <f>VLOOKUP($D63,Résultats!$B$2:$AZ$212,AK$2,FALSE)</f>
        <v>2309.90708</v>
      </c>
      <c r="AL63" s="89">
        <f>VLOOKUP($D63,Résultats!$B$2:$AZ$212,AL$2,FALSE)</f>
        <v>2157.027873</v>
      </c>
      <c r="AM63" s="89">
        <f>VLOOKUP($D63,Résultats!$B$2:$AZ$212,AM$2,FALSE)</f>
        <v>2011.7795169999999</v>
      </c>
    </row>
    <row r="64" spans="3:40" x14ac:dyDescent="0.3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3292.8055829999998</v>
      </c>
      <c r="G64" s="89">
        <f>VLOOKUP($D64,Résultats!$B$2:$AZ$212,G$2,FALSE)</f>
        <v>2901.0974649999998</v>
      </c>
      <c r="H64" s="89">
        <f>VLOOKUP($D64,Résultats!$B$2:$AZ$212,H$2,FALSE)</f>
        <v>2781.3616980000002</v>
      </c>
      <c r="I64" s="89">
        <f>VLOOKUP($D64,Résultats!$B$2:$AZ$212,I$2,FALSE)</f>
        <v>2665.701724</v>
      </c>
      <c r="J64" s="89">
        <f>VLOOKUP($D64,Résultats!$B$2:$AZ$212,J$2,FALSE)</f>
        <v>2541.9865599999998</v>
      </c>
      <c r="K64" s="89">
        <f>VLOOKUP($D64,Résultats!$B$2:$AZ$212,K$2,FALSE)</f>
        <v>2415.8718079999999</v>
      </c>
      <c r="L64" s="89">
        <f>VLOOKUP($D64,Résultats!$B$2:$AZ$212,L$2,FALSE)</f>
        <v>2295.946864</v>
      </c>
      <c r="M64" s="89">
        <f>VLOOKUP($D64,Résultats!$B$2:$AZ$212,M$2,FALSE)</f>
        <v>2181.1947270000001</v>
      </c>
      <c r="N64" s="89">
        <f>VLOOKUP($D64,Résultats!$B$2:$AZ$212,N$2,FALSE)</f>
        <v>2071.7095429999999</v>
      </c>
      <c r="O64" s="89">
        <f>VLOOKUP($D64,Résultats!$B$2:$AZ$212,O$2,FALSE)</f>
        <v>1969.30708</v>
      </c>
      <c r="P64" s="89">
        <f>VLOOKUP($D64,Résultats!$B$2:$AZ$212,P$2,FALSE)</f>
        <v>1873.605231</v>
      </c>
      <c r="Q64" s="89">
        <f>VLOOKUP($D64,Résultats!$B$2:$AZ$212,Q$2,FALSE)</f>
        <v>1783.7956509999999</v>
      </c>
      <c r="R64" s="89">
        <f>VLOOKUP($D64,Résultats!$B$2:$AZ$212,R$2,FALSE)</f>
        <v>1699.0500050000001</v>
      </c>
      <c r="S64" s="89">
        <f>VLOOKUP($D64,Résultats!$B$2:$AZ$212,S$2,FALSE)</f>
        <v>1618.6555510000001</v>
      </c>
      <c r="T64" s="89">
        <f>VLOOKUP($D64,Résultats!$B$2:$AZ$212,T$2,FALSE)</f>
        <v>1541.9141279999999</v>
      </c>
      <c r="U64" s="89">
        <f>VLOOKUP($D64,Résultats!$B$2:$AZ$212,U$2,FALSE)</f>
        <v>1468.304817</v>
      </c>
      <c r="V64" s="89">
        <f>VLOOKUP($D64,Résultats!$B$2:$AZ$212,V$2,FALSE)</f>
        <v>1397.405919</v>
      </c>
      <c r="W64" s="89">
        <f>VLOOKUP($D64,Résultats!$B$2:$AZ$212,W$2,FALSE)</f>
        <v>1328.892713</v>
      </c>
      <c r="X64" s="89">
        <f>VLOOKUP($D64,Résultats!$B$2:$AZ$212,X$2,FALSE)</f>
        <v>1262.5325949999999</v>
      </c>
      <c r="Y64" s="89">
        <f>VLOOKUP($D64,Résultats!$B$2:$AZ$212,Y$2,FALSE)</f>
        <v>1198.120175</v>
      </c>
      <c r="Z64" s="89">
        <f>VLOOKUP($D64,Résultats!$B$2:$AZ$212,Z$2,FALSE)</f>
        <v>1135.5654850000001</v>
      </c>
      <c r="AA64" s="89">
        <f>VLOOKUP($D64,Résultats!$B$2:$AZ$212,AA$2,FALSE)</f>
        <v>1074.8206789999999</v>
      </c>
      <c r="AB64" s="89">
        <f>VLOOKUP($D64,Résultats!$B$2:$AZ$212,AB$2,FALSE)</f>
        <v>1015.87626</v>
      </c>
      <c r="AC64" s="89">
        <f>VLOOKUP($D64,Résultats!$B$2:$AZ$212,AC$2,FALSE)</f>
        <v>958.7478175</v>
      </c>
      <c r="AD64" s="89">
        <f>VLOOKUP($D64,Résultats!$B$2:$AZ$212,AD$2,FALSE)</f>
        <v>903.50902010000004</v>
      </c>
      <c r="AE64" s="89">
        <f>VLOOKUP($D64,Résultats!$B$2:$AZ$212,AE$2,FALSE)</f>
        <v>850.19568059999995</v>
      </c>
      <c r="AF64" s="89">
        <f>VLOOKUP($D64,Résultats!$B$2:$AZ$212,AF$2,FALSE)</f>
        <v>798.84901720000005</v>
      </c>
      <c r="AG64" s="89">
        <f>VLOOKUP($D64,Résultats!$B$2:$AZ$212,AG$2,FALSE)</f>
        <v>749.51941420000003</v>
      </c>
      <c r="AH64" s="89">
        <f>VLOOKUP($D64,Résultats!$B$2:$AZ$212,AH$2,FALSE)</f>
        <v>702.25197070000002</v>
      </c>
      <c r="AI64" s="89">
        <f>VLOOKUP($D64,Résultats!$B$2:$AZ$212,AI$2,FALSE)</f>
        <v>657.08337429999995</v>
      </c>
      <c r="AJ64" s="89">
        <f>VLOOKUP($D64,Résultats!$B$2:$AZ$212,AJ$2,FALSE)</f>
        <v>614.04274580000003</v>
      </c>
      <c r="AK64" s="89">
        <f>VLOOKUP($D64,Résultats!$B$2:$AZ$212,AK$2,FALSE)</f>
        <v>573.14266009999994</v>
      </c>
      <c r="AL64" s="89">
        <f>VLOOKUP($D64,Résultats!$B$2:$AZ$212,AL$2,FALSE)</f>
        <v>534.37895019999996</v>
      </c>
      <c r="AM64" s="89">
        <f>VLOOKUP($D64,Résultats!$B$2:$AZ$212,AM$2,FALSE)</f>
        <v>497.73448280000002</v>
      </c>
    </row>
    <row r="65" spans="2:39" x14ac:dyDescent="0.3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1275.46093</v>
      </c>
      <c r="G65" s="89">
        <f>VLOOKUP($D65,Résultats!$B$2:$AZ$212,G$2,FALSE)</f>
        <v>1059.19487</v>
      </c>
      <c r="H65" s="89">
        <f>VLOOKUP($D65,Résultats!$B$2:$AZ$212,H$2,FALSE)</f>
        <v>994.36948889999996</v>
      </c>
      <c r="I65" s="89">
        <f>VLOOKUP($D65,Résultats!$B$2:$AZ$212,I$2,FALSE)</f>
        <v>933.91461179999999</v>
      </c>
      <c r="J65" s="89">
        <f>VLOOKUP($D65,Résultats!$B$2:$AZ$212,J$2,FALSE)</f>
        <v>874.97390510000002</v>
      </c>
      <c r="K65" s="89">
        <f>VLOOKUP($D65,Résultats!$B$2:$AZ$212,K$2,FALSE)</f>
        <v>818.199838</v>
      </c>
      <c r="L65" s="89">
        <f>VLOOKUP($D65,Résultats!$B$2:$AZ$212,L$2,FALSE)</f>
        <v>764.79199919999996</v>
      </c>
      <c r="M65" s="89">
        <f>VLOOKUP($D65,Résultats!$B$2:$AZ$212,M$2,FALSE)</f>
        <v>714.48117179999997</v>
      </c>
      <c r="N65" s="89">
        <f>VLOOKUP($D65,Résultats!$B$2:$AZ$212,N$2,FALSE)</f>
        <v>667.21658669999999</v>
      </c>
      <c r="O65" s="89">
        <f>VLOOKUP($D65,Résultats!$B$2:$AZ$212,O$2,FALSE)</f>
        <v>623.23937209999997</v>
      </c>
      <c r="P65" s="89">
        <f>VLOOKUP($D65,Résultats!$B$2:$AZ$212,P$2,FALSE)</f>
        <v>582.40088720000006</v>
      </c>
      <c r="Q65" s="89">
        <f>VLOOKUP($D65,Résultats!$B$2:$AZ$212,Q$2,FALSE)</f>
        <v>544.44822910000005</v>
      </c>
      <c r="R65" s="89">
        <f>VLOOKUP($D65,Résultats!$B$2:$AZ$212,R$2,FALSE)</f>
        <v>509.1290401</v>
      </c>
      <c r="S65" s="89">
        <f>VLOOKUP($D65,Résultats!$B$2:$AZ$212,S$2,FALSE)</f>
        <v>476.21058340000002</v>
      </c>
      <c r="T65" s="89">
        <f>VLOOKUP($D65,Résultats!$B$2:$AZ$212,T$2,FALSE)</f>
        <v>445.46848080000001</v>
      </c>
      <c r="U65" s="89">
        <f>VLOOKUP($D65,Résultats!$B$2:$AZ$212,U$2,FALSE)</f>
        <v>416.70981879999999</v>
      </c>
      <c r="V65" s="89">
        <f>VLOOKUP($D65,Résultats!$B$2:$AZ$212,V$2,FALSE)</f>
        <v>389.76399049999998</v>
      </c>
      <c r="W65" s="89">
        <f>VLOOKUP($D65,Résultats!$B$2:$AZ$212,W$2,FALSE)</f>
        <v>364.48203059999997</v>
      </c>
      <c r="X65" s="89">
        <f>VLOOKUP($D65,Résultats!$B$2:$AZ$212,X$2,FALSE)</f>
        <v>340.73545289999998</v>
      </c>
      <c r="Y65" s="89">
        <f>VLOOKUP($D65,Résultats!$B$2:$AZ$212,Y$2,FALSE)</f>
        <v>318.40590049999997</v>
      </c>
      <c r="Z65" s="89">
        <f>VLOOKUP($D65,Résultats!$B$2:$AZ$212,Z$2,FALSE)</f>
        <v>297.39832310000003</v>
      </c>
      <c r="AA65" s="89">
        <f>VLOOKUP($D65,Résultats!$B$2:$AZ$212,AA$2,FALSE)</f>
        <v>277.62902869999999</v>
      </c>
      <c r="AB65" s="89">
        <f>VLOOKUP($D65,Résultats!$B$2:$AZ$212,AB$2,FALSE)</f>
        <v>259.02375860000001</v>
      </c>
      <c r="AC65" s="89">
        <f>VLOOKUP($D65,Résultats!$B$2:$AZ$212,AC$2,FALSE)</f>
        <v>241.51613829999999</v>
      </c>
      <c r="AD65" s="89">
        <f>VLOOKUP($D65,Résultats!$B$2:$AZ$212,AD$2,FALSE)</f>
        <v>225.05096309999999</v>
      </c>
      <c r="AE65" s="89">
        <f>VLOOKUP($D65,Résultats!$B$2:$AZ$212,AE$2,FALSE)</f>
        <v>209.57283319999999</v>
      </c>
      <c r="AF65" s="89">
        <f>VLOOKUP($D65,Résultats!$B$2:$AZ$212,AF$2,FALSE)</f>
        <v>195.03097070000001</v>
      </c>
      <c r="AG65" s="89">
        <f>VLOOKUP($D65,Résultats!$B$2:$AZ$212,AG$2,FALSE)</f>
        <v>181.37930399999999</v>
      </c>
      <c r="AH65" s="89">
        <f>VLOOKUP($D65,Résultats!$B$2:$AZ$212,AH$2,FALSE)</f>
        <v>168.57459779999999</v>
      </c>
      <c r="AI65" s="89">
        <f>VLOOKUP($D65,Résultats!$B$2:$AZ$212,AI$2,FALSE)</f>
        <v>156.5759189</v>
      </c>
      <c r="AJ65" s="89">
        <f>VLOOKUP($D65,Résultats!$B$2:$AZ$212,AJ$2,FALSE)</f>
        <v>145.34462070000001</v>
      </c>
      <c r="AK65" s="89">
        <f>VLOOKUP($D65,Résultats!$B$2:$AZ$212,AK$2,FALSE)</f>
        <v>134.84305140000001</v>
      </c>
      <c r="AL65" s="89">
        <f>VLOOKUP($D65,Résultats!$B$2:$AZ$212,AL$2,FALSE)</f>
        <v>125.034351</v>
      </c>
      <c r="AM65" s="89">
        <f>VLOOKUP($D65,Résultats!$B$2:$AZ$212,AM$2,FALSE)</f>
        <v>115.8827225</v>
      </c>
    </row>
    <row r="68" spans="2:39" x14ac:dyDescent="0.3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3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3000.9927250000001</v>
      </c>
      <c r="J69" s="75">
        <f t="shared" si="12"/>
        <v>2987.3681080000001</v>
      </c>
      <c r="K69" s="75">
        <f t="shared" si="12"/>
        <v>2879.3074780000002</v>
      </c>
      <c r="L69" s="75">
        <f t="shared" si="12"/>
        <v>2846.241184</v>
      </c>
      <c r="M69" s="75">
        <f t="shared" si="12"/>
        <v>2790.3023450000001</v>
      </c>
      <c r="N69" s="75">
        <f t="shared" si="12"/>
        <v>2747.2395820000002</v>
      </c>
      <c r="O69" s="75">
        <f t="shared" si="12"/>
        <v>2797.2156369999998</v>
      </c>
      <c r="P69" s="75">
        <f t="shared" si="12"/>
        <v>2852.182397</v>
      </c>
      <c r="Q69" s="75">
        <f t="shared" si="12"/>
        <v>2900.7010780000001</v>
      </c>
      <c r="R69" s="75">
        <f t="shared" si="12"/>
        <v>2939.2165530000002</v>
      </c>
      <c r="S69" s="75">
        <f t="shared" si="12"/>
        <v>2970.7735200000002</v>
      </c>
      <c r="T69" s="75">
        <f t="shared" si="12"/>
        <v>2992.4614689999999</v>
      </c>
      <c r="U69" s="75">
        <f t="shared" si="12"/>
        <v>3010.010421</v>
      </c>
      <c r="V69" s="75">
        <f t="shared" si="12"/>
        <v>3025.0009500000001</v>
      </c>
      <c r="W69" s="75">
        <f t="shared" si="12"/>
        <v>3039.0980370000002</v>
      </c>
      <c r="X69" s="75">
        <f t="shared" si="12"/>
        <v>3054.068945</v>
      </c>
      <c r="Y69" s="75">
        <f t="shared" si="12"/>
        <v>3067.070236</v>
      </c>
      <c r="Z69" s="75">
        <f t="shared" si="12"/>
        <v>3082.1895330000002</v>
      </c>
      <c r="AA69" s="75">
        <f t="shared" si="12"/>
        <v>3098.9560540000002</v>
      </c>
      <c r="AB69" s="75">
        <f t="shared" si="12"/>
        <v>3117.591895</v>
      </c>
      <c r="AC69" s="75">
        <f t="shared" si="12"/>
        <v>3137.2759209999999</v>
      </c>
      <c r="AD69" s="75">
        <f t="shared" si="12"/>
        <v>3163.6519929999999</v>
      </c>
      <c r="AE69" s="75">
        <f t="shared" si="12"/>
        <v>3189.7529669999999</v>
      </c>
      <c r="AF69" s="75">
        <f t="shared" si="12"/>
        <v>3214.1071320000001</v>
      </c>
      <c r="AG69" s="75">
        <f t="shared" si="12"/>
        <v>3237.5251579999999</v>
      </c>
      <c r="AH69" s="75">
        <f t="shared" si="12"/>
        <v>3259.439586</v>
      </c>
      <c r="AI69" s="75">
        <f t="shared" si="12"/>
        <v>3279.5933869999999</v>
      </c>
      <c r="AJ69" s="75">
        <f t="shared" si="12"/>
        <v>3299.603083</v>
      </c>
      <c r="AK69" s="75">
        <f t="shared" si="12"/>
        <v>3319.3601619999999</v>
      </c>
      <c r="AL69" s="75">
        <f t="shared" si="12"/>
        <v>3338.851107</v>
      </c>
      <c r="AM69" s="75">
        <f t="shared" si="12"/>
        <v>3360.3101409999999</v>
      </c>
    </row>
    <row r="70" spans="2:39" x14ac:dyDescent="0.3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8.7724857537806282E-3</v>
      </c>
      <c r="G70" s="150">
        <f t="shared" ref="G70:AM77" si="14">G27/G$26</f>
        <v>1.6148784086031875E-2</v>
      </c>
      <c r="H70" s="150">
        <f t="shared" si="14"/>
        <v>1.9449727966526435E-2</v>
      </c>
      <c r="I70" s="150">
        <f t="shared" si="14"/>
        <v>3.4829759842220212E-2</v>
      </c>
      <c r="J70" s="149">
        <f t="shared" si="14"/>
        <v>6.1844012897254906E-2</v>
      </c>
      <c r="K70" s="91">
        <f t="shared" si="14"/>
        <v>0.10837705975631129</v>
      </c>
      <c r="L70" s="91">
        <f t="shared" si="14"/>
        <v>0.12491618851510514</v>
      </c>
      <c r="M70" s="91">
        <f t="shared" si="14"/>
        <v>0.14360900159011261</v>
      </c>
      <c r="N70" s="150">
        <f t="shared" si="14"/>
        <v>0.16462399758041923</v>
      </c>
      <c r="O70" s="149">
        <f t="shared" si="14"/>
        <v>0.18810774326441393</v>
      </c>
      <c r="P70" s="91">
        <f t="shared" si="14"/>
        <v>0.21417258045716772</v>
      </c>
      <c r="Q70" s="91">
        <f t="shared" si="14"/>
        <v>0.24288264093926054</v>
      </c>
      <c r="R70" s="91">
        <f t="shared" si="14"/>
        <v>0.2742390389633873</v>
      </c>
      <c r="S70" s="150">
        <f t="shared" si="14"/>
        <v>0.30816551401064052</v>
      </c>
      <c r="T70" s="150">
        <f t="shared" si="14"/>
        <v>0.34449620477302129</v>
      </c>
      <c r="U70" s="150">
        <f t="shared" si="14"/>
        <v>0.38296756813786459</v>
      </c>
      <c r="V70" s="150">
        <f t="shared" si="14"/>
        <v>0.42321652427910805</v>
      </c>
      <c r="W70" s="150">
        <f t="shared" si="14"/>
        <v>0.46478658101939996</v>
      </c>
      <c r="X70" s="144">
        <f t="shared" si="14"/>
        <v>0.50714289424792269</v>
      </c>
      <c r="Y70" s="144">
        <f t="shared" si="14"/>
        <v>0.54969602006857987</v>
      </c>
      <c r="Z70" s="144">
        <f t="shared" si="14"/>
        <v>0.59183263568626232</v>
      </c>
      <c r="AA70" s="144">
        <f t="shared" si="14"/>
        <v>0.63295016573991081</v>
      </c>
      <c r="AB70" s="144">
        <f t="shared" si="14"/>
        <v>0.67249131272199425</v>
      </c>
      <c r="AC70" s="144">
        <f t="shared" si="14"/>
        <v>0.70997432552570172</v>
      </c>
      <c r="AD70" s="144">
        <f t="shared" si="14"/>
        <v>0.74501552484758393</v>
      </c>
      <c r="AE70" s="144">
        <f t="shared" si="14"/>
        <v>0.77734195426802155</v>
      </c>
      <c r="AF70" s="144">
        <f t="shared" si="14"/>
        <v>0.80679371828729696</v>
      </c>
      <c r="AG70" s="144">
        <f t="shared" si="14"/>
        <v>0.83331713927642004</v>
      </c>
      <c r="AH70" s="144">
        <f t="shared" si="14"/>
        <v>0.85695098660435787</v>
      </c>
      <c r="AI70" s="144">
        <f t="shared" si="14"/>
        <v>0.87780854309912659</v>
      </c>
      <c r="AJ70" s="144">
        <f t="shared" si="14"/>
        <v>0.8960581859778799</v>
      </c>
      <c r="AK70" s="144">
        <f t="shared" si="14"/>
        <v>0.91190466574021634</v>
      </c>
      <c r="AL70" s="144">
        <f t="shared" si="14"/>
        <v>0.92557258648670859</v>
      </c>
      <c r="AM70" s="144">
        <f t="shared" si="14"/>
        <v>0.93729287620538115</v>
      </c>
    </row>
    <row r="71" spans="2:39" x14ac:dyDescent="0.3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1.8913203652555613E-4</v>
      </c>
      <c r="G71" s="137">
        <f t="shared" si="14"/>
        <v>4.519215008603805E-4</v>
      </c>
      <c r="H71" s="137">
        <f t="shared" si="14"/>
        <v>5.9106311088531717E-4</v>
      </c>
      <c r="I71" s="137">
        <f t="shared" si="14"/>
        <v>1.1409711261462655E-3</v>
      </c>
      <c r="J71" s="136">
        <f t="shared" si="14"/>
        <v>2.184110893306758E-3</v>
      </c>
      <c r="K71" s="92">
        <f t="shared" si="14"/>
        <v>4.1227195465228456E-3</v>
      </c>
      <c r="L71" s="92">
        <f t="shared" si="14"/>
        <v>5.1090961095445944E-3</v>
      </c>
      <c r="M71" s="92">
        <f t="shared" si="14"/>
        <v>6.2992979135384694E-3</v>
      </c>
      <c r="N71" s="137">
        <f t="shared" si="14"/>
        <v>7.7224006049575042E-3</v>
      </c>
      <c r="O71" s="136">
        <f t="shared" si="14"/>
        <v>9.3945630441933641E-3</v>
      </c>
      <c r="P71" s="92">
        <f t="shared" si="14"/>
        <v>1.1333648715454153E-2</v>
      </c>
      <c r="Q71" s="92">
        <f t="shared" si="14"/>
        <v>1.3555753258488635E-2</v>
      </c>
      <c r="R71" s="92">
        <f t="shared" si="14"/>
        <v>1.6075534230975051E-2</v>
      </c>
      <c r="S71" s="137">
        <f t="shared" si="14"/>
        <v>1.8904015291613341E-2</v>
      </c>
      <c r="T71" s="137">
        <f t="shared" si="14"/>
        <v>2.2047783011905509E-2</v>
      </c>
      <c r="U71" s="137">
        <f t="shared" si="14"/>
        <v>2.5507500819380052E-2</v>
      </c>
      <c r="V71" s="137">
        <f t="shared" si="14"/>
        <v>2.9276073268671203E-2</v>
      </c>
      <c r="W71" s="137">
        <f t="shared" si="14"/>
        <v>3.3337369465057498E-2</v>
      </c>
      <c r="X71" s="142">
        <f t="shared" si="14"/>
        <v>3.7666597765689931E-2</v>
      </c>
      <c r="Y71" s="142">
        <f t="shared" si="14"/>
        <v>4.2229397057733369E-2</v>
      </c>
      <c r="Z71" s="142">
        <f t="shared" si="14"/>
        <v>4.6982690470385162E-2</v>
      </c>
      <c r="AA71" s="142">
        <f t="shared" si="14"/>
        <v>5.1881683443840143E-2</v>
      </c>
      <c r="AB71" s="142">
        <f t="shared" si="14"/>
        <v>5.6877650658634392E-2</v>
      </c>
      <c r="AC71" s="142">
        <f t="shared" si="14"/>
        <v>6.192279907534471E-2</v>
      </c>
      <c r="AD71" s="142">
        <f t="shared" si="14"/>
        <v>6.6973392923372649E-2</v>
      </c>
      <c r="AE71" s="142">
        <f t="shared" si="14"/>
        <v>7.1990360593965089E-2</v>
      </c>
      <c r="AF71" s="142">
        <f t="shared" si="14"/>
        <v>7.6944422927841594E-2</v>
      </c>
      <c r="AG71" s="142">
        <f t="shared" si="14"/>
        <v>8.1815775622769704E-2</v>
      </c>
      <c r="AH71" s="142">
        <f t="shared" si="14"/>
        <v>8.6591211204612273E-2</v>
      </c>
      <c r="AI71" s="142">
        <f t="shared" si="14"/>
        <v>9.1266108288441908E-2</v>
      </c>
      <c r="AJ71" s="142">
        <f t="shared" si="14"/>
        <v>9.5840634629447044E-2</v>
      </c>
      <c r="AK71" s="142">
        <f t="shared" si="14"/>
        <v>0.10031886913391232</v>
      </c>
      <c r="AL71" s="142">
        <f t="shared" si="14"/>
        <v>0.10470861191355306</v>
      </c>
      <c r="AM71" s="142">
        <f t="shared" si="14"/>
        <v>0.10902331871991337</v>
      </c>
    </row>
    <row r="72" spans="2:39" x14ac:dyDescent="0.3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1.5431074424359186E-4</v>
      </c>
      <c r="G72" s="137">
        <f t="shared" si="14"/>
        <v>3.4038744978792825E-4</v>
      </c>
      <c r="H72" s="137">
        <f t="shared" si="14"/>
        <v>4.3475106276245602E-4</v>
      </c>
      <c r="I72" s="137">
        <f t="shared" si="14"/>
        <v>8.2169177701022238E-4</v>
      </c>
      <c r="J72" s="136">
        <f t="shared" si="14"/>
        <v>1.5405879609129173E-3</v>
      </c>
      <c r="K72" s="92">
        <f t="shared" si="14"/>
        <v>2.8497142259705545E-3</v>
      </c>
      <c r="L72" s="92">
        <f t="shared" si="14"/>
        <v>3.4630680668978719E-3</v>
      </c>
      <c r="M72" s="92">
        <f t="shared" si="14"/>
        <v>4.1902492111477617E-3</v>
      </c>
      <c r="N72" s="137">
        <f t="shared" si="14"/>
        <v>5.0449999850067677E-3</v>
      </c>
      <c r="O72" s="136">
        <f t="shared" si="14"/>
        <v>6.0344076040212699E-3</v>
      </c>
      <c r="P72" s="92">
        <f t="shared" si="14"/>
        <v>7.1660944024822121E-3</v>
      </c>
      <c r="Q72" s="92">
        <f t="shared" si="14"/>
        <v>8.446391776050494E-3</v>
      </c>
      <c r="R72" s="92">
        <f t="shared" si="14"/>
        <v>9.8803076113459804E-3</v>
      </c>
      <c r="S72" s="137">
        <f t="shared" si="14"/>
        <v>1.1470324631141856E-2</v>
      </c>
      <c r="T72" s="137">
        <f t="shared" si="14"/>
        <v>1.321586543709646E-2</v>
      </c>
      <c r="U72" s="137">
        <f t="shared" si="14"/>
        <v>1.5112502695219075E-2</v>
      </c>
      <c r="V72" s="137">
        <f t="shared" si="14"/>
        <v>1.7151124626919537E-2</v>
      </c>
      <c r="W72" s="137">
        <f t="shared" si="14"/>
        <v>1.9317480227769301E-2</v>
      </c>
      <c r="X72" s="142">
        <f t="shared" si="14"/>
        <v>2.1592545403391342E-2</v>
      </c>
      <c r="Y72" s="142">
        <f t="shared" si="14"/>
        <v>2.3952519181891993E-2</v>
      </c>
      <c r="Z72" s="142">
        <f t="shared" si="14"/>
        <v>2.6369691805062656E-2</v>
      </c>
      <c r="AA72" s="142">
        <f t="shared" si="14"/>
        <v>2.8815712986551438E-2</v>
      </c>
      <c r="AB72" s="142">
        <f t="shared" si="14"/>
        <v>3.1261306833106198E-2</v>
      </c>
      <c r="AC72" s="142">
        <f t="shared" si="14"/>
        <v>3.3678679166453847E-2</v>
      </c>
      <c r="AD72" s="142">
        <f t="shared" si="14"/>
        <v>3.6043098340873679E-2</v>
      </c>
      <c r="AE72" s="142">
        <f t="shared" si="14"/>
        <v>3.8333415084178209E-2</v>
      </c>
      <c r="AF72" s="142">
        <f t="shared" si="14"/>
        <v>4.0533951311987566E-2</v>
      </c>
      <c r="AG72" s="142">
        <f t="shared" si="14"/>
        <v>4.2634244573799232E-2</v>
      </c>
      <c r="AH72" s="142">
        <f t="shared" si="14"/>
        <v>4.4627862539557438E-2</v>
      </c>
      <c r="AI72" s="142">
        <f t="shared" si="14"/>
        <v>4.6512733744575027E-2</v>
      </c>
      <c r="AJ72" s="142">
        <f t="shared" si="14"/>
        <v>4.8289557347343526E-2</v>
      </c>
      <c r="AK72" s="142">
        <f t="shared" si="14"/>
        <v>4.9961190321714782E-2</v>
      </c>
      <c r="AL72" s="142">
        <f t="shared" si="14"/>
        <v>5.1532242165358712E-2</v>
      </c>
      <c r="AM72" s="142">
        <f t="shared" si="14"/>
        <v>5.3009247487790144E-2</v>
      </c>
    </row>
    <row r="73" spans="2:39" x14ac:dyDescent="0.3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2.6025912797572652E-4</v>
      </c>
      <c r="G73" s="137">
        <f t="shared" si="14"/>
        <v>4.8233568693572084E-4</v>
      </c>
      <c r="H73" s="137">
        <f t="shared" si="14"/>
        <v>5.8147437090280371E-4</v>
      </c>
      <c r="I73" s="137">
        <f t="shared" si="14"/>
        <v>1.0413764055359381E-3</v>
      </c>
      <c r="J73" s="136">
        <f t="shared" si="14"/>
        <v>1.8475584860866432E-3</v>
      </c>
      <c r="K73" s="92">
        <f t="shared" si="14"/>
        <v>3.2314930305612881E-3</v>
      </c>
      <c r="L73" s="92">
        <f t="shared" si="14"/>
        <v>3.712828406603507E-3</v>
      </c>
      <c r="M73" s="92">
        <f t="shared" si="14"/>
        <v>4.2490657979216227E-3</v>
      </c>
      <c r="N73" s="137">
        <f t="shared" si="14"/>
        <v>4.8417007592459768E-3</v>
      </c>
      <c r="O73" s="136">
        <f t="shared" si="14"/>
        <v>5.4919718475747968E-3</v>
      </c>
      <c r="P73" s="92">
        <f t="shared" si="14"/>
        <v>6.1999553670199579E-3</v>
      </c>
      <c r="Q73" s="92">
        <f t="shared" si="14"/>
        <v>6.9642568836939638E-3</v>
      </c>
      <c r="R73" s="92">
        <f t="shared" si="14"/>
        <v>7.7814147673657304E-3</v>
      </c>
      <c r="S73" s="137">
        <f t="shared" si="14"/>
        <v>8.6455302119429148E-3</v>
      </c>
      <c r="T73" s="137">
        <f t="shared" si="14"/>
        <v>9.5478594147271872E-3</v>
      </c>
      <c r="U73" s="137">
        <f t="shared" si="14"/>
        <v>1.0476637525900445E-2</v>
      </c>
      <c r="V73" s="137">
        <f t="shared" si="14"/>
        <v>1.141722265905404E-2</v>
      </c>
      <c r="W73" s="137">
        <f t="shared" si="14"/>
        <v>1.2352522848212413E-2</v>
      </c>
      <c r="X73" s="142">
        <f t="shared" si="14"/>
        <v>1.3263550594140238E-2</v>
      </c>
      <c r="Y73" s="142">
        <f t="shared" si="14"/>
        <v>1.4130559587876356E-2</v>
      </c>
      <c r="Z73" s="142">
        <f t="shared" si="14"/>
        <v>1.493424867847022E-2</v>
      </c>
      <c r="AA73" s="142">
        <f t="shared" si="14"/>
        <v>1.5655973387352848E-2</v>
      </c>
      <c r="AB73" s="142">
        <f t="shared" si="14"/>
        <v>1.6279623677299813E-2</v>
      </c>
      <c r="AC73" s="142">
        <f t="shared" si="14"/>
        <v>1.6792071196979043E-2</v>
      </c>
      <c r="AD73" s="142">
        <f t="shared" si="14"/>
        <v>1.7183566147694174E-2</v>
      </c>
      <c r="AE73" s="142">
        <f t="shared" si="14"/>
        <v>1.7448250596767922E-2</v>
      </c>
      <c r="AF73" s="142">
        <f t="shared" si="14"/>
        <v>1.7583181620593226E-2</v>
      </c>
      <c r="AG73" s="142">
        <f t="shared" si="14"/>
        <v>1.7588077828305172E-2</v>
      </c>
      <c r="AH73" s="142">
        <f t="shared" si="14"/>
        <v>1.7465423364346411E-2</v>
      </c>
      <c r="AI73" s="142">
        <f t="shared" si="14"/>
        <v>1.7219191919903697E-2</v>
      </c>
      <c r="AJ73" s="142">
        <f t="shared" si="14"/>
        <v>1.685492260464105E-2</v>
      </c>
      <c r="AK73" s="142">
        <f t="shared" si="14"/>
        <v>1.6379117940380945E-2</v>
      </c>
      <c r="AL73" s="142">
        <f t="shared" si="14"/>
        <v>1.5798512287478292E-2</v>
      </c>
      <c r="AM73" s="142">
        <f t="shared" si="14"/>
        <v>1.5118789709357367E-2</v>
      </c>
    </row>
    <row r="74" spans="2:39" x14ac:dyDescent="0.3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5.6886603194992976E-3</v>
      </c>
      <c r="G74" s="137">
        <f t="shared" si="14"/>
        <v>1.0412578755882737E-2</v>
      </c>
      <c r="H74" s="137">
        <f t="shared" si="14"/>
        <v>1.2514127917012239E-2</v>
      </c>
      <c r="I74" s="137">
        <f t="shared" si="14"/>
        <v>2.236227848902899E-2</v>
      </c>
      <c r="J74" s="136">
        <f t="shared" si="14"/>
        <v>3.9615437308538073E-2</v>
      </c>
      <c r="K74" s="92">
        <f t="shared" si="14"/>
        <v>6.9252637005098622E-2</v>
      </c>
      <c r="L74" s="92">
        <f t="shared" si="14"/>
        <v>7.9614527881134059E-2</v>
      </c>
      <c r="M74" s="92">
        <f t="shared" si="14"/>
        <v>9.1281858489783124E-2</v>
      </c>
      <c r="N74" s="137">
        <f t="shared" si="14"/>
        <v>0.10434914041654195</v>
      </c>
      <c r="O74" s="136">
        <f t="shared" si="14"/>
        <v>0.11890390819376076</v>
      </c>
      <c r="P74" s="92">
        <f t="shared" si="14"/>
        <v>0.13501012975363369</v>
      </c>
      <c r="Q74" s="92">
        <f t="shared" si="14"/>
        <v>0.15270096490101004</v>
      </c>
      <c r="R74" s="92">
        <f t="shared" si="14"/>
        <v>0.17196878085899919</v>
      </c>
      <c r="S74" s="137">
        <f t="shared" si="14"/>
        <v>0.19275693392473753</v>
      </c>
      <c r="T74" s="137">
        <f t="shared" si="14"/>
        <v>0.21495215623108832</v>
      </c>
      <c r="U74" s="137">
        <f t="shared" si="14"/>
        <v>0.23838008067813266</v>
      </c>
      <c r="V74" s="137">
        <f t="shared" si="14"/>
        <v>0.2628050844413784</v>
      </c>
      <c r="W74" s="137">
        <f t="shared" si="14"/>
        <v>0.28793507877876989</v>
      </c>
      <c r="X74" s="142">
        <f t="shared" si="14"/>
        <v>0.3134312507473534</v>
      </c>
      <c r="Y74" s="142">
        <f t="shared" si="14"/>
        <v>0.33892428018071641</v>
      </c>
      <c r="Z74" s="142">
        <f t="shared" si="14"/>
        <v>0.36403414001211587</v>
      </c>
      <c r="AA74" s="142">
        <f t="shared" si="14"/>
        <v>0.38838894422089143</v>
      </c>
      <c r="AB74" s="142">
        <f t="shared" si="14"/>
        <v>0.41164902406188736</v>
      </c>
      <c r="AC74" s="142">
        <f t="shared" si="14"/>
        <v>0.43352411845448258</v>
      </c>
      <c r="AD74" s="142">
        <f t="shared" si="14"/>
        <v>0.45378645001931478</v>
      </c>
      <c r="AE74" s="142">
        <f t="shared" si="14"/>
        <v>0.47227871831618234</v>
      </c>
      <c r="AF74" s="142">
        <f t="shared" si="14"/>
        <v>0.48891271337995956</v>
      </c>
      <c r="AG74" s="142">
        <f t="shared" si="14"/>
        <v>0.50366498650077829</v>
      </c>
      <c r="AH74" s="142">
        <f t="shared" si="14"/>
        <v>0.51656938181396928</v>
      </c>
      <c r="AI74" s="142">
        <f t="shared" si="14"/>
        <v>0.5277040787617614</v>
      </c>
      <c r="AJ74" s="142">
        <f t="shared" si="14"/>
        <v>0.53718091370809895</v>
      </c>
      <c r="AK74" s="142">
        <f t="shared" si="14"/>
        <v>0.54513351660813236</v>
      </c>
      <c r="AL74" s="142">
        <f t="shared" si="14"/>
        <v>0.55170652208421467</v>
      </c>
      <c r="AM74" s="142">
        <f t="shared" si="14"/>
        <v>0.55704560247613166</v>
      </c>
    </row>
    <row r="75" spans="2:39" x14ac:dyDescent="0.3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2.1575083403643307E-3</v>
      </c>
      <c r="G75" s="137">
        <f t="shared" si="14"/>
        <v>3.8968109291054602E-3</v>
      </c>
      <c r="H75" s="137">
        <f t="shared" si="14"/>
        <v>4.6600673620408456E-3</v>
      </c>
      <c r="I75" s="137">
        <f t="shared" si="14"/>
        <v>8.2867852703641595E-3</v>
      </c>
      <c r="J75" s="136">
        <f t="shared" si="14"/>
        <v>1.4603349300400309E-2</v>
      </c>
      <c r="K75" s="92">
        <f t="shared" si="14"/>
        <v>2.5386666418403262E-2</v>
      </c>
      <c r="L75" s="92">
        <f t="shared" si="14"/>
        <v>2.9016005756734877E-2</v>
      </c>
      <c r="M75" s="92">
        <f t="shared" si="14"/>
        <v>3.3069852715190258E-2</v>
      </c>
      <c r="N75" s="137">
        <f t="shared" si="14"/>
        <v>3.7574268140404217E-2</v>
      </c>
      <c r="O75" s="136">
        <f t="shared" si="14"/>
        <v>4.2558599031598365E-2</v>
      </c>
      <c r="P75" s="92">
        <f t="shared" si="14"/>
        <v>4.8042264072636724E-2</v>
      </c>
      <c r="Q75" s="92">
        <f t="shared" si="14"/>
        <v>5.403346824970566E-2</v>
      </c>
      <c r="R75" s="92">
        <f t="shared" si="14"/>
        <v>6.0525207514371265E-2</v>
      </c>
      <c r="S75" s="137">
        <f t="shared" si="14"/>
        <v>6.749303716696653E-2</v>
      </c>
      <c r="T75" s="137">
        <f t="shared" si="14"/>
        <v>7.4892493193869772E-2</v>
      </c>
      <c r="U75" s="137">
        <f t="shared" si="14"/>
        <v>8.2658004691339909E-2</v>
      </c>
      <c r="V75" s="137">
        <f t="shared" si="14"/>
        <v>9.0703572969125831E-2</v>
      </c>
      <c r="W75" s="137">
        <f t="shared" si="14"/>
        <v>9.8925091175003768E-2</v>
      </c>
      <c r="X75" s="142">
        <f t="shared" si="14"/>
        <v>0.10720393049280032</v>
      </c>
      <c r="Y75" s="142">
        <f t="shared" si="14"/>
        <v>0.11541342328751288</v>
      </c>
      <c r="Z75" s="142">
        <f t="shared" si="14"/>
        <v>0.12342600551554075</v>
      </c>
      <c r="AA75" s="142">
        <f t="shared" si="14"/>
        <v>0.1311179713166723</v>
      </c>
      <c r="AB75" s="142">
        <f t="shared" si="14"/>
        <v>0.13837929778169378</v>
      </c>
      <c r="AC75" s="142">
        <f t="shared" si="14"/>
        <v>0.14511844509834557</v>
      </c>
      <c r="AD75" s="142">
        <f t="shared" si="14"/>
        <v>0.15126622506485024</v>
      </c>
      <c r="AE75" s="142">
        <f t="shared" si="14"/>
        <v>0.15677850431481394</v>
      </c>
      <c r="AF75" s="142">
        <f t="shared" si="14"/>
        <v>0.16163410912091525</v>
      </c>
      <c r="AG75" s="142">
        <f t="shared" si="14"/>
        <v>0.16583331513990973</v>
      </c>
      <c r="AH75" s="142">
        <f t="shared" si="14"/>
        <v>0.16939579852056202</v>
      </c>
      <c r="AI75" s="142">
        <f t="shared" si="14"/>
        <v>0.17235524703782432</v>
      </c>
      <c r="AJ75" s="142">
        <f t="shared" si="14"/>
        <v>0.17475635444482943</v>
      </c>
      <c r="AK75" s="142">
        <f t="shared" si="14"/>
        <v>0.17665058784904461</v>
      </c>
      <c r="AL75" s="142">
        <f t="shared" si="14"/>
        <v>0.17809224887367822</v>
      </c>
      <c r="AM75" s="142">
        <f t="shared" si="14"/>
        <v>0.17913449674049001</v>
      </c>
    </row>
    <row r="76" spans="2:39" x14ac:dyDescent="0.3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3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3.2261518473721755E-4</v>
      </c>
      <c r="G77" s="152">
        <f t="shared" si="14"/>
        <v>5.6474976472977063E-4</v>
      </c>
      <c r="H77" s="152">
        <f t="shared" si="14"/>
        <v>6.682441436517665E-4</v>
      </c>
      <c r="I77" s="152">
        <f t="shared" si="14"/>
        <v>1.1766567844645475E-3</v>
      </c>
      <c r="J77" s="151">
        <f t="shared" si="14"/>
        <v>2.0529689389721501E-3</v>
      </c>
      <c r="K77" s="93">
        <f t="shared" si="14"/>
        <v>3.5338295537188195E-3</v>
      </c>
      <c r="L77" s="93">
        <f t="shared" si="14"/>
        <v>4.0006623100005004E-3</v>
      </c>
      <c r="M77" s="93">
        <f t="shared" si="14"/>
        <v>4.5186774661152354E-3</v>
      </c>
      <c r="N77" s="152">
        <f t="shared" si="14"/>
        <v>5.0914876779028584E-3</v>
      </c>
      <c r="O77" s="151">
        <f t="shared" ref="O77:AM85" si="15">O34/O$26</f>
        <v>5.7242935182404749E-3</v>
      </c>
      <c r="P77" s="93">
        <f t="shared" si="15"/>
        <v>6.4204881284105342E-3</v>
      </c>
      <c r="Q77" s="93">
        <f t="shared" si="15"/>
        <v>7.1818058530745306E-3</v>
      </c>
      <c r="R77" s="93">
        <f t="shared" si="15"/>
        <v>8.0077939905369051E-3</v>
      </c>
      <c r="S77" s="152">
        <f t="shared" si="15"/>
        <v>8.8956727876044889E-3</v>
      </c>
      <c r="T77" s="152">
        <f t="shared" si="15"/>
        <v>9.8400475311182702E-3</v>
      </c>
      <c r="U77" s="152">
        <f t="shared" si="15"/>
        <v>1.0832841737859219E-2</v>
      </c>
      <c r="V77" s="152">
        <f t="shared" si="15"/>
        <v>1.1863446466025078E-2</v>
      </c>
      <c r="W77" s="152">
        <f t="shared" si="15"/>
        <v>1.2919038439035389E-2</v>
      </c>
      <c r="X77" s="145">
        <f t="shared" si="15"/>
        <v>1.398501936242307E-2</v>
      </c>
      <c r="Y77" s="145">
        <f t="shared" si="15"/>
        <v>1.5045840678296092E-2</v>
      </c>
      <c r="Z77" s="145">
        <f t="shared" si="15"/>
        <v>1.6085859230643228E-2</v>
      </c>
      <c r="AA77" s="145">
        <f t="shared" si="15"/>
        <v>1.7089880529812765E-2</v>
      </c>
      <c r="AB77" s="145">
        <f t="shared" si="15"/>
        <v>1.8044409744656459E-2</v>
      </c>
      <c r="AC77" s="145">
        <f t="shared" si="15"/>
        <v>1.8938212613783038E-2</v>
      </c>
      <c r="AD77" s="145">
        <f t="shared" si="15"/>
        <v>1.9762792048031688E-2</v>
      </c>
      <c r="AE77" s="145">
        <f t="shared" si="15"/>
        <v>2.0512705340168743E-2</v>
      </c>
      <c r="AF77" s="145">
        <f t="shared" si="15"/>
        <v>2.1185339957112543E-2</v>
      </c>
      <c r="AG77" s="145">
        <f t="shared" si="15"/>
        <v>2.1780739604680473E-2</v>
      </c>
      <c r="AH77" s="145">
        <f t="shared" si="15"/>
        <v>2.2301308989501854E-2</v>
      </c>
      <c r="AI77" s="145">
        <f t="shared" si="15"/>
        <v>2.2751183392357537E-2</v>
      </c>
      <c r="AJ77" s="145">
        <f t="shared" si="15"/>
        <v>2.3135803198059988E-2</v>
      </c>
      <c r="AK77" s="145">
        <f t="shared" si="15"/>
        <v>2.3461384004523703E-2</v>
      </c>
      <c r="AL77" s="145">
        <f t="shared" si="15"/>
        <v>2.3734449078564437E-2</v>
      </c>
      <c r="AM77" s="145">
        <f t="shared" si="15"/>
        <v>2.3961420964565664E-2</v>
      </c>
    </row>
    <row r="78" spans="2:39" x14ac:dyDescent="0.3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0.98055027192776967</v>
      </c>
      <c r="I78" s="150">
        <f t="shared" si="17"/>
        <v>0.9651702401244574</v>
      </c>
      <c r="J78" s="149">
        <f t="shared" si="17"/>
        <v>0.9381559870357965</v>
      </c>
      <c r="K78" s="91">
        <f t="shared" si="17"/>
        <v>0.89162294010476628</v>
      </c>
      <c r="L78" s="91">
        <f t="shared" si="17"/>
        <v>0.87508381159029702</v>
      </c>
      <c r="M78" s="91">
        <f t="shared" si="17"/>
        <v>0.85639099837404886</v>
      </c>
      <c r="N78" s="150">
        <f t="shared" si="17"/>
        <v>0.83537600252878119</v>
      </c>
      <c r="O78" s="149">
        <f t="shared" si="17"/>
        <v>0.81189225669983622</v>
      </c>
      <c r="P78" s="91">
        <f t="shared" si="17"/>
        <v>0.78582741950777135</v>
      </c>
      <c r="Q78" s="91">
        <f t="shared" si="17"/>
        <v>0.7571173591986371</v>
      </c>
      <c r="R78" s="91">
        <f t="shared" si="17"/>
        <v>0.72576096096856735</v>
      </c>
      <c r="S78" s="150">
        <f t="shared" si="17"/>
        <v>0.69183448592203678</v>
      </c>
      <c r="T78" s="150">
        <f t="shared" si="15"/>
        <v>0.65550379522697877</v>
      </c>
      <c r="U78" s="150">
        <f t="shared" si="15"/>
        <v>0.61703243186213541</v>
      </c>
      <c r="V78" s="150">
        <f t="shared" si="15"/>
        <v>0.57678347572089184</v>
      </c>
      <c r="W78" s="150">
        <f t="shared" si="15"/>
        <v>0.53521341898059993</v>
      </c>
      <c r="X78" s="144">
        <f t="shared" si="15"/>
        <v>0.49285710575207725</v>
      </c>
      <c r="Y78" s="144">
        <f t="shared" si="15"/>
        <v>0.45030397993142013</v>
      </c>
      <c r="Z78" s="144">
        <f t="shared" si="15"/>
        <v>0.40816736463818237</v>
      </c>
      <c r="AA78" s="144">
        <f t="shared" si="15"/>
        <v>0.36704983426008914</v>
      </c>
      <c r="AB78" s="144">
        <f t="shared" si="15"/>
        <v>0.32750868727800564</v>
      </c>
      <c r="AC78" s="144">
        <f t="shared" si="15"/>
        <v>0.29002567431492426</v>
      </c>
      <c r="AD78" s="144">
        <f t="shared" si="15"/>
        <v>0.25498447518402506</v>
      </c>
      <c r="AE78" s="144">
        <f t="shared" si="15"/>
        <v>0.2226580459827816</v>
      </c>
      <c r="AF78" s="144">
        <f t="shared" si="15"/>
        <v>0.19320628177492871</v>
      </c>
      <c r="AG78" s="144">
        <f t="shared" si="15"/>
        <v>0.16668286081624328</v>
      </c>
      <c r="AH78" s="144">
        <f t="shared" si="15"/>
        <v>0.14304901348768242</v>
      </c>
      <c r="AI78" s="144">
        <f t="shared" si="15"/>
        <v>0.12219145683989026</v>
      </c>
      <c r="AJ78" s="144">
        <f t="shared" si="15"/>
        <v>0.10394181423426681</v>
      </c>
      <c r="AK78" s="144">
        <f t="shared" si="15"/>
        <v>8.8095334229657471E-2</v>
      </c>
      <c r="AL78" s="144">
        <f t="shared" si="15"/>
        <v>7.4427413453390628E-2</v>
      </c>
      <c r="AM78" s="144">
        <f t="shared" si="15"/>
        <v>6.2707123824377972E-2</v>
      </c>
    </row>
    <row r="79" spans="2:39" x14ac:dyDescent="0.3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2.9863324434775972E-2</v>
      </c>
      <c r="G79" s="137">
        <f t="shared" si="17"/>
        <v>4.4963694177900915E-2</v>
      </c>
      <c r="H79" s="137">
        <f t="shared" si="17"/>
        <v>4.6198273366736826E-2</v>
      </c>
      <c r="I79" s="137">
        <f t="shared" si="17"/>
        <v>5.4970571713065387E-2</v>
      </c>
      <c r="J79" s="136">
        <f t="shared" si="17"/>
        <v>4.837337863151614E-2</v>
      </c>
      <c r="K79" s="92">
        <f t="shared" si="17"/>
        <v>5.4403025205493526E-2</v>
      </c>
      <c r="L79" s="92">
        <f t="shared" si="17"/>
        <v>5.9587604821896921E-2</v>
      </c>
      <c r="M79" s="92">
        <f t="shared" si="17"/>
        <v>6.5341225988182289E-2</v>
      </c>
      <c r="N79" s="137">
        <f t="shared" si="17"/>
        <v>7.1032939820244612E-2</v>
      </c>
      <c r="O79" s="136">
        <f t="shared" si="17"/>
        <v>7.2841409866607296E-2</v>
      </c>
      <c r="P79" s="92">
        <f t="shared" si="17"/>
        <v>7.2874462698677131E-2</v>
      </c>
      <c r="Q79" s="92">
        <f t="shared" si="17"/>
        <v>7.2074350606353657E-2</v>
      </c>
      <c r="R79" s="92">
        <f t="shared" si="17"/>
        <v>7.0619978098633129E-2</v>
      </c>
      <c r="S79" s="137">
        <f t="shared" si="17"/>
        <v>6.8663621419380358E-2</v>
      </c>
      <c r="T79" s="137">
        <f t="shared" si="15"/>
        <v>6.6337449205766202E-2</v>
      </c>
      <c r="U79" s="137">
        <f t="shared" si="15"/>
        <v>6.3699854180670964E-2</v>
      </c>
      <c r="V79" s="137">
        <f t="shared" si="15"/>
        <v>6.0784453538766652E-2</v>
      </c>
      <c r="W79" s="137">
        <f t="shared" si="15"/>
        <v>5.7623176635943442E-2</v>
      </c>
      <c r="X79" s="142">
        <f t="shared" si="15"/>
        <v>5.4245280274771268E-2</v>
      </c>
      <c r="Y79" s="142">
        <f t="shared" si="15"/>
        <v>5.0799513969787033E-2</v>
      </c>
      <c r="Z79" s="142">
        <f t="shared" si="15"/>
        <v>4.7203376087774154E-2</v>
      </c>
      <c r="AA79" s="142">
        <f t="shared" si="15"/>
        <v>4.3497052314121001E-2</v>
      </c>
      <c r="AB79" s="142">
        <f t="shared" si="15"/>
        <v>3.976448848190247E-2</v>
      </c>
      <c r="AC79" s="142">
        <f t="shared" si="15"/>
        <v>3.6069486952850012E-2</v>
      </c>
      <c r="AD79" s="142">
        <f t="shared" si="15"/>
        <v>3.250864527057986E-2</v>
      </c>
      <c r="AE79" s="142">
        <f t="shared" si="15"/>
        <v>2.9102442700228076E-2</v>
      </c>
      <c r="AF79" s="142">
        <f t="shared" si="15"/>
        <v>2.5887026313346887E-2</v>
      </c>
      <c r="AG79" s="142">
        <f t="shared" si="15"/>
        <v>2.2897965375440029E-2</v>
      </c>
      <c r="AH79" s="142">
        <f t="shared" si="15"/>
        <v>2.0156693261686367E-2</v>
      </c>
      <c r="AI79" s="142">
        <f t="shared" si="15"/>
        <v>1.7681025913106586E-2</v>
      </c>
      <c r="AJ79" s="142">
        <f t="shared" si="15"/>
        <v>1.5453253181482737E-2</v>
      </c>
      <c r="AK79" s="142">
        <f t="shared" si="15"/>
        <v>1.3461320585674967E-2</v>
      </c>
      <c r="AL79" s="142">
        <f t="shared" si="15"/>
        <v>1.1690079988343727E-2</v>
      </c>
      <c r="AM79" s="142">
        <f t="shared" si="15"/>
        <v>1.0124431437115972E-2</v>
      </c>
    </row>
    <row r="80" spans="2:39" x14ac:dyDescent="0.3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0.19266918803395769</v>
      </c>
      <c r="G80" s="137">
        <f t="shared" si="17"/>
        <v>0.19814628033013348</v>
      </c>
      <c r="H80" s="137">
        <f t="shared" si="17"/>
        <v>0.19820780814340885</v>
      </c>
      <c r="I80" s="137">
        <f t="shared" si="17"/>
        <v>0.20383558387333311</v>
      </c>
      <c r="J80" s="136">
        <f t="shared" si="17"/>
        <v>0.19136478228748635</v>
      </c>
      <c r="K80" s="92">
        <f t="shared" si="17"/>
        <v>0.18580109953091989</v>
      </c>
      <c r="L80" s="92">
        <f t="shared" si="17"/>
        <v>0.18293648448591909</v>
      </c>
      <c r="M80" s="92">
        <f t="shared" si="17"/>
        <v>0.17946001023770777</v>
      </c>
      <c r="N80" s="137">
        <f t="shared" si="17"/>
        <v>0.17512689808791493</v>
      </c>
      <c r="O80" s="136">
        <f t="shared" si="17"/>
        <v>0.17086915401796035</v>
      </c>
      <c r="P80" s="92">
        <f t="shared" si="17"/>
        <v>0.16585498728887918</v>
      </c>
      <c r="Q80" s="92">
        <f t="shared" si="17"/>
        <v>0.16022086506081548</v>
      </c>
      <c r="R80" s="92">
        <f t="shared" si="17"/>
        <v>0.15395153267565309</v>
      </c>
      <c r="S80" s="137">
        <f t="shared" si="17"/>
        <v>0.14707620902720311</v>
      </c>
      <c r="T80" s="137">
        <f t="shared" si="15"/>
        <v>0.13963840631827365</v>
      </c>
      <c r="U80" s="137">
        <f t="shared" si="15"/>
        <v>0.13171244050653072</v>
      </c>
      <c r="V80" s="137">
        <f t="shared" si="15"/>
        <v>0.12337996746744823</v>
      </c>
      <c r="W80" s="137">
        <f t="shared" si="15"/>
        <v>0.11473783627730992</v>
      </c>
      <c r="X80" s="142">
        <f t="shared" si="15"/>
        <v>0.10589559444277707</v>
      </c>
      <c r="Y80" s="142">
        <f t="shared" si="15"/>
        <v>9.6945357726069381E-2</v>
      </c>
      <c r="Z80" s="142">
        <f t="shared" si="15"/>
        <v>8.8043432045488035E-2</v>
      </c>
      <c r="AA80" s="142">
        <f t="shared" si="15"/>
        <v>7.9319185756998145E-2</v>
      </c>
      <c r="AB80" s="142">
        <f t="shared" si="15"/>
        <v>7.0900097108444651E-2</v>
      </c>
      <c r="AC80" s="142">
        <f t="shared" si="15"/>
        <v>6.2893057502289101E-2</v>
      </c>
      <c r="AD80" s="142">
        <f t="shared" si="15"/>
        <v>5.5375771888826711E-2</v>
      </c>
      <c r="AE80" s="142">
        <f t="shared" si="15"/>
        <v>4.8422553407095871E-2</v>
      </c>
      <c r="AF80" s="142">
        <f t="shared" si="15"/>
        <v>4.2072157973108905E-2</v>
      </c>
      <c r="AG80" s="142">
        <f t="shared" si="15"/>
        <v>3.6341343420689488E-2</v>
      </c>
      <c r="AH80" s="142">
        <f t="shared" si="15"/>
        <v>3.1225623612463543E-2</v>
      </c>
      <c r="AI80" s="142">
        <f t="shared" si="15"/>
        <v>2.6697888353194196E-2</v>
      </c>
      <c r="AJ80" s="142">
        <f t="shared" si="15"/>
        <v>2.2729409536074191E-2</v>
      </c>
      <c r="AK80" s="142">
        <f t="shared" si="15"/>
        <v>1.9277837759986951E-2</v>
      </c>
      <c r="AL80" s="142">
        <f t="shared" si="15"/>
        <v>1.6295993102516029E-2</v>
      </c>
      <c r="AM80" s="142">
        <f t="shared" si="15"/>
        <v>1.3735210267307289E-2</v>
      </c>
    </row>
    <row r="81" spans="2:39" x14ac:dyDescent="0.3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0.28544706627238708</v>
      </c>
      <c r="G81" s="137">
        <f t="shared" si="17"/>
        <v>0.28380093092805847</v>
      </c>
      <c r="H81" s="137">
        <f t="shared" si="17"/>
        <v>0.28330625119253394</v>
      </c>
      <c r="I81" s="137">
        <f t="shared" si="17"/>
        <v>0.28184942984158684</v>
      </c>
      <c r="J81" s="136">
        <f t="shared" si="17"/>
        <v>0.27180871876001161</v>
      </c>
      <c r="K81" s="92">
        <f t="shared" si="17"/>
        <v>0.25909920552083532</v>
      </c>
      <c r="L81" s="92">
        <f t="shared" si="17"/>
        <v>0.25294191031563684</v>
      </c>
      <c r="M81" s="92">
        <f t="shared" si="17"/>
        <v>0.24589644771989755</v>
      </c>
      <c r="N81" s="137">
        <f t="shared" si="17"/>
        <v>0.23803004910257586</v>
      </c>
      <c r="O81" s="136">
        <f t="shared" si="17"/>
        <v>0.2304420424273497</v>
      </c>
      <c r="P81" s="92">
        <f t="shared" si="17"/>
        <v>0.22247367498916654</v>
      </c>
      <c r="Q81" s="92">
        <f t="shared" si="17"/>
        <v>0.21389253974000833</v>
      </c>
      <c r="R81" s="92">
        <f t="shared" si="17"/>
        <v>0.20465477253999392</v>
      </c>
      <c r="S81" s="137">
        <f t="shared" si="17"/>
        <v>0.19474770395826066</v>
      </c>
      <c r="T81" s="137">
        <f t="shared" si="15"/>
        <v>0.18418902271920951</v>
      </c>
      <c r="U81" s="137">
        <f t="shared" si="15"/>
        <v>0.17304648115701657</v>
      </c>
      <c r="V81" s="137">
        <f t="shared" si="15"/>
        <v>0.16142375168510278</v>
      </c>
      <c r="W81" s="137">
        <f t="shared" si="15"/>
        <v>0.14945348023335253</v>
      </c>
      <c r="X81" s="142">
        <f t="shared" si="15"/>
        <v>0.13729336015366214</v>
      </c>
      <c r="Y81" s="142">
        <f t="shared" si="15"/>
        <v>0.12508191824140541</v>
      </c>
      <c r="Z81" s="142">
        <f t="shared" si="15"/>
        <v>0.11303647587852604</v>
      </c>
      <c r="AA81" s="142">
        <f t="shared" si="15"/>
        <v>0.10133453076711491</v>
      </c>
      <c r="AB81" s="142">
        <f t="shared" si="15"/>
        <v>9.012654201168302E-2</v>
      </c>
      <c r="AC81" s="142">
        <f t="shared" si="15"/>
        <v>7.9545218936450696E-2</v>
      </c>
      <c r="AD81" s="142">
        <f t="shared" si="15"/>
        <v>6.9682187512335528E-2</v>
      </c>
      <c r="AE81" s="142">
        <f t="shared" si="15"/>
        <v>6.0617972049996686E-2</v>
      </c>
      <c r="AF81" s="142">
        <f t="shared" si="15"/>
        <v>5.2392646443995376E-2</v>
      </c>
      <c r="AG81" s="142">
        <f t="shared" si="15"/>
        <v>4.5012791897507787E-2</v>
      </c>
      <c r="AH81" s="142">
        <f t="shared" si="15"/>
        <v>3.8460167796464877E-2</v>
      </c>
      <c r="AI81" s="142">
        <f t="shared" si="15"/>
        <v>3.2694238903220478E-2</v>
      </c>
      <c r="AJ81" s="142">
        <f t="shared" si="15"/>
        <v>2.7668236479823898E-2</v>
      </c>
      <c r="AK81" s="142">
        <f t="shared" si="15"/>
        <v>2.3322171831861613E-2</v>
      </c>
      <c r="AL81" s="142">
        <f t="shared" si="15"/>
        <v>1.9590714986620697E-2</v>
      </c>
      <c r="AM81" s="142">
        <f t="shared" si="15"/>
        <v>1.6406327394409396E-2</v>
      </c>
    </row>
    <row r="82" spans="2:39" x14ac:dyDescent="0.3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0.26956582309756988</v>
      </c>
      <c r="G82" s="137">
        <f t="shared" si="17"/>
        <v>0.26177472023369902</v>
      </c>
      <c r="H82" s="137">
        <f t="shared" si="17"/>
        <v>0.26265700597742597</v>
      </c>
      <c r="I82" s="137">
        <f t="shared" si="17"/>
        <v>0.25318384055729426</v>
      </c>
      <c r="J82" s="136">
        <f t="shared" si="17"/>
        <v>0.25482710428667399</v>
      </c>
      <c r="K82" s="92">
        <f t="shared" si="17"/>
        <v>0.23997609424470087</v>
      </c>
      <c r="L82" s="92">
        <f t="shared" si="17"/>
        <v>0.2331251425669765</v>
      </c>
      <c r="M82" s="92">
        <f t="shared" si="17"/>
        <v>0.22542325272639946</v>
      </c>
      <c r="N82" s="137">
        <f t="shared" si="17"/>
        <v>0.21711832026159267</v>
      </c>
      <c r="O82" s="136">
        <f t="shared" si="17"/>
        <v>0.20935159136606815</v>
      </c>
      <c r="P82" s="92">
        <f t="shared" si="17"/>
        <v>0.20155959156212408</v>
      </c>
      <c r="Q82" s="92">
        <f t="shared" si="17"/>
        <v>0.19332626924338323</v>
      </c>
      <c r="R82" s="92">
        <f t="shared" si="17"/>
        <v>0.18459193996652751</v>
      </c>
      <c r="S82" s="137">
        <f t="shared" si="17"/>
        <v>0.17531802333420557</v>
      </c>
      <c r="T82" s="137">
        <f t="shared" si="15"/>
        <v>0.16549975992355878</v>
      </c>
      <c r="U82" s="137">
        <f t="shared" si="15"/>
        <v>0.15518545624995364</v>
      </c>
      <c r="V82" s="137">
        <f t="shared" si="15"/>
        <v>0.14446690980378038</v>
      </c>
      <c r="W82" s="137">
        <f t="shared" si="15"/>
        <v>0.13346564176665945</v>
      </c>
      <c r="X82" s="142">
        <f t="shared" si="15"/>
        <v>0.12232893936845947</v>
      </c>
      <c r="Y82" s="142">
        <f t="shared" si="15"/>
        <v>0.11118303806590754</v>
      </c>
      <c r="Z82" s="142">
        <f t="shared" si="15"/>
        <v>0.1002329295432073</v>
      </c>
      <c r="AA82" s="142">
        <f t="shared" si="15"/>
        <v>8.9640410983382088E-2</v>
      </c>
      <c r="AB82" s="142">
        <f t="shared" si="15"/>
        <v>7.9532634722865161E-2</v>
      </c>
      <c r="AC82" s="142">
        <f t="shared" si="15"/>
        <v>7.0024528263352578E-2</v>
      </c>
      <c r="AD82" s="142">
        <f t="shared" si="15"/>
        <v>6.1191720969418273E-2</v>
      </c>
      <c r="AE82" s="142">
        <f t="shared" si="15"/>
        <v>5.3100257089595489E-2</v>
      </c>
      <c r="AF82" s="142">
        <f t="shared" si="15"/>
        <v>4.5780985404938267E-2</v>
      </c>
      <c r="AG82" s="142">
        <f t="shared" si="15"/>
        <v>3.9233066555833696E-2</v>
      </c>
      <c r="AH82" s="142">
        <f t="shared" si="15"/>
        <v>3.3434773225460852E-2</v>
      </c>
      <c r="AI82" s="142">
        <f t="shared" si="15"/>
        <v>2.8346779075878164E-2</v>
      </c>
      <c r="AJ82" s="142">
        <f t="shared" si="15"/>
        <v>2.3923909865615798E-2</v>
      </c>
      <c r="AK82" s="142">
        <f t="shared" si="15"/>
        <v>2.0110378793538101E-2</v>
      </c>
      <c r="AL82" s="142">
        <f t="shared" si="15"/>
        <v>1.6846030415096316E-2</v>
      </c>
      <c r="AM82" s="142">
        <f t="shared" si="15"/>
        <v>1.4068758205732536E-2</v>
      </c>
    </row>
    <row r="83" spans="2:39" x14ac:dyDescent="0.3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0.16076911811342148</v>
      </c>
      <c r="G83" s="137">
        <f t="shared" si="17"/>
        <v>0.1479768169388361</v>
      </c>
      <c r="H83" s="137">
        <f t="shared" si="17"/>
        <v>0.14511723373656735</v>
      </c>
      <c r="I83" s="137">
        <f t="shared" si="17"/>
        <v>0.13210500458644064</v>
      </c>
      <c r="J83" s="136">
        <f t="shared" si="17"/>
        <v>0.13915465003685445</v>
      </c>
      <c r="K83" s="92">
        <f t="shared" si="17"/>
        <v>0.12350932462656564</v>
      </c>
      <c r="L83" s="92">
        <f t="shared" si="17"/>
        <v>0.11896656067077695</v>
      </c>
      <c r="M83" s="92">
        <f t="shared" si="17"/>
        <v>0.11406256826265183</v>
      </c>
      <c r="N83" s="137">
        <f t="shared" si="17"/>
        <v>0.10909921980004436</v>
      </c>
      <c r="O83" s="136">
        <f t="shared" si="17"/>
        <v>0.10451920761230896</v>
      </c>
      <c r="P83" s="92">
        <f t="shared" si="17"/>
        <v>0.10020001704680601</v>
      </c>
      <c r="Q83" s="92">
        <f t="shared" si="17"/>
        <v>9.5758049358024872E-2</v>
      </c>
      <c r="R83" s="92">
        <f t="shared" si="17"/>
        <v>9.1147584320235689E-2</v>
      </c>
      <c r="S83" s="137">
        <f t="shared" si="17"/>
        <v>8.6327050605998407E-2</v>
      </c>
      <c r="T83" s="137">
        <f t="shared" si="15"/>
        <v>8.1278825682350009E-2</v>
      </c>
      <c r="U83" s="137">
        <f t="shared" si="15"/>
        <v>7.6015451841520393E-2</v>
      </c>
      <c r="V83" s="137">
        <f t="shared" si="15"/>
        <v>7.0579961867449997E-2</v>
      </c>
      <c r="W83" s="137">
        <f t="shared" si="15"/>
        <v>6.5032743298764462E-2</v>
      </c>
      <c r="X83" s="142">
        <f t="shared" si="15"/>
        <v>5.9448712216285608E-2</v>
      </c>
      <c r="Y83" s="142">
        <f t="shared" si="15"/>
        <v>5.3896010779193648E-2</v>
      </c>
      <c r="Z83" s="142">
        <f t="shared" si="15"/>
        <v>4.8472303860750278E-2</v>
      </c>
      <c r="AA83" s="142">
        <f t="shared" si="15"/>
        <v>4.3255094413804158E-2</v>
      </c>
      <c r="AB83" s="142">
        <f t="shared" si="15"/>
        <v>3.8300081480036052E-2</v>
      </c>
      <c r="AC83" s="142">
        <f t="shared" si="15"/>
        <v>3.365921476436181E-2</v>
      </c>
      <c r="AD83" s="142">
        <f t="shared" si="15"/>
        <v>2.936642448207482E-2</v>
      </c>
      <c r="AE83" s="142">
        <f t="shared" si="15"/>
        <v>2.544752160739976E-2</v>
      </c>
      <c r="AF83" s="142">
        <f t="shared" si="15"/>
        <v>2.1913795684891317E-2</v>
      </c>
      <c r="AG83" s="142">
        <f t="shared" si="15"/>
        <v>1.8761133018506723E-2</v>
      </c>
      <c r="AH83" s="142">
        <f t="shared" si="15"/>
        <v>1.5976216501654771E-2</v>
      </c>
      <c r="AI83" s="142">
        <f t="shared" si="15"/>
        <v>1.3539011270728605E-2</v>
      </c>
      <c r="AJ83" s="142">
        <f t="shared" si="15"/>
        <v>1.1424898801987209E-2</v>
      </c>
      <c r="AK83" s="142">
        <f t="shared" si="15"/>
        <v>9.6055164230171887E-3</v>
      </c>
      <c r="AL83" s="142">
        <f t="shared" si="15"/>
        <v>8.0507031366702994E-3</v>
      </c>
      <c r="AM83" s="142">
        <f t="shared" si="15"/>
        <v>6.7296569456741706E-3</v>
      </c>
    </row>
    <row r="84" spans="2:39" x14ac:dyDescent="0.3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4.4147797342918148E-2</v>
      </c>
      <c r="G84" s="137">
        <f t="shared" si="17"/>
        <v>4.0078955127003595E-2</v>
      </c>
      <c r="H84" s="137">
        <f t="shared" si="17"/>
        <v>3.8647750027290116E-2</v>
      </c>
      <c r="I84" s="137">
        <f t="shared" si="17"/>
        <v>3.3585022003010688E-2</v>
      </c>
      <c r="J84" s="136">
        <f t="shared" si="17"/>
        <v>2.802883268913842E-2</v>
      </c>
      <c r="K84" s="92">
        <f t="shared" si="17"/>
        <v>2.4903632174708645E-2</v>
      </c>
      <c r="L84" s="92">
        <f t="shared" si="17"/>
        <v>2.3919492214051208E-2</v>
      </c>
      <c r="M84" s="92">
        <f t="shared" si="17"/>
        <v>2.290818797272666E-2</v>
      </c>
      <c r="N84" s="137">
        <f t="shared" si="17"/>
        <v>2.1933870240080137E-2</v>
      </c>
      <c r="O84" s="136">
        <f t="shared" si="17"/>
        <v>2.1028078226062057E-2</v>
      </c>
      <c r="P84" s="92">
        <f t="shared" si="17"/>
        <v>2.0178099777396531E-2</v>
      </c>
      <c r="Q84" s="92">
        <f t="shared" si="17"/>
        <v>1.9304393129197853E-2</v>
      </c>
      <c r="R84" s="92">
        <f t="shared" si="17"/>
        <v>1.8396445074729408E-2</v>
      </c>
      <c r="S84" s="137">
        <f t="shared" si="17"/>
        <v>1.7445737916769906E-2</v>
      </c>
      <c r="T84" s="137">
        <f t="shared" si="15"/>
        <v>1.6449331201062827E-2</v>
      </c>
      <c r="U84" s="137">
        <f t="shared" si="15"/>
        <v>1.5409915506069937E-2</v>
      </c>
      <c r="V84" s="137">
        <f t="shared" si="15"/>
        <v>1.4335885828399491E-2</v>
      </c>
      <c r="W84" s="137">
        <f t="shared" si="15"/>
        <v>1.3238906998116032E-2</v>
      </c>
      <c r="X84" s="142">
        <f t="shared" si="15"/>
        <v>1.2133209170233713E-2</v>
      </c>
      <c r="Y84" s="142">
        <f t="shared" si="15"/>
        <v>1.1033051605017108E-2</v>
      </c>
      <c r="Z84" s="142">
        <f t="shared" si="15"/>
        <v>9.9553363676937769E-3</v>
      </c>
      <c r="AA84" s="142">
        <f t="shared" si="15"/>
        <v>8.9146308171558202E-3</v>
      </c>
      <c r="AB84" s="142">
        <f t="shared" si="15"/>
        <v>7.9225295394219648E-3</v>
      </c>
      <c r="AC84" s="142">
        <f t="shared" si="15"/>
        <v>6.9895272689341498E-3</v>
      </c>
      <c r="AD84" s="142">
        <f t="shared" si="15"/>
        <v>6.1232802415888228E-3</v>
      </c>
      <c r="AE84" s="142">
        <f t="shared" si="15"/>
        <v>5.3291419886936971E-3</v>
      </c>
      <c r="AF84" s="142">
        <f t="shared" si="15"/>
        <v>4.6098104268168499E-3</v>
      </c>
      <c r="AG84" s="142">
        <f t="shared" si="15"/>
        <v>3.9652620855402171E-3</v>
      </c>
      <c r="AH84" s="142">
        <f t="shared" si="15"/>
        <v>3.3935022380868884E-3</v>
      </c>
      <c r="AI84" s="142">
        <f t="shared" si="15"/>
        <v>2.8910176537686747E-3</v>
      </c>
      <c r="AJ84" s="142">
        <f t="shared" si="15"/>
        <v>2.4531024578994766E-3</v>
      </c>
      <c r="AK84" s="142">
        <f t="shared" si="15"/>
        <v>2.0742979776112646E-3</v>
      </c>
      <c r="AL84" s="142">
        <f t="shared" si="15"/>
        <v>1.7487547275644359E-3</v>
      </c>
      <c r="AM84" s="142">
        <f t="shared" si="15"/>
        <v>1.4705318862411516E-3</v>
      </c>
    </row>
    <row r="85" spans="2:39" x14ac:dyDescent="0.3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8.7651968315892136E-3</v>
      </c>
      <c r="G85" s="139">
        <f t="shared" si="17"/>
        <v>7.1098183234934911E-3</v>
      </c>
      <c r="H85" s="139">
        <f t="shared" si="17"/>
        <v>6.4159494218423169E-3</v>
      </c>
      <c r="I85" s="139">
        <f t="shared" si="17"/>
        <v>5.6407875663877184E-3</v>
      </c>
      <c r="J85" s="138">
        <f t="shared" si="17"/>
        <v>4.5985203943269782E-3</v>
      </c>
      <c r="K85" s="94">
        <f t="shared" si="17"/>
        <v>3.9305588258538877E-3</v>
      </c>
      <c r="L85" s="94">
        <f t="shared" si="17"/>
        <v>3.6066164728786386E-3</v>
      </c>
      <c r="M85" s="94">
        <f t="shared" si="17"/>
        <v>3.2993054224021738E-3</v>
      </c>
      <c r="N85" s="139">
        <f t="shared" si="17"/>
        <v>3.0347053000490728E-3</v>
      </c>
      <c r="O85" s="138">
        <f t="shared" si="17"/>
        <v>2.8407731799048284E-3</v>
      </c>
      <c r="P85" s="94">
        <f t="shared" si="17"/>
        <v>2.6865861107128906E-3</v>
      </c>
      <c r="Q85" s="94">
        <f t="shared" si="17"/>
        <v>2.5408919912153732E-3</v>
      </c>
      <c r="R85" s="94">
        <f t="shared" si="17"/>
        <v>2.3987082393789171E-3</v>
      </c>
      <c r="S85" s="139">
        <f t="shared" si="17"/>
        <v>2.25613977197427E-3</v>
      </c>
      <c r="T85" s="139">
        <f t="shared" si="15"/>
        <v>2.1110002008182917E-3</v>
      </c>
      <c r="U85" s="139">
        <f t="shared" si="15"/>
        <v>1.962832364559445E-3</v>
      </c>
      <c r="V85" s="139">
        <f t="shared" si="15"/>
        <v>1.8125453329196474E-3</v>
      </c>
      <c r="W85" s="139">
        <f t="shared" si="15"/>
        <v>1.6616338336307511E-3</v>
      </c>
      <c r="X85" s="143">
        <f t="shared" si="15"/>
        <v>1.5120099697028941E-3</v>
      </c>
      <c r="Y85" s="143">
        <f t="shared" si="15"/>
        <v>1.3650894742666076E-3</v>
      </c>
      <c r="Z85" s="143">
        <f t="shared" si="15"/>
        <v>1.2235107087426476E-3</v>
      </c>
      <c r="AA85" s="143">
        <f t="shared" si="15"/>
        <v>1.088929258497965E-3</v>
      </c>
      <c r="AB85" s="143">
        <f t="shared" si="15"/>
        <v>9.6231383197126262E-4</v>
      </c>
      <c r="AC85" s="143">
        <f t="shared" si="15"/>
        <v>8.4464061584846491E-4</v>
      </c>
      <c r="AD85" s="143">
        <f t="shared" si="15"/>
        <v>7.3644478253458775E-4</v>
      </c>
      <c r="AE85" s="143">
        <f t="shared" si="15"/>
        <v>6.381571626577939E-4</v>
      </c>
      <c r="AF85" s="143">
        <f t="shared" si="15"/>
        <v>5.498595300089704E-4</v>
      </c>
      <c r="AG85" s="143">
        <f t="shared" si="15"/>
        <v>4.7129847693371966E-4</v>
      </c>
      <c r="AH85" s="143">
        <f t="shared" si="15"/>
        <v>4.0203682824143012E-4</v>
      </c>
      <c r="AI85" s="143">
        <f t="shared" si="15"/>
        <v>3.4149564834453061E-4</v>
      </c>
      <c r="AJ85" s="143">
        <f t="shared" si="15"/>
        <v>2.8900392541547399E-4</v>
      </c>
      <c r="AK85" s="143">
        <f t="shared" si="15"/>
        <v>2.4381087040954854E-4</v>
      </c>
      <c r="AL85" s="143">
        <f t="shared" si="15"/>
        <v>2.0513710712168035E-4</v>
      </c>
      <c r="AM85" s="143">
        <f t="shared" si="15"/>
        <v>1.7220768623094781E-4</v>
      </c>
    </row>
    <row r="86" spans="2:39" x14ac:dyDescent="0.3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3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34662.269070000002</v>
      </c>
      <c r="J87" s="125">
        <f t="shared" si="25"/>
        <v>34952.184329999996</v>
      </c>
      <c r="K87" s="75">
        <f t="shared" si="25"/>
        <v>35111.477460000002</v>
      </c>
      <c r="L87" s="75">
        <f t="shared" si="25"/>
        <v>35225.307950000002</v>
      </c>
      <c r="M87" s="75">
        <f t="shared" si="25"/>
        <v>35274.341189999999</v>
      </c>
      <c r="N87" s="126">
        <f t="shared" si="25"/>
        <v>35276.495860000003</v>
      </c>
      <c r="O87" s="125">
        <f t="shared" si="25"/>
        <v>35328.458899999998</v>
      </c>
      <c r="P87" s="75">
        <f t="shared" si="25"/>
        <v>35431.344879999997</v>
      </c>
      <c r="Q87" s="75">
        <f t="shared" si="25"/>
        <v>35574.742859999998</v>
      </c>
      <c r="R87" s="75">
        <f t="shared" si="25"/>
        <v>35745.496930000001</v>
      </c>
      <c r="S87" s="126">
        <f t="shared" si="25"/>
        <v>35934.519719999997</v>
      </c>
      <c r="T87" s="126">
        <f t="shared" si="25"/>
        <v>36130.520510000002</v>
      </c>
      <c r="U87" s="126">
        <f t="shared" si="25"/>
        <v>36328.81727</v>
      </c>
      <c r="V87" s="126">
        <f t="shared" si="25"/>
        <v>36526.672910000001</v>
      </c>
      <c r="W87" s="126">
        <f t="shared" si="25"/>
        <v>36723.228309999999</v>
      </c>
      <c r="X87" s="130">
        <f t="shared" si="25"/>
        <v>36919.458469999998</v>
      </c>
      <c r="Y87" s="130">
        <f t="shared" si="25"/>
        <v>37113.419099999999</v>
      </c>
      <c r="Z87" s="130">
        <f t="shared" si="25"/>
        <v>37307.40481</v>
      </c>
      <c r="AA87" s="130">
        <f t="shared" si="25"/>
        <v>37503.060879999997</v>
      </c>
      <c r="AB87" s="130">
        <f t="shared" si="25"/>
        <v>37702.126640000002</v>
      </c>
      <c r="AC87" s="130">
        <f t="shared" si="25"/>
        <v>37905.384919999997</v>
      </c>
      <c r="AD87" s="130">
        <f t="shared" si="25"/>
        <v>38119.201509999999</v>
      </c>
      <c r="AE87" s="130">
        <f t="shared" si="25"/>
        <v>38342.479650000001</v>
      </c>
      <c r="AF87" s="130">
        <f t="shared" si="25"/>
        <v>38572.736230000002</v>
      </c>
      <c r="AG87" s="130">
        <f t="shared" si="25"/>
        <v>38808.492030000001</v>
      </c>
      <c r="AH87" s="130">
        <f t="shared" si="25"/>
        <v>39047.815499999997</v>
      </c>
      <c r="AI87" s="130">
        <f t="shared" si="25"/>
        <v>39288.668380000003</v>
      </c>
      <c r="AJ87" s="130">
        <f t="shared" si="25"/>
        <v>39530.787550000001</v>
      </c>
      <c r="AK87" s="130">
        <f t="shared" si="25"/>
        <v>39773.821830000001</v>
      </c>
      <c r="AL87" s="130">
        <f t="shared" si="25"/>
        <v>40017.433879999997</v>
      </c>
      <c r="AM87" s="130">
        <f t="shared" si="25"/>
        <v>40263.546840000003</v>
      </c>
    </row>
    <row r="88" spans="2:39" x14ac:dyDescent="0.3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3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0.99143171183051459</v>
      </c>
      <c r="J89" s="136">
        <f t="shared" si="26"/>
        <v>0.9868782283913986</v>
      </c>
      <c r="K89" s="92">
        <f t="shared" si="26"/>
        <v>0.97906684357451701</v>
      </c>
      <c r="L89" s="92">
        <f t="shared" si="26"/>
        <v>0.97066490741637357</v>
      </c>
      <c r="M89" s="92">
        <f t="shared" si="26"/>
        <v>0.96162551094267512</v>
      </c>
      <c r="N89" s="137">
        <f t="shared" si="26"/>
        <v>0.9517935350849781</v>
      </c>
      <c r="O89" s="136">
        <f t="shared" si="26"/>
        <v>0.94071651509259591</v>
      </c>
      <c r="P89" s="92">
        <f t="shared" si="26"/>
        <v>0.92824812186468719</v>
      </c>
      <c r="Q89" s="92">
        <f t="shared" si="26"/>
        <v>0.91429442450227172</v>
      </c>
      <c r="R89" s="92">
        <f t="shared" si="26"/>
        <v>0.89879203338298641</v>
      </c>
      <c r="S89" s="137">
        <f t="shared" si="26"/>
        <v>0.88168246819134055</v>
      </c>
      <c r="T89" s="137">
        <f t="shared" si="26"/>
        <v>0.86294952577199935</v>
      </c>
      <c r="U89" s="137">
        <f t="shared" si="26"/>
        <v>0.84257415793376866</v>
      </c>
      <c r="V89" s="137">
        <f t="shared" si="26"/>
        <v>0.82056237845288049</v>
      </c>
      <c r="W89" s="137">
        <f t="shared" si="26"/>
        <v>0.79694780243572771</v>
      </c>
      <c r="X89" s="142">
        <f t="shared" si="26"/>
        <v>0.77179266790041845</v>
      </c>
      <c r="Y89" s="142">
        <f t="shared" si="26"/>
        <v>0.74522469286587512</v>
      </c>
      <c r="Z89" s="142">
        <f t="shared" si="26"/>
        <v>0.71737835602079236</v>
      </c>
      <c r="AA89" s="142">
        <f t="shared" si="26"/>
        <v>0.68842998022512347</v>
      </c>
      <c r="AB89" s="142">
        <f t="shared" si="26"/>
        <v>0.65858536939018664</v>
      </c>
      <c r="AC89" s="142">
        <f t="shared" si="26"/>
        <v>0.62808116894859378</v>
      </c>
      <c r="AD89" s="142">
        <f t="shared" si="26"/>
        <v>0.59711650948482842</v>
      </c>
      <c r="AE89" s="142">
        <f t="shared" si="26"/>
        <v>0.56596489893422941</v>
      </c>
      <c r="AF89" s="142">
        <f t="shared" si="26"/>
        <v>0.5349044596414414</v>
      </c>
      <c r="AG89" s="142">
        <f t="shared" si="26"/>
        <v>0.50418626817229617</v>
      </c>
      <c r="AH89" s="142">
        <f t="shared" si="26"/>
        <v>0.47404104616300496</v>
      </c>
      <c r="AI89" s="142">
        <f t="shared" si="26"/>
        <v>0.44467065442445514</v>
      </c>
      <c r="AJ89" s="142">
        <f t="shared" si="26"/>
        <v>0.41623029162240915</v>
      </c>
      <c r="AK89" s="142">
        <f t="shared" si="26"/>
        <v>0.38884549305077426</v>
      </c>
      <c r="AL89" s="142">
        <f t="shared" si="26"/>
        <v>0.36261204812666015</v>
      </c>
      <c r="AM89" s="142">
        <f t="shared" si="26"/>
        <v>0.33758261968358672</v>
      </c>
    </row>
    <row r="90" spans="2:39" x14ac:dyDescent="0.3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2.4123113726003133E-3</v>
      </c>
      <c r="G90" s="137">
        <f t="shared" si="26"/>
        <v>4.9178931033314168E-3</v>
      </c>
      <c r="H90" s="137">
        <f t="shared" si="26"/>
        <v>6.0791121550817931E-3</v>
      </c>
      <c r="I90" s="137">
        <f t="shared" si="26"/>
        <v>8.5682880483161621E-3</v>
      </c>
      <c r="J90" s="136">
        <f t="shared" si="26"/>
        <v>1.3121771740209863E-2</v>
      </c>
      <c r="K90" s="92">
        <f t="shared" si="26"/>
        <v>2.0933156593519207E-2</v>
      </c>
      <c r="L90" s="92">
        <f t="shared" si="26"/>
        <v>2.9335092725569768E-2</v>
      </c>
      <c r="M90" s="92">
        <f t="shared" si="26"/>
        <v>3.8374489227420212E-2</v>
      </c>
      <c r="N90" s="137">
        <f t="shared" si="26"/>
        <v>4.8206464829979284E-2</v>
      </c>
      <c r="O90" s="136">
        <f t="shared" si="26"/>
        <v>5.9283484765875256E-2</v>
      </c>
      <c r="P90" s="92">
        <f t="shared" si="26"/>
        <v>7.1751878332878008E-2</v>
      </c>
      <c r="Q90" s="92">
        <f t="shared" si="26"/>
        <v>8.5705575441508627E-2</v>
      </c>
      <c r="R90" s="92">
        <f t="shared" si="26"/>
        <v>0.10120796664498909</v>
      </c>
      <c r="S90" s="137">
        <f t="shared" si="26"/>
        <v>0.11831753164168908</v>
      </c>
      <c r="T90" s="137">
        <f t="shared" si="26"/>
        <v>0.13705047420032312</v>
      </c>
      <c r="U90" s="137">
        <f t="shared" si="26"/>
        <v>0.15742584206623142</v>
      </c>
      <c r="V90" s="137">
        <f t="shared" si="26"/>
        <v>0.17943762146498768</v>
      </c>
      <c r="W90" s="137">
        <f t="shared" si="26"/>
        <v>0.2030521973464266</v>
      </c>
      <c r="X90" s="142">
        <f t="shared" si="26"/>
        <v>0.22820733218083958</v>
      </c>
      <c r="Y90" s="142">
        <f t="shared" si="26"/>
        <v>0.25477530702634726</v>
      </c>
      <c r="Z90" s="142">
        <f t="shared" si="26"/>
        <v>0.282621644247251</v>
      </c>
      <c r="AA90" s="142">
        <f t="shared" si="26"/>
        <v>0.31157001977487658</v>
      </c>
      <c r="AB90" s="142">
        <f t="shared" si="26"/>
        <v>0.34141463060981325</v>
      </c>
      <c r="AC90" s="142">
        <f t="shared" si="26"/>
        <v>0.37191883105140622</v>
      </c>
      <c r="AD90" s="142">
        <f t="shared" si="26"/>
        <v>0.40288349051517164</v>
      </c>
      <c r="AE90" s="142">
        <f t="shared" si="26"/>
        <v>0.43403510106577048</v>
      </c>
      <c r="AF90" s="142">
        <f t="shared" si="26"/>
        <v>0.4650955403585586</v>
      </c>
      <c r="AG90" s="142">
        <f t="shared" si="26"/>
        <v>0.49581373182770377</v>
      </c>
      <c r="AH90" s="142">
        <f t="shared" si="26"/>
        <v>0.52595895383699509</v>
      </c>
      <c r="AI90" s="142">
        <f t="shared" si="26"/>
        <v>0.5553293458300711</v>
      </c>
      <c r="AJ90" s="142">
        <f t="shared" si="26"/>
        <v>0.58376970812462348</v>
      </c>
      <c r="AK90" s="142">
        <f t="shared" si="26"/>
        <v>0.61115450694922568</v>
      </c>
      <c r="AL90" s="142">
        <f t="shared" si="26"/>
        <v>0.63738795212323096</v>
      </c>
      <c r="AM90" s="142">
        <f t="shared" si="26"/>
        <v>0.66241738031641317</v>
      </c>
    </row>
    <row r="91" spans="2:39" x14ac:dyDescent="0.3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1.764873777235649E-5</v>
      </c>
      <c r="G91" s="137">
        <f t="shared" si="26"/>
        <v>2.2876109301196968E-5</v>
      </c>
      <c r="H91" s="137">
        <f t="shared" si="26"/>
        <v>2.5234734304836218E-5</v>
      </c>
      <c r="I91" s="137">
        <f t="shared" si="26"/>
        <v>2.8444564313111774E-5</v>
      </c>
      <c r="J91" s="136">
        <f t="shared" si="26"/>
        <v>3.0700859862397051E-5</v>
      </c>
      <c r="K91" s="92">
        <f t="shared" si="26"/>
        <v>3.3238826629541662E-5</v>
      </c>
      <c r="L91" s="92">
        <f t="shared" si="26"/>
        <v>3.6007529665897496E-5</v>
      </c>
      <c r="M91" s="92">
        <f t="shared" si="26"/>
        <v>3.9012957253759554E-5</v>
      </c>
      <c r="N91" s="137">
        <f t="shared" si="26"/>
        <v>4.2238215550471628E-5</v>
      </c>
      <c r="O91" s="136">
        <f t="shared" si="26"/>
        <v>4.5423385677318636E-5</v>
      </c>
      <c r="P91" s="92">
        <f t="shared" si="26"/>
        <v>4.8407915104801973E-5</v>
      </c>
      <c r="Q91" s="92">
        <f t="shared" si="26"/>
        <v>5.1113459685594484E-5</v>
      </c>
      <c r="R91" s="92">
        <f t="shared" si="26"/>
        <v>5.3483741483405921E-5</v>
      </c>
      <c r="S91" s="137">
        <f t="shared" si="26"/>
        <v>5.5487618243865044E-5</v>
      </c>
      <c r="T91" s="137">
        <f t="shared" si="26"/>
        <v>5.7110921815501956E-5</v>
      </c>
      <c r="U91" s="137">
        <f t="shared" si="26"/>
        <v>5.835277634404529E-5</v>
      </c>
      <c r="V91" s="137">
        <f t="shared" si="26"/>
        <v>5.9217739850809746E-5</v>
      </c>
      <c r="W91" s="137">
        <f t="shared" si="26"/>
        <v>5.9714213262750048E-5</v>
      </c>
      <c r="X91" s="142">
        <f t="shared" si="26"/>
        <v>5.9852984214153355E-5</v>
      </c>
      <c r="Y91" s="142">
        <f t="shared" si="26"/>
        <v>5.9657690686870722E-5</v>
      </c>
      <c r="Z91" s="142">
        <f t="shared" si="26"/>
        <v>5.9142194270467664E-5</v>
      </c>
      <c r="AA91" s="142">
        <f t="shared" si="26"/>
        <v>5.8322461918473687E-5</v>
      </c>
      <c r="AB91" s="142">
        <f t="shared" si="26"/>
        <v>5.7220536061516971E-5</v>
      </c>
      <c r="AC91" s="142">
        <f t="shared" si="26"/>
        <v>5.5862624861058927E-5</v>
      </c>
      <c r="AD91" s="142">
        <f t="shared" si="26"/>
        <v>5.4279167900649974E-5</v>
      </c>
      <c r="AE91" s="142">
        <f t="shared" si="26"/>
        <v>5.2502950810068435E-5</v>
      </c>
      <c r="AF91" s="142">
        <f t="shared" si="26"/>
        <v>5.0568629546247775E-5</v>
      </c>
      <c r="AG91" s="142">
        <f t="shared" si="26"/>
        <v>4.851121895034374E-5</v>
      </c>
      <c r="AH91" s="142">
        <f t="shared" si="26"/>
        <v>4.6365366917900957E-5</v>
      </c>
      <c r="AI91" s="142">
        <f t="shared" si="26"/>
        <v>4.4164751684057967E-5</v>
      </c>
      <c r="AJ91" s="142">
        <f t="shared" si="26"/>
        <v>4.1937537644630105E-5</v>
      </c>
      <c r="AK91" s="142">
        <f t="shared" si="26"/>
        <v>3.9708449561383278E-5</v>
      </c>
      <c r="AL91" s="142">
        <f t="shared" si="26"/>
        <v>3.7498692707279618E-5</v>
      </c>
      <c r="AM91" s="142">
        <f t="shared" si="26"/>
        <v>3.5324910511535047E-5</v>
      </c>
    </row>
    <row r="92" spans="2:39" x14ac:dyDescent="0.3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34662.269070000002</v>
      </c>
      <c r="J92" s="83">
        <f t="shared" si="27"/>
        <v>34952.184329999996</v>
      </c>
      <c r="K92" s="83">
        <f t="shared" si="27"/>
        <v>35111.477460000002</v>
      </c>
      <c r="L92" s="83">
        <f t="shared" si="27"/>
        <v>35225.307950000002</v>
      </c>
      <c r="M92" s="83">
        <f t="shared" si="27"/>
        <v>35274.341189999999</v>
      </c>
      <c r="N92" s="83">
        <f t="shared" si="27"/>
        <v>35276.495860000003</v>
      </c>
      <c r="O92" s="83">
        <f t="shared" si="27"/>
        <v>35328.458899999998</v>
      </c>
      <c r="P92" s="83">
        <f t="shared" si="27"/>
        <v>35431.344879999997</v>
      </c>
      <c r="Q92" s="83">
        <f t="shared" si="27"/>
        <v>35574.742859999998</v>
      </c>
      <c r="R92" s="83">
        <f t="shared" si="27"/>
        <v>35745.496930000001</v>
      </c>
      <c r="S92" s="83">
        <f t="shared" si="27"/>
        <v>35934.519719999997</v>
      </c>
      <c r="T92" s="83">
        <f t="shared" si="27"/>
        <v>36130.520510000002</v>
      </c>
      <c r="U92" s="83">
        <f t="shared" si="27"/>
        <v>36328.81727</v>
      </c>
      <c r="V92" s="83">
        <f t="shared" si="27"/>
        <v>36526.672910000001</v>
      </c>
      <c r="W92" s="83">
        <f t="shared" si="27"/>
        <v>36723.228309999999</v>
      </c>
      <c r="X92" s="83">
        <f t="shared" si="27"/>
        <v>36919.458469999998</v>
      </c>
      <c r="Y92" s="83">
        <f t="shared" si="27"/>
        <v>37113.419099999999</v>
      </c>
      <c r="Z92" s="83">
        <f t="shared" si="27"/>
        <v>37307.40481</v>
      </c>
      <c r="AA92" s="83">
        <f t="shared" si="27"/>
        <v>37503.060879999997</v>
      </c>
      <c r="AB92" s="83">
        <f t="shared" si="27"/>
        <v>37702.126640000002</v>
      </c>
      <c r="AC92" s="83">
        <f t="shared" si="27"/>
        <v>37905.384919999997</v>
      </c>
      <c r="AD92" s="83">
        <f t="shared" si="27"/>
        <v>38119.201509999999</v>
      </c>
      <c r="AE92" s="83">
        <f t="shared" si="27"/>
        <v>38342.479650000001</v>
      </c>
      <c r="AF92" s="83">
        <f t="shared" si="27"/>
        <v>38572.736230000002</v>
      </c>
      <c r="AG92" s="83">
        <f t="shared" si="27"/>
        <v>38808.492030000001</v>
      </c>
      <c r="AH92" s="83">
        <f t="shared" si="27"/>
        <v>39047.815499999997</v>
      </c>
      <c r="AI92" s="83">
        <f t="shared" si="27"/>
        <v>39288.668380000003</v>
      </c>
      <c r="AJ92" s="83">
        <f t="shared" si="27"/>
        <v>39530.787550000001</v>
      </c>
      <c r="AK92" s="83">
        <f t="shared" si="27"/>
        <v>39773.821830000001</v>
      </c>
      <c r="AL92" s="83">
        <f t="shared" si="27"/>
        <v>40017.433879999997</v>
      </c>
      <c r="AM92" s="83">
        <f t="shared" si="27"/>
        <v>40263.546840000003</v>
      </c>
    </row>
    <row r="93" spans="2:39" x14ac:dyDescent="0.3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2.4123113726003133E-3</v>
      </c>
      <c r="G93" s="154">
        <f t="shared" si="28"/>
        <v>4.9178931033314168E-3</v>
      </c>
      <c r="H93" s="154">
        <f t="shared" si="28"/>
        <v>6.0791121550817931E-3</v>
      </c>
      <c r="I93" s="154">
        <f t="shared" si="28"/>
        <v>8.5682880483161621E-3</v>
      </c>
      <c r="J93" s="153">
        <f t="shared" si="28"/>
        <v>1.3121771740209863E-2</v>
      </c>
      <c r="K93" s="95">
        <f t="shared" si="28"/>
        <v>2.0933156593519207E-2</v>
      </c>
      <c r="L93" s="95">
        <f t="shared" si="28"/>
        <v>2.9335092725569768E-2</v>
      </c>
      <c r="M93" s="95">
        <f t="shared" si="28"/>
        <v>3.8374489227420212E-2</v>
      </c>
      <c r="N93" s="154">
        <f t="shared" si="28"/>
        <v>4.8206464829979284E-2</v>
      </c>
      <c r="O93" s="153">
        <f t="shared" si="28"/>
        <v>5.9283484765875256E-2</v>
      </c>
      <c r="P93" s="95">
        <f t="shared" si="28"/>
        <v>7.1751878332878008E-2</v>
      </c>
      <c r="Q93" s="95">
        <f t="shared" si="28"/>
        <v>8.5705575441508627E-2</v>
      </c>
      <c r="R93" s="95">
        <f t="shared" si="28"/>
        <v>0.10120796664498909</v>
      </c>
      <c r="S93" s="154">
        <f t="shared" si="28"/>
        <v>0.11831753164168908</v>
      </c>
      <c r="T93" s="154">
        <f t="shared" si="28"/>
        <v>0.13705047420032312</v>
      </c>
      <c r="U93" s="154">
        <f t="shared" si="28"/>
        <v>0.15742584206623142</v>
      </c>
      <c r="V93" s="154">
        <f t="shared" si="28"/>
        <v>0.17943762146498768</v>
      </c>
      <c r="W93" s="154">
        <f t="shared" si="28"/>
        <v>0.2030521973464266</v>
      </c>
      <c r="X93" s="146">
        <f t="shared" si="28"/>
        <v>0.22820733218083958</v>
      </c>
      <c r="Y93" s="146">
        <f t="shared" si="28"/>
        <v>0.25477530702634726</v>
      </c>
      <c r="Z93" s="146">
        <f t="shared" si="28"/>
        <v>0.282621644247251</v>
      </c>
      <c r="AA93" s="146">
        <f t="shared" si="28"/>
        <v>0.31157001977487658</v>
      </c>
      <c r="AB93" s="146">
        <f t="shared" si="28"/>
        <v>0.34141463060981325</v>
      </c>
      <c r="AC93" s="146">
        <f t="shared" si="28"/>
        <v>0.37191883105140622</v>
      </c>
      <c r="AD93" s="146">
        <f t="shared" si="28"/>
        <v>0.40288349051517164</v>
      </c>
      <c r="AE93" s="146">
        <f t="shared" si="28"/>
        <v>0.43403510106577048</v>
      </c>
      <c r="AF93" s="146">
        <f t="shared" si="28"/>
        <v>0.4650955403585586</v>
      </c>
      <c r="AG93" s="146">
        <f t="shared" si="28"/>
        <v>0.49581373182770377</v>
      </c>
      <c r="AH93" s="146">
        <f t="shared" si="28"/>
        <v>0.52595895383699509</v>
      </c>
      <c r="AI93" s="146">
        <f t="shared" si="28"/>
        <v>0.5553293458300711</v>
      </c>
      <c r="AJ93" s="146">
        <f t="shared" si="28"/>
        <v>0.58376970812462348</v>
      </c>
      <c r="AK93" s="146">
        <f t="shared" si="28"/>
        <v>0.61115450694922568</v>
      </c>
      <c r="AL93" s="146">
        <f t="shared" si="28"/>
        <v>0.63738795212323096</v>
      </c>
      <c r="AM93" s="146">
        <f t="shared" si="28"/>
        <v>0.66241738031641317</v>
      </c>
    </row>
    <row r="94" spans="2:39" x14ac:dyDescent="0.3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4.1269510881987824E-5</v>
      </c>
      <c r="G94" s="137">
        <f t="shared" si="28"/>
        <v>1.1162446914950572E-4</v>
      </c>
      <c r="H94" s="137">
        <f t="shared" si="28"/>
        <v>1.4993575533231977E-4</v>
      </c>
      <c r="I94" s="137">
        <f t="shared" si="28"/>
        <v>2.3573769551838518E-4</v>
      </c>
      <c r="J94" s="136">
        <f t="shared" si="28"/>
        <v>4.0226542659687334E-4</v>
      </c>
      <c r="K94" s="92">
        <f t="shared" si="28"/>
        <v>7.0736028862056319E-4</v>
      </c>
      <c r="L94" s="92">
        <f t="shared" si="28"/>
        <v>1.0630250791036733E-3</v>
      </c>
      <c r="M94" s="92">
        <f t="shared" si="28"/>
        <v>1.4772293954216299E-3</v>
      </c>
      <c r="N94" s="137">
        <f t="shared" si="28"/>
        <v>1.9635867024576968E-3</v>
      </c>
      <c r="O94" s="136">
        <f t="shared" si="28"/>
        <v>2.5519521130314576E-3</v>
      </c>
      <c r="P94" s="92">
        <f t="shared" si="28"/>
        <v>3.2588685609045956E-3</v>
      </c>
      <c r="Q94" s="92">
        <f t="shared" si="28"/>
        <v>4.0984581722427107E-3</v>
      </c>
      <c r="R94" s="92">
        <f t="shared" si="28"/>
        <v>5.083287681126104E-3</v>
      </c>
      <c r="S94" s="137">
        <f t="shared" si="28"/>
        <v>6.2258729139346904E-3</v>
      </c>
      <c r="T94" s="137">
        <f t="shared" si="28"/>
        <v>7.5363012089636793E-3</v>
      </c>
      <c r="U94" s="137">
        <f t="shared" si="28"/>
        <v>9.0252981582959191E-3</v>
      </c>
      <c r="V94" s="137">
        <f t="shared" si="28"/>
        <v>1.0702390788868593E-2</v>
      </c>
      <c r="W94" s="137">
        <f t="shared" si="28"/>
        <v>1.2575589915504354E-2</v>
      </c>
      <c r="X94" s="142">
        <f t="shared" si="28"/>
        <v>1.4651180163965175E-2</v>
      </c>
      <c r="Y94" s="142">
        <f t="shared" si="28"/>
        <v>1.6930256848795695E-2</v>
      </c>
      <c r="Z94" s="142">
        <f t="shared" si="28"/>
        <v>1.9413069493535752E-2</v>
      </c>
      <c r="AA94" s="142">
        <f t="shared" si="28"/>
        <v>2.2096018707686883E-2</v>
      </c>
      <c r="AB94" s="142">
        <f t="shared" si="28"/>
        <v>2.4972114657880212E-2</v>
      </c>
      <c r="AC94" s="142">
        <f t="shared" si="28"/>
        <v>2.8030373870161985E-2</v>
      </c>
      <c r="AD94" s="142">
        <f t="shared" si="28"/>
        <v>3.1262397500309021E-2</v>
      </c>
      <c r="AE94" s="142">
        <f t="shared" si="28"/>
        <v>3.465060145112446E-2</v>
      </c>
      <c r="AF94" s="142">
        <f t="shared" si="28"/>
        <v>3.8174771274192283E-2</v>
      </c>
      <c r="AG94" s="142">
        <f t="shared" si="28"/>
        <v>4.1815439640002935E-2</v>
      </c>
      <c r="AH94" s="142">
        <f t="shared" si="28"/>
        <v>4.5553009104952365E-2</v>
      </c>
      <c r="AI94" s="142">
        <f t="shared" si="28"/>
        <v>4.9368877235538414E-2</v>
      </c>
      <c r="AJ94" s="142">
        <f t="shared" si="28"/>
        <v>5.3247837482053903E-2</v>
      </c>
      <c r="AK94" s="142">
        <f t="shared" si="28"/>
        <v>5.7176192891896405E-2</v>
      </c>
      <c r="AL94" s="142">
        <f t="shared" si="28"/>
        <v>6.1142056118267028E-2</v>
      </c>
      <c r="AM94" s="142">
        <f t="shared" si="28"/>
        <v>6.5138124652110246E-2</v>
      </c>
    </row>
    <row r="95" spans="2:39" x14ac:dyDescent="0.3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3.6366096516368544E-5</v>
      </c>
      <c r="G95" s="137">
        <f t="shared" si="28"/>
        <v>8.9383787711141941E-5</v>
      </c>
      <c r="H95" s="137">
        <f t="shared" si="28"/>
        <v>1.1698161436303691E-4</v>
      </c>
      <c r="I95" s="137">
        <f t="shared" si="28"/>
        <v>1.7799406762841795E-4</v>
      </c>
      <c r="J95" s="136">
        <f t="shared" si="28"/>
        <v>2.9445515916343878E-4</v>
      </c>
      <c r="K95" s="92">
        <f t="shared" si="28"/>
        <v>5.0399850733025796E-4</v>
      </c>
      <c r="L95" s="92">
        <f t="shared" si="28"/>
        <v>7.4309437712098128E-4</v>
      </c>
      <c r="M95" s="92">
        <f t="shared" si="28"/>
        <v>1.0157742880867113E-3</v>
      </c>
      <c r="N95" s="137">
        <f t="shared" si="28"/>
        <v>1.3295596582534261E-3</v>
      </c>
      <c r="O95" s="136">
        <f t="shared" si="28"/>
        <v>1.7020773014811582E-3</v>
      </c>
      <c r="P95" s="92">
        <f t="shared" si="28"/>
        <v>2.1419243761994057E-3</v>
      </c>
      <c r="Q95" s="92">
        <f t="shared" si="28"/>
        <v>2.6559794023483774E-3</v>
      </c>
      <c r="R95" s="92">
        <f t="shared" si="28"/>
        <v>3.250008492748068E-3</v>
      </c>
      <c r="S95" s="137">
        <f t="shared" si="28"/>
        <v>3.9295973036591906E-3</v>
      </c>
      <c r="T95" s="137">
        <f t="shared" si="28"/>
        <v>4.6987198967425002E-3</v>
      </c>
      <c r="U95" s="137">
        <f t="shared" si="28"/>
        <v>5.5615499342679259E-3</v>
      </c>
      <c r="V95" s="137">
        <f t="shared" si="28"/>
        <v>6.5213546902265617E-3</v>
      </c>
      <c r="W95" s="137">
        <f t="shared" si="28"/>
        <v>7.5803215025133496E-3</v>
      </c>
      <c r="X95" s="142">
        <f t="shared" si="28"/>
        <v>8.739447331335682E-3</v>
      </c>
      <c r="Y95" s="142">
        <f t="shared" si="28"/>
        <v>9.9966626734209994E-3</v>
      </c>
      <c r="Z95" s="142">
        <f t="shared" si="28"/>
        <v>1.1349337276510496E-2</v>
      </c>
      <c r="AA95" s="142">
        <f t="shared" si="28"/>
        <v>1.2792620291317407E-2</v>
      </c>
      <c r="AB95" s="142">
        <f t="shared" si="28"/>
        <v>1.4319797470713711E-2</v>
      </c>
      <c r="AC95" s="142">
        <f t="shared" si="28"/>
        <v>1.592205407948671E-2</v>
      </c>
      <c r="AD95" s="142">
        <f t="shared" si="28"/>
        <v>1.7591973156207912E-2</v>
      </c>
      <c r="AE95" s="142">
        <f t="shared" si="28"/>
        <v>1.9317476476772413E-2</v>
      </c>
      <c r="AF95" s="142">
        <f t="shared" si="28"/>
        <v>2.1085357879471335E-2</v>
      </c>
      <c r="AG95" s="142">
        <f t="shared" si="28"/>
        <v>2.2883033056618356E-2</v>
      </c>
      <c r="AH95" s="142">
        <f t="shared" si="28"/>
        <v>2.4698139925394803E-2</v>
      </c>
      <c r="AI95" s="142">
        <f t="shared" si="28"/>
        <v>2.6519097489452755E-2</v>
      </c>
      <c r="AJ95" s="142">
        <f t="shared" si="28"/>
        <v>2.8336260277718649E-2</v>
      </c>
      <c r="AK95" s="142">
        <f t="shared" si="28"/>
        <v>3.0140988314473975E-2</v>
      </c>
      <c r="AL95" s="142">
        <f t="shared" si="28"/>
        <v>3.1925765725785718E-2</v>
      </c>
      <c r="AM95" s="142">
        <f t="shared" si="28"/>
        <v>3.3685348347219771E-2</v>
      </c>
    </row>
    <row r="96" spans="2:39" x14ac:dyDescent="0.3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7.0856137126139274E-5</v>
      </c>
      <c r="G96" s="137">
        <f t="shared" si="28"/>
        <v>1.4582020609666367E-4</v>
      </c>
      <c r="H96" s="137">
        <f t="shared" si="28"/>
        <v>1.806327346302952E-4</v>
      </c>
      <c r="I96" s="137">
        <f t="shared" si="28"/>
        <v>2.5515426953553447E-4</v>
      </c>
      <c r="J96" s="136">
        <f t="shared" si="28"/>
        <v>3.9125728168760781E-4</v>
      </c>
      <c r="K96" s="92">
        <f t="shared" si="28"/>
        <v>6.2417006760728886E-4</v>
      </c>
      <c r="L96" s="92">
        <f t="shared" si="28"/>
        <v>8.7373684436447901E-4</v>
      </c>
      <c r="M96" s="92">
        <f t="shared" si="28"/>
        <v>1.1407351208420967E-3</v>
      </c>
      <c r="N96" s="137">
        <f t="shared" si="28"/>
        <v>1.4289564714719371E-3</v>
      </c>
      <c r="O96" s="136">
        <f t="shared" si="28"/>
        <v>1.7506554782099485E-3</v>
      </c>
      <c r="P96" s="92">
        <f t="shared" si="28"/>
        <v>2.1088189879062812E-3</v>
      </c>
      <c r="Q96" s="92">
        <f t="shared" si="28"/>
        <v>2.5047227332228709E-3</v>
      </c>
      <c r="R96" s="92">
        <f t="shared" si="28"/>
        <v>2.9386050921519527E-3</v>
      </c>
      <c r="S96" s="137">
        <f t="shared" si="28"/>
        <v>3.4104071977283691E-3</v>
      </c>
      <c r="T96" s="137">
        <f t="shared" si="28"/>
        <v>3.9187333728229207E-3</v>
      </c>
      <c r="U96" s="137">
        <f t="shared" si="28"/>
        <v>4.4620860430230015E-3</v>
      </c>
      <c r="V96" s="137">
        <f t="shared" si="28"/>
        <v>5.0380841598529269E-3</v>
      </c>
      <c r="W96" s="137">
        <f t="shared" si="28"/>
        <v>5.6434039336232854E-3</v>
      </c>
      <c r="X96" s="142">
        <f t="shared" si="28"/>
        <v>6.2737613198799455E-3</v>
      </c>
      <c r="Y96" s="142">
        <f t="shared" si="28"/>
        <v>6.9230507867705463E-3</v>
      </c>
      <c r="Z96" s="142">
        <f t="shared" si="28"/>
        <v>7.5849041213435185E-3</v>
      </c>
      <c r="AA96" s="142">
        <f t="shared" si="28"/>
        <v>8.2518333900856809E-3</v>
      </c>
      <c r="AB96" s="142">
        <f t="shared" si="28"/>
        <v>8.9156520163871586E-3</v>
      </c>
      <c r="AC96" s="142">
        <f t="shared" si="28"/>
        <v>9.5675514828672537E-3</v>
      </c>
      <c r="AD96" s="142">
        <f t="shared" si="28"/>
        <v>1.0199632403055549E-2</v>
      </c>
      <c r="AE96" s="142">
        <f t="shared" si="28"/>
        <v>1.080265290823464E-2</v>
      </c>
      <c r="AF96" s="142">
        <f t="shared" si="28"/>
        <v>1.1367646417029928E-2</v>
      </c>
      <c r="AG96" s="142">
        <f t="shared" si="28"/>
        <v>1.1886574161227464E-2</v>
      </c>
      <c r="AH96" s="142">
        <f t="shared" si="28"/>
        <v>1.2352257626294102E-2</v>
      </c>
      <c r="AI96" s="142">
        <f t="shared" si="28"/>
        <v>1.2758521473717609E-2</v>
      </c>
      <c r="AJ96" s="142">
        <f t="shared" si="28"/>
        <v>1.3100444782309933E-2</v>
      </c>
      <c r="AK96" s="142">
        <f t="shared" si="28"/>
        <v>1.3374069408607293E-2</v>
      </c>
      <c r="AL96" s="142">
        <f t="shared" si="28"/>
        <v>1.3576352589952727E-2</v>
      </c>
      <c r="AM96" s="142">
        <f t="shared" si="28"/>
        <v>1.3705081114508192E-2</v>
      </c>
    </row>
    <row r="97" spans="3:40" x14ac:dyDescent="0.3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1.5702165638150915E-3</v>
      </c>
      <c r="G97" s="137">
        <f t="shared" si="28"/>
        <v>3.1857117546298885E-3</v>
      </c>
      <c r="H97" s="137">
        <f t="shared" si="28"/>
        <v>3.9311327326932441E-3</v>
      </c>
      <c r="I97" s="137">
        <f t="shared" si="28"/>
        <v>5.5268659565569514E-3</v>
      </c>
      <c r="J97" s="136">
        <f t="shared" si="28"/>
        <v>8.4404209423554512E-3</v>
      </c>
      <c r="K97" s="92">
        <f t="shared" si="28"/>
        <v>1.3427310734419889E-2</v>
      </c>
      <c r="L97" s="92">
        <f t="shared" si="28"/>
        <v>1.8775306087849261E-2</v>
      </c>
      <c r="M97" s="92">
        <f t="shared" si="28"/>
        <v>2.4510783956047572E-2</v>
      </c>
      <c r="N97" s="137">
        <f t="shared" si="28"/>
        <v>3.0728382612093146E-2</v>
      </c>
      <c r="O97" s="136">
        <f t="shared" si="28"/>
        <v>3.7709891755284011E-2</v>
      </c>
      <c r="P97" s="92">
        <f t="shared" si="28"/>
        <v>4.5542448683929274E-2</v>
      </c>
      <c r="Q97" s="92">
        <f t="shared" si="28"/>
        <v>5.4279962966962123E-2</v>
      </c>
      <c r="R97" s="92">
        <f t="shared" si="28"/>
        <v>6.3957067808484924E-2</v>
      </c>
      <c r="S97" s="137">
        <f t="shared" si="28"/>
        <v>7.4605192079634119E-2</v>
      </c>
      <c r="T97" s="137">
        <f t="shared" si="28"/>
        <v>8.6229239463563978E-2</v>
      </c>
      <c r="U97" s="137">
        <f t="shared" si="28"/>
        <v>9.8835639908516071E-2</v>
      </c>
      <c r="V97" s="137">
        <f t="shared" si="28"/>
        <v>0.11241496935998926</v>
      </c>
      <c r="W97" s="137">
        <f t="shared" si="28"/>
        <v>0.12694045756676017</v>
      </c>
      <c r="X97" s="142">
        <f t="shared" si="28"/>
        <v>0.14236743738457117</v>
      </c>
      <c r="Y97" s="142">
        <f t="shared" si="28"/>
        <v>0.15861098639656188</v>
      </c>
      <c r="Z97" s="142">
        <f t="shared" si="28"/>
        <v>0.17558223104396095</v>
      </c>
      <c r="AA97" s="142">
        <f t="shared" si="28"/>
        <v>0.19316689307520865</v>
      </c>
      <c r="AB97" s="142">
        <f t="shared" si="28"/>
        <v>0.21123319811754787</v>
      </c>
      <c r="AC97" s="142">
        <f t="shared" si="28"/>
        <v>0.22963132160167998</v>
      </c>
      <c r="AD97" s="142">
        <f t="shared" si="28"/>
        <v>0.24823477578662431</v>
      </c>
      <c r="AE97" s="142">
        <f t="shared" si="28"/>
        <v>0.2668732372920487</v>
      </c>
      <c r="AF97" s="142">
        <f t="shared" si="28"/>
        <v>0.28537487162859743</v>
      </c>
      <c r="AG97" s="142">
        <f t="shared" si="28"/>
        <v>0.30358531222734547</v>
      </c>
      <c r="AH97" s="142">
        <f t="shared" si="28"/>
        <v>0.32136373851694727</v>
      </c>
      <c r="AI97" s="142">
        <f t="shared" si="28"/>
        <v>0.33858785035259059</v>
      </c>
      <c r="AJ97" s="142">
        <f t="shared" si="28"/>
        <v>0.35516425374125893</v>
      </c>
      <c r="AK97" s="142">
        <f t="shared" si="28"/>
        <v>0.3710183098087258</v>
      </c>
      <c r="AL97" s="142">
        <f t="shared" si="28"/>
        <v>0.38609401508180868</v>
      </c>
      <c r="AM97" s="142">
        <f t="shared" si="28"/>
        <v>0.4003612715506113</v>
      </c>
    </row>
    <row r="98" spans="3:40" x14ac:dyDescent="0.3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6.0110677110357261E-4</v>
      </c>
      <c r="G98" s="137">
        <f t="shared" si="28"/>
        <v>1.2055164592324997E-3</v>
      </c>
      <c r="H98" s="137">
        <f t="shared" si="28"/>
        <v>1.4815648978180177E-3</v>
      </c>
      <c r="I98" s="137">
        <f t="shared" si="28"/>
        <v>2.0707478152987516E-3</v>
      </c>
      <c r="J98" s="136">
        <f t="shared" si="28"/>
        <v>3.1419110251642464E-3</v>
      </c>
      <c r="K98" s="92">
        <f t="shared" si="28"/>
        <v>4.9660863430951727E-3</v>
      </c>
      <c r="L98" s="92">
        <f t="shared" si="28"/>
        <v>6.9093446179510258E-3</v>
      </c>
      <c r="M98" s="92">
        <f t="shared" si="28"/>
        <v>8.9787164214930014E-3</v>
      </c>
      <c r="N98" s="137">
        <f t="shared" si="28"/>
        <v>1.1205661859635736E-2</v>
      </c>
      <c r="O98" s="136">
        <f t="shared" si="28"/>
        <v>1.3688106010194519E-2</v>
      </c>
      <c r="P98" s="92">
        <f t="shared" si="28"/>
        <v>1.6453576113874005E-2</v>
      </c>
      <c r="Q98" s="92">
        <f t="shared" si="28"/>
        <v>1.9517773484196029E-2</v>
      </c>
      <c r="R98" s="92">
        <f t="shared" si="28"/>
        <v>2.2889659156292503E-2</v>
      </c>
      <c r="S98" s="137">
        <f t="shared" si="28"/>
        <v>2.6577103296261898E-2</v>
      </c>
      <c r="T98" s="137">
        <f t="shared" si="28"/>
        <v>3.0578760073335019E-2</v>
      </c>
      <c r="U98" s="137">
        <f t="shared" si="28"/>
        <v>3.4893766223620303E-2</v>
      </c>
      <c r="V98" s="137">
        <f t="shared" si="28"/>
        <v>3.9515723388122842E-2</v>
      </c>
      <c r="W98" s="137">
        <f t="shared" si="28"/>
        <v>4.4432254463741619E-2</v>
      </c>
      <c r="X98" s="142">
        <f t="shared" si="28"/>
        <v>4.9624882810476396E-2</v>
      </c>
      <c r="Y98" s="142">
        <f t="shared" si="28"/>
        <v>5.5061678432101122E-2</v>
      </c>
      <c r="Z98" s="142">
        <f t="shared" si="28"/>
        <v>6.0709667465073947E-2</v>
      </c>
      <c r="AA98" s="142">
        <f t="shared" si="28"/>
        <v>6.6527652289057645E-2</v>
      </c>
      <c r="AB98" s="142">
        <f t="shared" si="28"/>
        <v>7.2469070646567643E-2</v>
      </c>
      <c r="AC98" s="142">
        <f t="shared" si="28"/>
        <v>7.8481966540599898E-2</v>
      </c>
      <c r="AD98" s="142">
        <f t="shared" si="28"/>
        <v>8.4522598464051621E-2</v>
      </c>
      <c r="AE98" s="142">
        <f t="shared" si="28"/>
        <v>9.0533646563466325E-2</v>
      </c>
      <c r="AF98" s="142">
        <f t="shared" si="28"/>
        <v>9.645815505061979E-2</v>
      </c>
      <c r="AG98" s="142">
        <f t="shared" si="28"/>
        <v>0.10224564677577862</v>
      </c>
      <c r="AH98" s="142">
        <f t="shared" si="28"/>
        <v>0.10785087360392798</v>
      </c>
      <c r="AI98" s="142">
        <f t="shared" si="28"/>
        <v>0.11323532989132068</v>
      </c>
      <c r="AJ98" s="142">
        <f t="shared" si="28"/>
        <v>0.11837044035820125</v>
      </c>
      <c r="AK98" s="142">
        <f t="shared" si="28"/>
        <v>0.12323426262504579</v>
      </c>
      <c r="AL98" s="142">
        <f t="shared" si="28"/>
        <v>0.12781133393853689</v>
      </c>
      <c r="AM98" s="142">
        <f t="shared" si="28"/>
        <v>0.1320946561199674</v>
      </c>
    </row>
    <row r="99" spans="3:40" x14ac:dyDescent="0.3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2.5995687712195788E-7</v>
      </c>
      <c r="G99" s="137">
        <f t="shared" si="28"/>
        <v>2.0213242371043657E-7</v>
      </c>
      <c r="H99" s="137">
        <f t="shared" si="28"/>
        <v>1.8598029815006578E-7</v>
      </c>
      <c r="I99" s="137">
        <f t="shared" si="28"/>
        <v>1.6987848106852169E-7</v>
      </c>
      <c r="J99" s="136">
        <f t="shared" si="28"/>
        <v>1.553589434849493E-7</v>
      </c>
      <c r="K99" s="92">
        <f t="shared" si="28"/>
        <v>1.4261877403777017E-7</v>
      </c>
      <c r="L99" s="92">
        <f t="shared" si="28"/>
        <v>1.310950302139232E-7</v>
      </c>
      <c r="M99" s="92">
        <f t="shared" si="28"/>
        <v>1.2072503429794035E-7</v>
      </c>
      <c r="N99" s="137">
        <f t="shared" si="28"/>
        <v>1.1132329003383046E-7</v>
      </c>
      <c r="O99" s="136">
        <f t="shared" si="28"/>
        <v>1.0250900103655527E-7</v>
      </c>
      <c r="P99" s="92">
        <f t="shared" si="28"/>
        <v>9.4257144664162691E-8</v>
      </c>
      <c r="Q99" s="92">
        <f t="shared" si="28"/>
        <v>8.6571585130496152E-8</v>
      </c>
      <c r="R99" s="92">
        <f t="shared" si="28"/>
        <v>7.9453132392080585E-8</v>
      </c>
      <c r="S99" s="137">
        <f t="shared" si="28"/>
        <v>7.2884594267787259E-8</v>
      </c>
      <c r="T99" s="137">
        <f t="shared" si="28"/>
        <v>6.684802643049439E-8</v>
      </c>
      <c r="U99" s="137">
        <f t="shared" si="28"/>
        <v>6.1309358448046162E-8</v>
      </c>
      <c r="V99" s="137">
        <f t="shared" si="28"/>
        <v>5.6231949048873825E-8</v>
      </c>
      <c r="W99" s="137">
        <f t="shared" si="28"/>
        <v>5.1578371160909522E-8</v>
      </c>
      <c r="X99" s="142">
        <f t="shared" si="28"/>
        <v>4.7311680679697689E-8</v>
      </c>
      <c r="Y99" s="142">
        <f t="shared" si="28"/>
        <v>4.3401821472169351E-8</v>
      </c>
      <c r="Z99" s="142">
        <f t="shared" si="28"/>
        <v>3.9816135364147296E-8</v>
      </c>
      <c r="AA99" s="142">
        <f t="shared" si="28"/>
        <v>3.6526045284226945E-8</v>
      </c>
      <c r="AB99" s="142">
        <f t="shared" si="28"/>
        <v>3.3505703592321283E-8</v>
      </c>
      <c r="AC99" s="142">
        <f t="shared" si="28"/>
        <v>3.0732571439614864E-8</v>
      </c>
      <c r="AD99" s="142">
        <f t="shared" si="28"/>
        <v>2.8181962828318434E-8</v>
      </c>
      <c r="AE99" s="142">
        <f t="shared" si="28"/>
        <v>2.5837474520247938E-8</v>
      </c>
      <c r="AF99" s="142">
        <f t="shared" si="28"/>
        <v>2.3684544273772927E-8</v>
      </c>
      <c r="AG99" s="142">
        <f t="shared" si="28"/>
        <v>2.1708705876763745E-8</v>
      </c>
      <c r="AH99" s="142">
        <f t="shared" si="28"/>
        <v>1.9896614370143193E-8</v>
      </c>
      <c r="AI99" s="142">
        <f t="shared" si="28"/>
        <v>1.8235758770707411E-8</v>
      </c>
      <c r="AJ99" s="142">
        <f t="shared" si="28"/>
        <v>1.6713634636403798E-8</v>
      </c>
      <c r="AK99" s="142">
        <f t="shared" si="28"/>
        <v>1.5318783183677774E-8</v>
      </c>
      <c r="AL99" s="142">
        <f t="shared" si="28"/>
        <v>1.4040661844656993E-8</v>
      </c>
      <c r="AM99" s="142">
        <f t="shared" si="28"/>
        <v>1.2868858053142146E-8</v>
      </c>
    </row>
    <row r="100" spans="3:40" x14ac:dyDescent="0.3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9.2236336077169135E-5</v>
      </c>
      <c r="G100" s="137">
        <f t="shared" si="28"/>
        <v>1.7963429333513249E-4</v>
      </c>
      <c r="H100" s="137">
        <f t="shared" si="28"/>
        <v>2.1867843825099047E-4</v>
      </c>
      <c r="I100" s="137">
        <f t="shared" si="28"/>
        <v>3.0161836459369445E-4</v>
      </c>
      <c r="J100" s="136">
        <f t="shared" si="28"/>
        <v>4.5130654442277033E-4</v>
      </c>
      <c r="K100" s="92">
        <f t="shared" si="28"/>
        <v>7.0408803355437039E-4</v>
      </c>
      <c r="L100" s="92">
        <f t="shared" si="28"/>
        <v>9.7045463246262398E-4</v>
      </c>
      <c r="M100" s="92">
        <f t="shared" si="28"/>
        <v>1.251129314713078E-3</v>
      </c>
      <c r="N100" s="137">
        <f t="shared" si="28"/>
        <v>1.5502061995337876E-3</v>
      </c>
      <c r="O100" s="136">
        <f t="shared" ref="O100:AM108" si="29">O57/O$49</f>
        <v>1.8806995945696348E-3</v>
      </c>
      <c r="P100" s="92">
        <f t="shared" si="29"/>
        <v>2.2461473353477743E-3</v>
      </c>
      <c r="Q100" s="92">
        <f t="shared" si="29"/>
        <v>2.6485921267457337E-3</v>
      </c>
      <c r="R100" s="92">
        <f t="shared" si="29"/>
        <v>3.0892589580233873E-3</v>
      </c>
      <c r="S100" s="137">
        <f t="shared" si="29"/>
        <v>3.5692859790363157E-3</v>
      </c>
      <c r="T100" s="137">
        <f t="shared" si="29"/>
        <v>4.0886533189886777E-3</v>
      </c>
      <c r="U100" s="137">
        <f t="shared" si="29"/>
        <v>4.6474405000633805E-3</v>
      </c>
      <c r="V100" s="137">
        <f t="shared" si="29"/>
        <v>5.2450428313592602E-3</v>
      </c>
      <c r="W100" s="137">
        <f t="shared" si="29"/>
        <v>5.8801183974666743E-3</v>
      </c>
      <c r="X100" s="142">
        <f t="shared" si="29"/>
        <v>6.5505758568077934E-3</v>
      </c>
      <c r="Y100" s="142">
        <f t="shared" si="29"/>
        <v>7.2526284973835793E-3</v>
      </c>
      <c r="Z100" s="142">
        <f t="shared" si="29"/>
        <v>7.9823949190959559E-3</v>
      </c>
      <c r="AA100" s="142">
        <f t="shared" si="29"/>
        <v>8.7349654298404036E-3</v>
      </c>
      <c r="AB100" s="142">
        <f t="shared" si="29"/>
        <v>9.5047641296660806E-3</v>
      </c>
      <c r="AC100" s="142">
        <f t="shared" si="29"/>
        <v>1.0285532639302902E-2</v>
      </c>
      <c r="AD100" s="142">
        <f t="shared" si="29"/>
        <v>1.1072085069496515E-2</v>
      </c>
      <c r="AE100" s="142">
        <f t="shared" si="29"/>
        <v>1.1857460632439823E-2</v>
      </c>
      <c r="AF100" s="142">
        <f t="shared" si="29"/>
        <v>1.2634714371674741E-2</v>
      </c>
      <c r="AG100" s="142">
        <f t="shared" si="29"/>
        <v>1.3397704254988027E-2</v>
      </c>
      <c r="AH100" s="142">
        <f t="shared" si="29"/>
        <v>1.4140915145432401E-2</v>
      </c>
      <c r="AI100" s="142">
        <f t="shared" si="29"/>
        <v>1.4859651107371023E-2</v>
      </c>
      <c r="AJ100" s="142">
        <f t="shared" si="29"/>
        <v>1.5550454870712537E-2</v>
      </c>
      <c r="AK100" s="142">
        <f t="shared" si="29"/>
        <v>1.6210668596440485E-2</v>
      </c>
      <c r="AL100" s="142">
        <f t="shared" si="29"/>
        <v>1.6838414565027077E-2</v>
      </c>
      <c r="AM100" s="142">
        <f t="shared" si="29"/>
        <v>1.7432885554997467E-2</v>
      </c>
    </row>
    <row r="101" spans="3:40" x14ac:dyDescent="0.3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0.99143171183051459</v>
      </c>
      <c r="J101" s="153">
        <f t="shared" si="30"/>
        <v>0.9868782283913986</v>
      </c>
      <c r="K101" s="95">
        <f t="shared" si="30"/>
        <v>0.97906684357451701</v>
      </c>
      <c r="L101" s="95">
        <f t="shared" si="30"/>
        <v>0.97066490741637357</v>
      </c>
      <c r="M101" s="95">
        <f t="shared" si="30"/>
        <v>0.96162551094267512</v>
      </c>
      <c r="N101" s="154">
        <f t="shared" si="30"/>
        <v>0.9517935350849781</v>
      </c>
      <c r="O101" s="153">
        <f t="shared" si="30"/>
        <v>0.94071651509259591</v>
      </c>
      <c r="P101" s="95">
        <f t="shared" si="30"/>
        <v>0.92824812186468719</v>
      </c>
      <c r="Q101" s="95">
        <f t="shared" si="30"/>
        <v>0.91429442450227172</v>
      </c>
      <c r="R101" s="95">
        <f t="shared" si="30"/>
        <v>0.89879203338298641</v>
      </c>
      <c r="S101" s="154">
        <f t="shared" si="30"/>
        <v>0.88168246819134055</v>
      </c>
      <c r="T101" s="154">
        <f t="shared" si="29"/>
        <v>0.86294952577199935</v>
      </c>
      <c r="U101" s="154">
        <f t="shared" si="29"/>
        <v>0.84257415793376866</v>
      </c>
      <c r="V101" s="154">
        <f t="shared" si="29"/>
        <v>0.82056237845288049</v>
      </c>
      <c r="W101" s="154">
        <f t="shared" si="29"/>
        <v>0.79694780243572771</v>
      </c>
      <c r="X101" s="146">
        <f t="shared" si="30"/>
        <v>0.77179266790041845</v>
      </c>
      <c r="Y101" s="146">
        <f t="shared" si="29"/>
        <v>0.74522469286587512</v>
      </c>
      <c r="Z101" s="146">
        <f t="shared" si="29"/>
        <v>0.71737835602079236</v>
      </c>
      <c r="AA101" s="146">
        <f t="shared" si="29"/>
        <v>0.68842998022512347</v>
      </c>
      <c r="AB101" s="146">
        <f t="shared" si="29"/>
        <v>0.65858536939018664</v>
      </c>
      <c r="AC101" s="146">
        <f t="shared" si="30"/>
        <v>0.62808116894859378</v>
      </c>
      <c r="AD101" s="146">
        <f t="shared" si="29"/>
        <v>0.59711650948482842</v>
      </c>
      <c r="AE101" s="146">
        <f t="shared" si="29"/>
        <v>0.56596489893422941</v>
      </c>
      <c r="AF101" s="146">
        <f t="shared" si="29"/>
        <v>0.5349044596414414</v>
      </c>
      <c r="AG101" s="146">
        <f t="shared" si="29"/>
        <v>0.50418626817229617</v>
      </c>
      <c r="AH101" s="146">
        <f t="shared" si="30"/>
        <v>0.47404104616300496</v>
      </c>
      <c r="AI101" s="146">
        <f t="shared" si="29"/>
        <v>0.44467065442445514</v>
      </c>
      <c r="AJ101" s="146">
        <f t="shared" si="29"/>
        <v>0.41623029162240915</v>
      </c>
      <c r="AK101" s="146">
        <f t="shared" si="29"/>
        <v>0.38884549305077426</v>
      </c>
      <c r="AL101" s="146">
        <f t="shared" si="29"/>
        <v>0.36261204812666015</v>
      </c>
      <c r="AM101" s="146">
        <f t="shared" si="30"/>
        <v>0.33758261968358672</v>
      </c>
      <c r="AN101" s="163"/>
    </row>
    <row r="102" spans="3:40" x14ac:dyDescent="0.3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1.5509554746240623E-2</v>
      </c>
      <c r="G102" s="156">
        <f t="shared" si="30"/>
        <v>2.0122710255993662E-2</v>
      </c>
      <c r="H102" s="156">
        <f t="shared" si="30"/>
        <v>2.2206372846865458E-2</v>
      </c>
      <c r="I102" s="156">
        <f t="shared" si="30"/>
        <v>2.5043034296081065E-2</v>
      </c>
      <c r="J102" s="155">
        <f t="shared" si="30"/>
        <v>2.7037082108453167E-2</v>
      </c>
      <c r="K102" s="96">
        <f t="shared" si="30"/>
        <v>2.9281219087725626E-2</v>
      </c>
      <c r="L102" s="96">
        <f t="shared" si="30"/>
        <v>3.1730006266701777E-2</v>
      </c>
      <c r="M102" s="96">
        <f t="shared" si="30"/>
        <v>3.4388750918582359E-2</v>
      </c>
      <c r="N102" s="156">
        <f t="shared" si="30"/>
        <v>3.7242502776181352E-2</v>
      </c>
      <c r="O102" s="155">
        <f t="shared" si="30"/>
        <v>4.0061131791967304E-2</v>
      </c>
      <c r="P102" s="96">
        <f t="shared" si="30"/>
        <v>4.2702567094879074E-2</v>
      </c>
      <c r="Q102" s="96">
        <f t="shared" si="30"/>
        <v>4.5097489933058649E-2</v>
      </c>
      <c r="R102" s="96">
        <f t="shared" si="30"/>
        <v>4.7196107283211851E-2</v>
      </c>
      <c r="S102" s="156">
        <f t="shared" si="30"/>
        <v>4.8970866557055522E-2</v>
      </c>
      <c r="T102" s="156">
        <f t="shared" si="29"/>
        <v>5.0409230265473413E-2</v>
      </c>
      <c r="U102" s="156">
        <f t="shared" si="29"/>
        <v>5.151041989867676E-2</v>
      </c>
      <c r="V102" s="156">
        <f t="shared" si="29"/>
        <v>5.2278460283121359E-2</v>
      </c>
      <c r="W102" s="156">
        <f t="shared" si="29"/>
        <v>5.2720772086172832E-2</v>
      </c>
      <c r="X102" s="147">
        <f t="shared" si="30"/>
        <v>5.2846883184524678E-2</v>
      </c>
      <c r="Y102" s="147">
        <f t="shared" si="29"/>
        <v>5.2677687623773797E-2</v>
      </c>
      <c r="Z102" s="147">
        <f t="shared" si="29"/>
        <v>5.2225421760715603E-2</v>
      </c>
      <c r="AA102" s="147">
        <f t="shared" si="29"/>
        <v>5.1504178397078083E-2</v>
      </c>
      <c r="AB102" s="147">
        <f t="shared" si="29"/>
        <v>5.0533422509346282E-2</v>
      </c>
      <c r="AC102" s="147">
        <f t="shared" si="30"/>
        <v>4.9336300869834301E-2</v>
      </c>
      <c r="AD102" s="147">
        <f t="shared" si="29"/>
        <v>4.7939712155843632E-2</v>
      </c>
      <c r="AE102" s="147">
        <f t="shared" si="29"/>
        <v>4.637261904369297E-2</v>
      </c>
      <c r="AF102" s="147">
        <f t="shared" si="29"/>
        <v>4.4665639033925487E-2</v>
      </c>
      <c r="AG102" s="147">
        <f t="shared" si="29"/>
        <v>4.2849711957746478E-2</v>
      </c>
      <c r="AH102" s="147">
        <f t="shared" si="30"/>
        <v>4.0955456880808094E-2</v>
      </c>
      <c r="AI102" s="147">
        <f t="shared" si="29"/>
        <v>3.9012640443172993E-2</v>
      </c>
      <c r="AJ102" s="147">
        <f t="shared" si="29"/>
        <v>3.7046157305813655E-2</v>
      </c>
      <c r="AK102" s="147">
        <f t="shared" si="29"/>
        <v>3.5077863499344789E-2</v>
      </c>
      <c r="AL102" s="147">
        <f t="shared" si="29"/>
        <v>3.3126505836810545E-2</v>
      </c>
      <c r="AM102" s="147">
        <f t="shared" si="30"/>
        <v>3.1206801526777763E-2</v>
      </c>
    </row>
    <row r="103" spans="3:40" x14ac:dyDescent="0.3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0.12617192497466284</v>
      </c>
      <c r="G103" s="156">
        <f t="shared" si="30"/>
        <v>0.14163876108095255</v>
      </c>
      <c r="H103" s="156">
        <f t="shared" si="30"/>
        <v>0.14615911628459946</v>
      </c>
      <c r="I103" s="156">
        <f t="shared" si="30"/>
        <v>0.15115263413423152</v>
      </c>
      <c r="J103" s="155">
        <f t="shared" si="30"/>
        <v>0.15458957211330318</v>
      </c>
      <c r="K103" s="96">
        <f t="shared" si="30"/>
        <v>0.15714906521054156</v>
      </c>
      <c r="L103" s="96">
        <f t="shared" si="30"/>
        <v>0.15923271526714927</v>
      </c>
      <c r="M103" s="96">
        <f t="shared" si="30"/>
        <v>0.1608327527774871</v>
      </c>
      <c r="N103" s="156">
        <f t="shared" si="30"/>
        <v>0.16194594272266813</v>
      </c>
      <c r="O103" s="155">
        <f t="shared" si="30"/>
        <v>0.16265245943122644</v>
      </c>
      <c r="P103" s="96">
        <f t="shared" si="30"/>
        <v>0.16291025925065028</v>
      </c>
      <c r="Q103" s="96">
        <f t="shared" si="30"/>
        <v>0.16269097083222037</v>
      </c>
      <c r="R103" s="96">
        <f t="shared" si="30"/>
        <v>0.16197235999650711</v>
      </c>
      <c r="S103" s="156">
        <f t="shared" si="30"/>
        <v>0.16074086750031569</v>
      </c>
      <c r="T103" s="156">
        <f t="shared" si="29"/>
        <v>0.15899308470826123</v>
      </c>
      <c r="U103" s="156">
        <f t="shared" si="29"/>
        <v>0.15673275726765767</v>
      </c>
      <c r="V103" s="156">
        <f t="shared" si="29"/>
        <v>0.15397060531237963</v>
      </c>
      <c r="W103" s="156">
        <f t="shared" si="29"/>
        <v>0.15072382562000308</v>
      </c>
      <c r="X103" s="147">
        <f t="shared" si="30"/>
        <v>0.14701552346469182</v>
      </c>
      <c r="Y103" s="147">
        <f t="shared" si="29"/>
        <v>0.14287770163972849</v>
      </c>
      <c r="Z103" s="147">
        <f t="shared" si="29"/>
        <v>0.13834751219727096</v>
      </c>
      <c r="AA103" s="147">
        <f t="shared" si="29"/>
        <v>0.13346987857914813</v>
      </c>
      <c r="AB103" s="147">
        <f t="shared" si="29"/>
        <v>0.12829597829285738</v>
      </c>
      <c r="AC103" s="147">
        <f t="shared" si="30"/>
        <v>0.12288284218273018</v>
      </c>
      <c r="AD103" s="147">
        <f t="shared" si="29"/>
        <v>0.11728018344841769</v>
      </c>
      <c r="AE103" s="147">
        <f t="shared" si="29"/>
        <v>0.11155184161387433</v>
      </c>
      <c r="AF103" s="147">
        <f t="shared" si="29"/>
        <v>0.10576238594209783</v>
      </c>
      <c r="AG103" s="147">
        <f t="shared" si="29"/>
        <v>9.9971066564525826E-2</v>
      </c>
      <c r="AH103" s="147">
        <f t="shared" si="30"/>
        <v>9.4232675961091861E-2</v>
      </c>
      <c r="AI103" s="147">
        <f t="shared" si="29"/>
        <v>8.8595258061021614E-2</v>
      </c>
      <c r="AJ103" s="147">
        <f t="shared" si="29"/>
        <v>8.3097488580138337E-2</v>
      </c>
      <c r="AK103" s="147">
        <f t="shared" si="29"/>
        <v>7.7771362083863385E-2</v>
      </c>
      <c r="AL103" s="147">
        <f t="shared" si="29"/>
        <v>7.2642170028119762E-2</v>
      </c>
      <c r="AM103" s="147">
        <f t="shared" si="30"/>
        <v>6.7725920218507998E-2</v>
      </c>
    </row>
    <row r="104" spans="3:40" x14ac:dyDescent="0.3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0.20729288100335119</v>
      </c>
      <c r="G104" s="156">
        <f t="shared" si="30"/>
        <v>0.22454817084862697</v>
      </c>
      <c r="H104" s="156">
        <f t="shared" si="30"/>
        <v>0.22924344872147531</v>
      </c>
      <c r="I104" s="156">
        <f t="shared" si="30"/>
        <v>0.23379797360161683</v>
      </c>
      <c r="J104" s="155">
        <f t="shared" si="30"/>
        <v>0.23704675732922928</v>
      </c>
      <c r="K104" s="96">
        <f t="shared" si="30"/>
        <v>0.23885516257623182</v>
      </c>
      <c r="L104" s="96">
        <f t="shared" si="30"/>
        <v>0.23999338628918898</v>
      </c>
      <c r="M104" s="96">
        <f t="shared" si="30"/>
        <v>0.24046033552582982</v>
      </c>
      <c r="N104" s="156">
        <f t="shared" si="30"/>
        <v>0.24027107127187319</v>
      </c>
      <c r="O104" s="155">
        <f t="shared" si="30"/>
        <v>0.23949283428833634</v>
      </c>
      <c r="P104" s="96">
        <f t="shared" si="30"/>
        <v>0.23812281161143442</v>
      </c>
      <c r="Q104" s="96">
        <f t="shared" si="30"/>
        <v>0.2361471184503173</v>
      </c>
      <c r="R104" s="96">
        <f t="shared" si="30"/>
        <v>0.23355762238664729</v>
      </c>
      <c r="S104" s="156">
        <f t="shared" si="30"/>
        <v>0.23034913427249781</v>
      </c>
      <c r="T104" s="156">
        <f t="shared" si="29"/>
        <v>0.22652598549569025</v>
      </c>
      <c r="U104" s="156">
        <f t="shared" si="29"/>
        <v>0.22209496139206406</v>
      </c>
      <c r="V104" s="156">
        <f t="shared" si="29"/>
        <v>0.21707040119795021</v>
      </c>
      <c r="W104" s="156">
        <f t="shared" si="29"/>
        <v>0.21147463900621324</v>
      </c>
      <c r="X104" s="147">
        <f t="shared" si="30"/>
        <v>0.20533818011334445</v>
      </c>
      <c r="Y104" s="147">
        <f t="shared" si="29"/>
        <v>0.19870576526860603</v>
      </c>
      <c r="Z104" s="147">
        <f t="shared" si="29"/>
        <v>0.1916281090150693</v>
      </c>
      <c r="AA104" s="147">
        <f t="shared" si="29"/>
        <v>0.18416696253407253</v>
      </c>
      <c r="AB104" s="147">
        <f t="shared" si="29"/>
        <v>0.17639075252970929</v>
      </c>
      <c r="AC104" s="147">
        <f t="shared" si="30"/>
        <v>0.16837523809532656</v>
      </c>
      <c r="AD104" s="147">
        <f t="shared" si="29"/>
        <v>0.16018434078159158</v>
      </c>
      <c r="AE104" s="147">
        <f t="shared" si="29"/>
        <v>0.15190130526678131</v>
      </c>
      <c r="AF104" s="147">
        <f t="shared" si="29"/>
        <v>0.14360965885255789</v>
      </c>
      <c r="AG104" s="147">
        <f t="shared" si="29"/>
        <v>0.13538440143302832</v>
      </c>
      <c r="AH104" s="147">
        <f t="shared" si="30"/>
        <v>0.12729384170031227</v>
      </c>
      <c r="AI104" s="147">
        <f t="shared" si="29"/>
        <v>0.1193972077808558</v>
      </c>
      <c r="AJ104" s="147">
        <f t="shared" si="29"/>
        <v>0.11174066419529251</v>
      </c>
      <c r="AK104" s="147">
        <f t="shared" si="29"/>
        <v>0.10436161920122929</v>
      </c>
      <c r="AL104" s="147">
        <f t="shared" si="29"/>
        <v>9.7288766208114497E-2</v>
      </c>
      <c r="AM104" s="147">
        <f t="shared" si="30"/>
        <v>9.0538489554488538E-2</v>
      </c>
    </row>
    <row r="105" spans="3:40" x14ac:dyDescent="0.3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0.22459697397784101</v>
      </c>
      <c r="G105" s="156">
        <f t="shared" si="30"/>
        <v>0.23384598207218071</v>
      </c>
      <c r="H105" s="156">
        <f t="shared" si="30"/>
        <v>0.23614823160632964</v>
      </c>
      <c r="I105" s="156">
        <f t="shared" si="30"/>
        <v>0.23762314193471812</v>
      </c>
      <c r="J105" s="155">
        <f t="shared" si="30"/>
        <v>0.23909356703143711</v>
      </c>
      <c r="K105" s="96">
        <f t="shared" si="30"/>
        <v>0.2391659384475241</v>
      </c>
      <c r="L105" s="96">
        <f t="shared" si="30"/>
        <v>0.23867783588816005</v>
      </c>
      <c r="M105" s="96">
        <f t="shared" si="30"/>
        <v>0.23762936007366975</v>
      </c>
      <c r="N105" s="156">
        <f t="shared" si="30"/>
        <v>0.23603201485897243</v>
      </c>
      <c r="O105" s="155">
        <f t="shared" si="30"/>
        <v>0.23391952823053941</v>
      </c>
      <c r="P105" s="96">
        <f t="shared" si="30"/>
        <v>0.23131459067550927</v>
      </c>
      <c r="Q105" s="96">
        <f t="shared" si="30"/>
        <v>0.22821709067442575</v>
      </c>
      <c r="R105" s="96">
        <f t="shared" si="30"/>
        <v>0.22462996012404293</v>
      </c>
      <c r="S105" s="156">
        <f t="shared" si="30"/>
        <v>0.22055325065577364</v>
      </c>
      <c r="T105" s="156">
        <f t="shared" si="29"/>
        <v>0.21599351976786674</v>
      </c>
      <c r="U105" s="156">
        <f t="shared" si="29"/>
        <v>0.21095529067302335</v>
      </c>
      <c r="V105" s="156">
        <f t="shared" si="29"/>
        <v>0.20544897432871609</v>
      </c>
      <c r="W105" s="156">
        <f t="shared" si="29"/>
        <v>0.19949186177635372</v>
      </c>
      <c r="X105" s="147">
        <f t="shared" si="30"/>
        <v>0.19310875395946728</v>
      </c>
      <c r="Y105" s="147">
        <f t="shared" si="29"/>
        <v>0.18633837462849118</v>
      </c>
      <c r="Z105" s="147">
        <f t="shared" si="29"/>
        <v>0.17922468493996541</v>
      </c>
      <c r="AA105" s="147">
        <f t="shared" si="29"/>
        <v>0.17182214973382195</v>
      </c>
      <c r="AB105" s="147">
        <f t="shared" si="29"/>
        <v>0.16419072226637665</v>
      </c>
      <c r="AC105" s="147">
        <f t="shared" si="30"/>
        <v>0.15639696598548619</v>
      </c>
      <c r="AD105" s="147">
        <f t="shared" si="29"/>
        <v>0.14849553439662277</v>
      </c>
      <c r="AE105" s="147">
        <f t="shared" si="29"/>
        <v>0.14055949657392594</v>
      </c>
      <c r="AF105" s="147">
        <f t="shared" si="29"/>
        <v>0.13266199383646887</v>
      </c>
      <c r="AG105" s="147">
        <f t="shared" si="29"/>
        <v>0.12486786201983742</v>
      </c>
      <c r="AH105" s="147">
        <f t="shared" si="30"/>
        <v>0.11723566482227414</v>
      </c>
      <c r="AI105" s="147">
        <f t="shared" si="29"/>
        <v>0.10981572890865181</v>
      </c>
      <c r="AJ105" s="147">
        <f t="shared" si="29"/>
        <v>0.10264640773644289</v>
      </c>
      <c r="AK105" s="147">
        <f t="shared" si="29"/>
        <v>9.5758289039431746E-2</v>
      </c>
      <c r="AL105" s="147">
        <f t="shared" si="29"/>
        <v>8.9174251619954209E-2</v>
      </c>
      <c r="AM105" s="147">
        <f t="shared" si="30"/>
        <v>8.2906106564952592E-2</v>
      </c>
    </row>
    <row r="106" spans="3:40" x14ac:dyDescent="0.3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0.28951288084957627</v>
      </c>
      <c r="G106" s="156">
        <f t="shared" si="30"/>
        <v>0.2593157065819755</v>
      </c>
      <c r="H106" s="156">
        <f t="shared" si="30"/>
        <v>0.25019026283191492</v>
      </c>
      <c r="I106" s="156">
        <f t="shared" si="30"/>
        <v>0.23996666782553483</v>
      </c>
      <c r="J106" s="155">
        <f t="shared" si="30"/>
        <v>0.23135025049234173</v>
      </c>
      <c r="K106" s="96">
        <f t="shared" si="30"/>
        <v>0.22250678374045271</v>
      </c>
      <c r="L106" s="96">
        <f t="shared" si="30"/>
        <v>0.21414062700905356</v>
      </c>
      <c r="M106" s="96">
        <f t="shared" si="30"/>
        <v>0.20622416330378529</v>
      </c>
      <c r="N106" s="156">
        <f t="shared" si="30"/>
        <v>0.19866033125320742</v>
      </c>
      <c r="O106" s="155">
        <f t="shared" si="30"/>
        <v>0.19120648155416708</v>
      </c>
      <c r="P106" s="96">
        <f t="shared" si="30"/>
        <v>0.18388056615027368</v>
      </c>
      <c r="Q106" s="96">
        <f t="shared" si="30"/>
        <v>0.17669521327918883</v>
      </c>
      <c r="R106" s="96">
        <f t="shared" si="30"/>
        <v>0.16966095642414111</v>
      </c>
      <c r="S106" s="156">
        <f t="shared" si="30"/>
        <v>0.1627715875591505</v>
      </c>
      <c r="T106" s="156">
        <f t="shared" si="29"/>
        <v>0.15602205983829598</v>
      </c>
      <c r="U106" s="156">
        <f t="shared" si="29"/>
        <v>0.14939314260257502</v>
      </c>
      <c r="V106" s="156">
        <f t="shared" si="29"/>
        <v>0.14286613291766134</v>
      </c>
      <c r="W106" s="156">
        <f t="shared" si="29"/>
        <v>0.13642488815820561</v>
      </c>
      <c r="X106" s="147">
        <f t="shared" si="30"/>
        <v>0.13005722846400139</v>
      </c>
      <c r="Y106" s="147">
        <f t="shared" si="29"/>
        <v>0.12376322996875273</v>
      </c>
      <c r="Z106" s="147">
        <f t="shared" si="29"/>
        <v>0.11754299285445258</v>
      </c>
      <c r="AA106" s="147">
        <f t="shared" si="29"/>
        <v>0.11140442902430102</v>
      </c>
      <c r="AB106" s="147">
        <f t="shared" si="29"/>
        <v>0.10535942462687563</v>
      </c>
      <c r="AC106" s="147">
        <f t="shared" si="30"/>
        <v>9.9425087278601901E-2</v>
      </c>
      <c r="AD106" s="147">
        <f t="shared" si="29"/>
        <v>9.361066254401719E-2</v>
      </c>
      <c r="AE106" s="147">
        <f t="shared" si="29"/>
        <v>8.7940096018281386E-2</v>
      </c>
      <c r="AF106" s="147">
        <f t="shared" si="29"/>
        <v>8.2438396540996439E-2</v>
      </c>
      <c r="AG106" s="147">
        <f t="shared" si="29"/>
        <v>7.7126241099144288E-2</v>
      </c>
      <c r="AH106" s="147">
        <f t="shared" si="30"/>
        <v>7.2021863092443669E-2</v>
      </c>
      <c r="AI106" s="147">
        <f t="shared" si="29"/>
        <v>6.7140049020923312E-2</v>
      </c>
      <c r="AJ106" s="147">
        <f t="shared" si="29"/>
        <v>6.2489550173406551E-2</v>
      </c>
      <c r="AK106" s="147">
        <f t="shared" si="29"/>
        <v>5.8076065455136071E-2</v>
      </c>
      <c r="AL106" s="147">
        <f t="shared" si="29"/>
        <v>5.3902203711219079E-2</v>
      </c>
      <c r="AM106" s="147">
        <f t="shared" si="30"/>
        <v>4.9965283113145624E-2</v>
      </c>
    </row>
    <row r="107" spans="3:40" x14ac:dyDescent="0.3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9.695007639595947E-2</v>
      </c>
      <c r="G107" s="156">
        <f t="shared" si="30"/>
        <v>8.4690245227476674E-2</v>
      </c>
      <c r="H107" s="156">
        <f t="shared" si="30"/>
        <v>8.1011052396525687E-2</v>
      </c>
      <c r="I107" s="156">
        <f t="shared" si="30"/>
        <v>7.6904997725816798E-2</v>
      </c>
      <c r="J107" s="155">
        <f t="shared" si="30"/>
        <v>7.2727545036954208E-2</v>
      </c>
      <c r="K107" s="96">
        <f t="shared" si="30"/>
        <v>6.8805757625899674E-2</v>
      </c>
      <c r="L107" s="96">
        <f t="shared" si="30"/>
        <v>6.5178901125831037E-2</v>
      </c>
      <c r="M107" s="96">
        <f t="shared" si="30"/>
        <v>6.1835165545723977E-2</v>
      </c>
      <c r="N107" s="156">
        <f t="shared" si="30"/>
        <v>5.8727758880073748E-2</v>
      </c>
      <c r="O107" s="155">
        <f t="shared" si="30"/>
        <v>5.5742796071979246E-2</v>
      </c>
      <c r="P107" s="96">
        <f t="shared" si="30"/>
        <v>5.2879879026483063E-2</v>
      </c>
      <c r="Q107" s="96">
        <f t="shared" si="30"/>
        <v>5.0142193803618118E-2</v>
      </c>
      <c r="R107" s="96">
        <f t="shared" si="30"/>
        <v>4.753186137899356E-2</v>
      </c>
      <c r="S107" s="156">
        <f t="shared" si="30"/>
        <v>4.5044585641118462E-2</v>
      </c>
      <c r="T107" s="156">
        <f t="shared" si="29"/>
        <v>4.2676222380279231E-2</v>
      </c>
      <c r="U107" s="156">
        <f t="shared" si="29"/>
        <v>4.0417082837775523E-2</v>
      </c>
      <c r="V107" s="156">
        <f t="shared" si="29"/>
        <v>3.8257136707828342E-2</v>
      </c>
      <c r="W107" s="156">
        <f t="shared" si="29"/>
        <v>3.6186707273721162E-2</v>
      </c>
      <c r="X107" s="147">
        <f t="shared" si="30"/>
        <v>3.4196942407102429E-2</v>
      </c>
      <c r="Y107" s="147">
        <f t="shared" si="29"/>
        <v>3.228266767262087E-2</v>
      </c>
      <c r="Z107" s="147">
        <f t="shared" si="29"/>
        <v>3.0438072301818737E-2</v>
      </c>
      <c r="AA107" s="147">
        <f t="shared" si="29"/>
        <v>2.8659545481878011E-2</v>
      </c>
      <c r="AB107" s="147">
        <f t="shared" si="29"/>
        <v>2.6944799949884204E-2</v>
      </c>
      <c r="AC107" s="147">
        <f t="shared" si="30"/>
        <v>2.5293182473241062E-2</v>
      </c>
      <c r="AD107" s="147">
        <f t="shared" si="29"/>
        <v>2.3702202152974743E-2</v>
      </c>
      <c r="AE107" s="147">
        <f t="shared" si="29"/>
        <v>2.2173727113134162E-2</v>
      </c>
      <c r="AF107" s="147">
        <f t="shared" si="29"/>
        <v>2.0710198323413056E-2</v>
      </c>
      <c r="AG107" s="147">
        <f t="shared" si="29"/>
        <v>1.931328363958593E-2</v>
      </c>
      <c r="AH107" s="147">
        <f t="shared" si="30"/>
        <v>1.7984411207331179E-2</v>
      </c>
      <c r="AI107" s="147">
        <f t="shared" si="29"/>
        <v>1.6724501017562864E-2</v>
      </c>
      <c r="AJ107" s="147">
        <f t="shared" si="29"/>
        <v>1.5533278840532485E-2</v>
      </c>
      <c r="AK107" s="147">
        <f t="shared" si="29"/>
        <v>1.4410047456583579E-2</v>
      </c>
      <c r="AL107" s="147">
        <f t="shared" si="29"/>
        <v>1.3353653605137163E-2</v>
      </c>
      <c r="AM107" s="147">
        <f t="shared" si="30"/>
        <v>1.2361913489089923E-2</v>
      </c>
    </row>
    <row r="108" spans="3:40" x14ac:dyDescent="0.3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3.7553396787824114E-2</v>
      </c>
      <c r="G108" s="158">
        <f t="shared" si="30"/>
        <v>3.0920530718531129E-2</v>
      </c>
      <c r="H108" s="158">
        <f t="shared" si="30"/>
        <v>2.8962403136819342E-2</v>
      </c>
      <c r="I108" s="158">
        <f t="shared" si="30"/>
        <v>2.6943262425029695E-2</v>
      </c>
      <c r="J108" s="157">
        <f t="shared" si="30"/>
        <v>2.5033454185265223E-2</v>
      </c>
      <c r="K108" s="97">
        <f t="shared" si="30"/>
        <v>2.3302916800699049E-2</v>
      </c>
      <c r="L108" s="97">
        <f t="shared" si="30"/>
        <v>2.1711435434022937E-2</v>
      </c>
      <c r="M108" s="97">
        <f t="shared" si="30"/>
        <v>2.025498273522823E-2</v>
      </c>
      <c r="N108" s="158">
        <f t="shared" si="30"/>
        <v>1.8913913370192659E-2</v>
      </c>
      <c r="O108" s="157">
        <f t="shared" si="30"/>
        <v>1.7641283868739602E-2</v>
      </c>
      <c r="P108" s="97">
        <f t="shared" si="30"/>
        <v>1.6437447948207833E-2</v>
      </c>
      <c r="Q108" s="97">
        <f t="shared" si="30"/>
        <v>1.5304347560363507E-2</v>
      </c>
      <c r="R108" s="97">
        <f t="shared" si="30"/>
        <v>1.4243165820215665E-2</v>
      </c>
      <c r="S108" s="158">
        <f t="shared" si="30"/>
        <v>1.3252176100045565E-2</v>
      </c>
      <c r="T108" s="158">
        <f t="shared" si="29"/>
        <v>1.232942328291965E-2</v>
      </c>
      <c r="U108" s="158">
        <f t="shared" si="29"/>
        <v>1.1470503311543673E-2</v>
      </c>
      <c r="V108" s="158">
        <f t="shared" si="29"/>
        <v>1.0670667746289405E-2</v>
      </c>
      <c r="W108" s="158">
        <f t="shared" si="29"/>
        <v>9.9251086403193186E-3</v>
      </c>
      <c r="X108" s="148">
        <f t="shared" si="30"/>
        <v>9.229156304577834E-3</v>
      </c>
      <c r="Y108" s="148">
        <f t="shared" si="29"/>
        <v>8.5792661582074492E-3</v>
      </c>
      <c r="Z108" s="148">
        <f t="shared" si="29"/>
        <v>7.9715628737672042E-3</v>
      </c>
      <c r="AA108" s="148">
        <f t="shared" si="29"/>
        <v>7.402836520153392E-3</v>
      </c>
      <c r="AB108" s="148">
        <f t="shared" si="29"/>
        <v>6.8702691780041193E-3</v>
      </c>
      <c r="AC108" s="148">
        <f t="shared" si="30"/>
        <v>6.3715521900047757E-3</v>
      </c>
      <c r="AD108" s="148">
        <f t="shared" si="29"/>
        <v>5.9038740106075217E-3</v>
      </c>
      <c r="AE108" s="148">
        <f t="shared" si="29"/>
        <v>5.4658132471617545E-3</v>
      </c>
      <c r="AF108" s="148">
        <f t="shared" si="29"/>
        <v>5.0561870834642626E-3</v>
      </c>
      <c r="AG108" s="148">
        <f t="shared" si="29"/>
        <v>4.673701412046336E-3</v>
      </c>
      <c r="AH108" s="148">
        <f t="shared" si="30"/>
        <v>4.3171326139870743E-3</v>
      </c>
      <c r="AI108" s="148">
        <f t="shared" si="29"/>
        <v>3.985269171904675E-3</v>
      </c>
      <c r="AJ108" s="148">
        <f t="shared" si="29"/>
        <v>3.6767448793212825E-3</v>
      </c>
      <c r="AK108" s="148">
        <f t="shared" si="29"/>
        <v>3.3902462774721993E-3</v>
      </c>
      <c r="AL108" s="148">
        <f t="shared" si="29"/>
        <v>3.1244969723680845E-3</v>
      </c>
      <c r="AM108" s="148">
        <f t="shared" si="30"/>
        <v>2.8781051744024644E-3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4.5" x14ac:dyDescent="0.35"/>
  <cols>
    <col min="2" max="2" width="19.7265625" customWidth="1"/>
    <col min="3" max="3" width="26.1796875" customWidth="1"/>
    <col min="4" max="4" width="23" hidden="1" customWidth="1"/>
    <col min="5" max="6" width="13.54296875" hidden="1" customWidth="1"/>
    <col min="7" max="22" width="7.1796875" bestFit="1" customWidth="1"/>
    <col min="23" max="23" width="7.81640625" customWidth="1"/>
    <col min="29" max="29" width="11.453125" customWidth="1"/>
    <col min="32" max="32" width="10.81640625" customWidth="1"/>
    <col min="33" max="33" width="16.26953125" customWidth="1"/>
    <col min="34" max="34" width="13.1796875" customWidth="1"/>
    <col min="35" max="35" width="12.7265625" customWidth="1"/>
    <col min="36" max="36" width="14.81640625" customWidth="1"/>
    <col min="37" max="37" width="12.81640625" customWidth="1"/>
    <col min="38" max="38" width="13.54296875" customWidth="1"/>
  </cols>
  <sheetData>
    <row r="1" spans="1:38" ht="23.5" x14ac:dyDescent="0.55000000000000004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5" x14ac:dyDescent="0.55000000000000004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5" x14ac:dyDescent="0.55000000000000004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5" x14ac:dyDescent="0.55000000000000004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3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82599772.810000002</v>
      </c>
      <c r="G5" s="127">
        <f>VLOOKUP($D5,Résultats!$B$2:$AX$212,G$2,FALSE)/1000000</f>
        <v>127.5597985</v>
      </c>
      <c r="H5" s="31">
        <f>VLOOKUP($D5,Résultats!$B$2:$AX$212,H$2,FALSE)/1000000</f>
        <v>144.273563</v>
      </c>
      <c r="I5" s="128">
        <f>VLOOKUP($D5,Résultats!$B$2:$AX$212,I$2,FALSE)/1000000</f>
        <v>163.2556017</v>
      </c>
      <c r="J5" s="127">
        <f>VLOOKUP($D5,Résultats!$B$2:$AX$212,J$2,FALSE)/1000000</f>
        <v>182.9948066</v>
      </c>
      <c r="K5" s="31">
        <f>VLOOKUP($D5,Résultats!$B$2:$AX$212,K$2,FALSE)/1000000</f>
        <v>205.44107550000001</v>
      </c>
      <c r="L5" s="31">
        <f>VLOOKUP($D5,Résultats!$B$2:$AX$212,L$2,FALSE)/1000000</f>
        <v>228.81734509999998</v>
      </c>
      <c r="M5" s="31">
        <f>VLOOKUP($D5,Résultats!$B$2:$AX$212,M$2,FALSE)/1000000</f>
        <v>253.70043939999999</v>
      </c>
      <c r="N5" s="128">
        <f>VLOOKUP($D5,Résultats!$B$2:$AX$212,N$2,FALSE)/1000000</f>
        <v>278.6518499</v>
      </c>
      <c r="O5" s="127">
        <f>VLOOKUP($D5,Résultats!$B$2:$AX$212,O$2,FALSE)/1000000</f>
        <v>304.91973039999999</v>
      </c>
      <c r="P5" s="31">
        <f>VLOOKUP($D5,Résultats!$B$2:$AX$212,P$2,FALSE)/1000000</f>
        <v>331.9133971</v>
      </c>
      <c r="Q5" s="31">
        <f>VLOOKUP($D5,Résultats!$B$2:$AX$212,Q$2,FALSE)/1000000</f>
        <v>359.19020799999998</v>
      </c>
      <c r="R5" s="31">
        <f>VLOOKUP($D5,Résultats!$B$2:$AX$212,R$2,FALSE)/1000000</f>
        <v>386.5910902</v>
      </c>
      <c r="S5" s="128">
        <f>VLOOKUP($D5,Résultats!$B$2:$AX$212,S$2,FALSE)/1000000</f>
        <v>414.12117360000002</v>
      </c>
      <c r="T5" s="131">
        <f>VLOOKUP($D5,Résultats!$B$2:$AX$212,T$2,FALSE)/1000000</f>
        <v>553.40892929999995</v>
      </c>
      <c r="U5" s="131">
        <f>VLOOKUP($D5,Résultats!$B$2:$AX$212,U$2,FALSE)/1000000</f>
        <v>687.13624260000006</v>
      </c>
      <c r="V5" s="31">
        <f>VLOOKUP($D5,Résultats!$B$2:$AX$212,V$2,FALSE)/1000000</f>
        <v>818.29475170000001</v>
      </c>
      <c r="W5" s="131">
        <f>VLOOKUP($D5,Résultats!$B$2:$AX$212,W$2,FALSE)/1000000</f>
        <v>956.62532090000002</v>
      </c>
      <c r="X5" s="3"/>
      <c r="AG5" s="14"/>
      <c r="AH5" s="42"/>
      <c r="AI5" s="42"/>
      <c r="AJ5" s="42"/>
      <c r="AK5" s="42"/>
      <c r="AL5" s="42"/>
    </row>
    <row r="6" spans="1:38" x14ac:dyDescent="0.3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56564403.969999999</v>
      </c>
      <c r="G6" s="127">
        <f>VLOOKUP($D6,Résultats!$B$2:$AX$212,G$2,FALSE)/1000000</f>
        <v>58.518860270000005</v>
      </c>
      <c r="H6" s="31">
        <f>VLOOKUP($D6,Résultats!$B$2:$AX$212,H$2,FALSE)/1000000</f>
        <v>62.063278529999998</v>
      </c>
      <c r="I6" s="128">
        <f>VLOOKUP($D6,Résultats!$B$2:$AX$212,I$2,FALSE)/1000000</f>
        <v>64.828413249999997</v>
      </c>
      <c r="J6" s="127">
        <f>VLOOKUP($D6,Résultats!$B$2:$AX$212,J$2,FALSE)/1000000</f>
        <v>68.522153989999993</v>
      </c>
      <c r="K6" s="31">
        <f>VLOOKUP($D6,Résultats!$B$2:$AX$212,K$2,FALSE)/1000000</f>
        <v>71.425088269999989</v>
      </c>
      <c r="L6" s="31">
        <f>VLOOKUP($D6,Résultats!$B$2:$AX$212,L$2,FALSE)/1000000</f>
        <v>76.89701165000001</v>
      </c>
      <c r="M6" s="31">
        <f>VLOOKUP($D6,Résultats!$B$2:$AX$212,M$2,FALSE)/1000000</f>
        <v>81.114057269999989</v>
      </c>
      <c r="N6" s="128">
        <f>VLOOKUP($D6,Résultats!$B$2:$AX$212,N$2,FALSE)/1000000</f>
        <v>85.2207077099999</v>
      </c>
      <c r="O6" s="127">
        <f>VLOOKUP($D6,Résultats!$B$2:$AX$212,O$2,FALSE)/1000000</f>
        <v>87.93755797</v>
      </c>
      <c r="P6" s="31">
        <f>VLOOKUP($D6,Résultats!$B$2:$AX$212,P$2,FALSE)/1000000</f>
        <v>89.379056319999904</v>
      </c>
      <c r="Q6" s="31">
        <f>VLOOKUP($D6,Résultats!$B$2:$AX$212,Q$2,FALSE)/1000000</f>
        <v>90.306778919999999</v>
      </c>
      <c r="R6" s="31">
        <f>VLOOKUP($D6,Résultats!$B$2:$AX$212,R$2,FALSE)/1000000</f>
        <v>91.147204379999991</v>
      </c>
      <c r="S6" s="128">
        <f>VLOOKUP($D6,Résultats!$B$2:$AX$212,S$2,FALSE)/1000000</f>
        <v>92.078009739999999</v>
      </c>
      <c r="T6" s="131">
        <f>VLOOKUP($D6,Résultats!$B$2:$AX$212,T$2,FALSE)/1000000</f>
        <v>92.703055800000001</v>
      </c>
      <c r="U6" s="131">
        <f>VLOOKUP($D6,Résultats!$B$2:$AX$212,U$2,FALSE)/1000000</f>
        <v>88.616574730000011</v>
      </c>
      <c r="V6" s="31">
        <f>VLOOKUP($D6,Résultats!$B$2:$AX$212,V$2,FALSE)/1000000</f>
        <v>88.770040510000001</v>
      </c>
      <c r="W6" s="131">
        <f>VLOOKUP($D6,Résultats!$B$2:$AX$212,W$2,FALSE)/1000000</f>
        <v>93.05340470999991</v>
      </c>
      <c r="X6" s="3"/>
    </row>
    <row r="7" spans="1:38" x14ac:dyDescent="0.3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501904969.89999998</v>
      </c>
      <c r="G7" s="127">
        <f>VLOOKUP($D7,Résultats!$B$2:$AX$212,G$2,FALSE)/1000000</f>
        <v>529.41195900000002</v>
      </c>
      <c r="H7" s="31">
        <f>VLOOKUP($D7,Résultats!$B$2:$AX$212,H$2,FALSE)/1000000</f>
        <v>543.06203820000007</v>
      </c>
      <c r="I7" s="128">
        <f>VLOOKUP($D7,Résultats!$B$2:$AX$212,I$2,FALSE)/1000000</f>
        <v>556.20132060000003</v>
      </c>
      <c r="J7" s="127">
        <f>VLOOKUP($D7,Résultats!$B$2:$AX$212,J$2,FALSE)/1000000</f>
        <v>568.69832279999991</v>
      </c>
      <c r="K7" s="31">
        <f>VLOOKUP($D7,Résultats!$B$2:$AX$212,K$2,FALSE)/1000000</f>
        <v>580.15444709999997</v>
      </c>
      <c r="L7" s="31">
        <f>VLOOKUP($D7,Résultats!$B$2:$AX$212,L$2,FALSE)/1000000</f>
        <v>595.83704479999994</v>
      </c>
      <c r="M7" s="31">
        <f>VLOOKUP($D7,Résultats!$B$2:$AX$212,M$2,FALSE)/1000000</f>
        <v>613.26614979999999</v>
      </c>
      <c r="N7" s="128">
        <f>VLOOKUP($D7,Résultats!$B$2:$AX$212,N$2,FALSE)/1000000</f>
        <v>633.62079640000002</v>
      </c>
      <c r="O7" s="127">
        <f>VLOOKUP($D7,Résultats!$B$2:$AX$212,O$2,FALSE)/1000000</f>
        <v>653.49499189999995</v>
      </c>
      <c r="P7" s="31">
        <f>VLOOKUP($D7,Résultats!$B$2:$AX$212,P$2,FALSE)/1000000</f>
        <v>671.07796170000006</v>
      </c>
      <c r="Q7" s="31">
        <f>VLOOKUP($D7,Résultats!$B$2:$AX$212,Q$2,FALSE)/1000000</f>
        <v>685.48965520000002</v>
      </c>
      <c r="R7" s="31">
        <f>VLOOKUP($D7,Résultats!$B$2:$AX$212,R$2,FALSE)/1000000</f>
        <v>696.86388539999996</v>
      </c>
      <c r="S7" s="128">
        <f>VLOOKUP($D7,Résultats!$B$2:$AX$212,S$2,FALSE)/1000000</f>
        <v>705.66958670000008</v>
      </c>
      <c r="T7" s="131">
        <f>VLOOKUP($D7,Résultats!$B$2:$AX$212,T$2,FALSE)/1000000</f>
        <v>728.08292160000008</v>
      </c>
      <c r="U7" s="131">
        <f>VLOOKUP($D7,Résultats!$B$2:$AX$212,U$2,FALSE)/1000000</f>
        <v>734.47904549999998</v>
      </c>
      <c r="V7" s="31">
        <f>VLOOKUP($D7,Résultats!$B$2:$AX$212,V$2,FALSE)/1000000</f>
        <v>734.95403970000007</v>
      </c>
      <c r="W7" s="131">
        <f>VLOOKUP($D7,Résultats!$B$2:$AX$212,W$2,FALSE)/1000000</f>
        <v>731.5740753</v>
      </c>
      <c r="X7" s="3"/>
    </row>
    <row r="8" spans="1:38" x14ac:dyDescent="0.3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832344546.39999998</v>
      </c>
      <c r="G8" s="127">
        <f>VLOOKUP($D8,Résultats!$B$2:$AX$212,G$2,FALSE)/1000000</f>
        <v>845.60528890000001</v>
      </c>
      <c r="H8" s="31">
        <f>VLOOKUP($D8,Résultats!$B$2:$AX$212,H$2,FALSE)/1000000</f>
        <v>848.89698290000001</v>
      </c>
      <c r="I8" s="128">
        <f>VLOOKUP($D8,Résultats!$B$2:$AX$212,I$2,FALSE)/1000000</f>
        <v>851.40338529999997</v>
      </c>
      <c r="J8" s="127">
        <f>VLOOKUP($D8,Résultats!$B$2:$AX$212,J$2,FALSE)/1000000</f>
        <v>850.68692199999998</v>
      </c>
      <c r="K8" s="31">
        <f>VLOOKUP($D8,Résultats!$B$2:$AX$212,K$2,FALSE)/1000000</f>
        <v>848.85462460000008</v>
      </c>
      <c r="L8" s="31">
        <f>VLOOKUP($D8,Résultats!$B$2:$AX$212,L$2,FALSE)/1000000</f>
        <v>846.28590239999994</v>
      </c>
      <c r="M8" s="31">
        <f>VLOOKUP($D8,Résultats!$B$2:$AX$212,M$2,FALSE)/1000000</f>
        <v>844.20162270000003</v>
      </c>
      <c r="N8" s="128">
        <f>VLOOKUP($D8,Résultats!$B$2:$AX$212,N$2,FALSE)/1000000</f>
        <v>841.77866770000003</v>
      </c>
      <c r="O8" s="127">
        <f>VLOOKUP($D8,Résultats!$B$2:$AX$212,O$2,FALSE)/1000000</f>
        <v>839.75345779999998</v>
      </c>
      <c r="P8" s="31">
        <f>VLOOKUP($D8,Résultats!$B$2:$AX$212,P$2,FALSE)/1000000</f>
        <v>837.32223829999998</v>
      </c>
      <c r="Q8" s="31">
        <f>VLOOKUP($D8,Résultats!$B$2:$AX$212,Q$2,FALSE)/1000000</f>
        <v>834.37301260000004</v>
      </c>
      <c r="R8" s="31">
        <f>VLOOKUP($D8,Résultats!$B$2:$AX$212,R$2,FALSE)/1000000</f>
        <v>830.60618379999994</v>
      </c>
      <c r="S8" s="128">
        <f>VLOOKUP($D8,Résultats!$B$2:$AX$212,S$2,FALSE)/1000000</f>
        <v>825.93752480000001</v>
      </c>
      <c r="T8" s="131">
        <f>VLOOKUP($D8,Résultats!$B$2:$AX$212,T$2,FALSE)/1000000</f>
        <v>798.48385050000002</v>
      </c>
      <c r="U8" s="131">
        <f>VLOOKUP($D8,Résultats!$B$2:$AX$212,U$2,FALSE)/1000000</f>
        <v>773.90542470000003</v>
      </c>
      <c r="V8" s="31">
        <f>VLOOKUP($D8,Résultats!$B$2:$AX$212,V$2,FALSE)/1000000</f>
        <v>743.56983949999994</v>
      </c>
      <c r="W8" s="131">
        <f>VLOOKUP($D8,Résultats!$B$2:$AX$212,W$2,FALSE)/1000000</f>
        <v>701.68898879999995</v>
      </c>
      <c r="X8" s="3"/>
    </row>
    <row r="9" spans="1:38" x14ac:dyDescent="0.3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681337056.39999998</v>
      </c>
      <c r="G9" s="127">
        <f>VLOOKUP($D9,Résultats!$B$2:$AX$212,G$2,FALSE)/1000000</f>
        <v>665.58353739999995</v>
      </c>
      <c r="H9" s="31">
        <f>VLOOKUP($D9,Résultats!$B$2:$AX$212,H$2,FALSE)/1000000</f>
        <v>654.58563270000002</v>
      </c>
      <c r="I9" s="128">
        <f>VLOOKUP($D9,Résultats!$B$2:$AX$212,I$2,FALSE)/1000000</f>
        <v>643.15150729999993</v>
      </c>
      <c r="J9" s="127">
        <f>VLOOKUP($D9,Résultats!$B$2:$AX$212,J$2,FALSE)/1000000</f>
        <v>632.18205179999995</v>
      </c>
      <c r="K9" s="31">
        <f>VLOOKUP($D9,Résultats!$B$2:$AX$212,K$2,FALSE)/1000000</f>
        <v>620.98495220000007</v>
      </c>
      <c r="L9" s="31">
        <f>VLOOKUP($D9,Résultats!$B$2:$AX$212,L$2,FALSE)/1000000</f>
        <v>606.30558110000004</v>
      </c>
      <c r="M9" s="31">
        <f>VLOOKUP($D9,Résultats!$B$2:$AX$212,M$2,FALSE)/1000000</f>
        <v>590.3332623</v>
      </c>
      <c r="N9" s="128">
        <f>VLOOKUP($D9,Résultats!$B$2:$AX$212,N$2,FALSE)/1000000</f>
        <v>572.61936909999997</v>
      </c>
      <c r="O9" s="127">
        <f>VLOOKUP($D9,Résultats!$B$2:$AX$212,O$2,FALSE)/1000000</f>
        <v>554.82546100000002</v>
      </c>
      <c r="P9" s="31">
        <f>VLOOKUP($D9,Résultats!$B$2:$AX$212,P$2,FALSE)/1000000</f>
        <v>538.70802939999999</v>
      </c>
      <c r="Q9" s="31">
        <f>VLOOKUP($D9,Résultats!$B$2:$AX$212,Q$2,FALSE)/1000000</f>
        <v>524.70074480000005</v>
      </c>
      <c r="R9" s="31">
        <f>VLOOKUP($D9,Résultats!$B$2:$AX$212,R$2,FALSE)/1000000</f>
        <v>512.66491429999996</v>
      </c>
      <c r="S9" s="128">
        <f>VLOOKUP($D9,Résultats!$B$2:$AX$212,S$2,FALSE)/1000000</f>
        <v>502.24322189999998</v>
      </c>
      <c r="T9" s="131">
        <f>VLOOKUP($D9,Résultats!$B$2:$AX$212,T$2,FALSE)/1000000</f>
        <v>463.56752660000001</v>
      </c>
      <c r="U9" s="131">
        <f>VLOOKUP($D9,Résultats!$B$2:$AX$212,U$2,FALSE)/1000000</f>
        <v>433.18002819999998</v>
      </c>
      <c r="V9" s="31">
        <f>VLOOKUP($D9,Résultats!$B$2:$AX$212,V$2,FALSE)/1000000</f>
        <v>403.50269580000003</v>
      </c>
      <c r="W9" s="131">
        <f>VLOOKUP($D9,Résultats!$B$2:$AX$212,W$2,FALSE)/1000000</f>
        <v>372.69122099999998</v>
      </c>
      <c r="X9" s="3"/>
    </row>
    <row r="10" spans="1:38" x14ac:dyDescent="0.3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349477420.60000002</v>
      </c>
      <c r="G10" s="127">
        <f>VLOOKUP($D10,Résultats!$B$2:$AX$212,G$2,FALSE)/1000000</f>
        <v>338.75239219999997</v>
      </c>
      <c r="H10" s="31">
        <f>VLOOKUP($D10,Résultats!$B$2:$AX$212,H$2,FALSE)/1000000</f>
        <v>332.20481910000001</v>
      </c>
      <c r="I10" s="128">
        <f>VLOOKUP($D10,Résultats!$B$2:$AX$212,I$2,FALSE)/1000000</f>
        <v>325.39021150000002</v>
      </c>
      <c r="J10" s="127">
        <f>VLOOKUP($D10,Résultats!$B$2:$AX$212,J$2,FALSE)/1000000</f>
        <v>319.20625410000002</v>
      </c>
      <c r="K10" s="31">
        <f>VLOOKUP($D10,Résultats!$B$2:$AX$212,K$2,FALSE)/1000000</f>
        <v>312.78922929999999</v>
      </c>
      <c r="L10" s="31">
        <f>VLOOKUP($D10,Résultats!$B$2:$AX$212,L$2,FALSE)/1000000</f>
        <v>304.74482799999998</v>
      </c>
      <c r="M10" s="31">
        <f>VLOOKUP($D10,Résultats!$B$2:$AX$212,M$2,FALSE)/1000000</f>
        <v>295.87099499999999</v>
      </c>
      <c r="N10" s="128">
        <f>VLOOKUP($D10,Résultats!$B$2:$AX$212,N$2,FALSE)/1000000</f>
        <v>285.89069230000001</v>
      </c>
      <c r="O10" s="127">
        <f>VLOOKUP($D10,Résultats!$B$2:$AX$212,O$2,FALSE)/1000000</f>
        <v>275.6323228</v>
      </c>
      <c r="P10" s="31">
        <f>VLOOKUP($D10,Résultats!$B$2:$AX$212,P$2,FALSE)/1000000</f>
        <v>266.14843759999997</v>
      </c>
      <c r="Q10" s="31">
        <f>VLOOKUP($D10,Résultats!$B$2:$AX$212,Q$2,FALSE)/1000000</f>
        <v>257.78828770000001</v>
      </c>
      <c r="R10" s="31">
        <f>VLOOKUP($D10,Résultats!$B$2:$AX$212,R$2,FALSE)/1000000</f>
        <v>250.52611730000001</v>
      </c>
      <c r="S10" s="128">
        <f>VLOOKUP($D10,Résultats!$B$2:$AX$212,S$2,FALSE)/1000000</f>
        <v>244.19548259999999</v>
      </c>
      <c r="T10" s="131">
        <f>VLOOKUP($D10,Résultats!$B$2:$AX$212,T$2,FALSE)/1000000</f>
        <v>220.691754</v>
      </c>
      <c r="U10" s="131">
        <f>VLOOKUP($D10,Résultats!$B$2:$AX$212,U$2,FALSE)/1000000</f>
        <v>202.4225319</v>
      </c>
      <c r="V10" s="31">
        <f>VLOOKUP($D10,Résultats!$B$2:$AX$212,V$2,FALSE)/1000000</f>
        <v>184.92337030000002</v>
      </c>
      <c r="W10" s="131">
        <f>VLOOKUP($D10,Résultats!$B$2:$AX$212,W$2,FALSE)/1000000</f>
        <v>167.27906709999999</v>
      </c>
      <c r="X10" s="3"/>
    </row>
    <row r="11" spans="1:38" x14ac:dyDescent="0.3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119440830</v>
      </c>
      <c r="G11" s="114">
        <f>VLOOKUP($D11,Résultats!$B$2:$AX$212,G$2,FALSE)/1000000</f>
        <v>105.33658029999999</v>
      </c>
      <c r="H11" s="20">
        <f>VLOOKUP($D11,Résultats!$B$2:$AX$212,H$2,FALSE)/1000000</f>
        <v>100.00604800000001</v>
      </c>
      <c r="I11" s="115">
        <f>VLOOKUP($D11,Résultats!$B$2:$AX$212,I$2,FALSE)/1000000</f>
        <v>94.847721849999999</v>
      </c>
      <c r="J11" s="114">
        <f>VLOOKUP($D11,Résultats!$B$2:$AX$212,J$2,FALSE)/1000000</f>
        <v>89.948991150000012</v>
      </c>
      <c r="K11" s="20">
        <f>VLOOKUP($D11,Résultats!$B$2:$AX$212,K$2,FALSE)/1000000</f>
        <v>85.282265730000006</v>
      </c>
      <c r="L11" s="20">
        <f>VLOOKUP($D11,Résultats!$B$2:$AX$212,L$2,FALSE)/1000000</f>
        <v>80.327143059999997</v>
      </c>
      <c r="M11" s="20">
        <f>VLOOKUP($D11,Résultats!$B$2:$AX$212,M$2,FALSE)/1000000</f>
        <v>75.439223859999998</v>
      </c>
      <c r="N11" s="115">
        <f>VLOOKUP($D11,Résultats!$B$2:$AX$212,N$2,FALSE)/1000000</f>
        <v>70.47118467</v>
      </c>
      <c r="O11" s="114">
        <f>VLOOKUP($D11,Résultats!$B$2:$AX$212,O$2,FALSE)/1000000</f>
        <v>65.752582410000002</v>
      </c>
      <c r="P11" s="20">
        <f>VLOOKUP($D11,Résultats!$B$2:$AX$212,P$2,FALSE)/1000000</f>
        <v>61.521371200000004</v>
      </c>
      <c r="Q11" s="20">
        <f>VLOOKUP($D11,Résultats!$B$2:$AX$212,Q$2,FALSE)/1000000</f>
        <v>57.829024750000002</v>
      </c>
      <c r="R11" s="20">
        <f>VLOOKUP($D11,Résultats!$B$2:$AX$212,R$2,FALSE)/1000000</f>
        <v>54.612969920000005</v>
      </c>
      <c r="S11" s="115">
        <f>VLOOKUP($D11,Résultats!$B$2:$AX$212,S$2,FALSE)/1000000</f>
        <v>51.785251700000003</v>
      </c>
      <c r="T11" s="123">
        <f>VLOOKUP($D11,Résultats!$B$2:$AX$212,T$2,FALSE)/1000000</f>
        <v>41.206802450000005</v>
      </c>
      <c r="U11" s="123">
        <f>VLOOKUP($D11,Résultats!$B$2:$AX$212,U$2,FALSE)/1000000</f>
        <v>33.701373850000003</v>
      </c>
      <c r="V11" s="20">
        <f>VLOOKUP($D11,Résultats!$B$2:$AX$212,V$2,FALSE)/1000000</f>
        <v>27.855915710000001</v>
      </c>
      <c r="W11" s="123">
        <f>VLOOKUP($D11,Résultats!$B$2:$AX$212,W$2,FALSE)/1000000</f>
        <v>23.195637019999999</v>
      </c>
      <c r="X11" s="3"/>
    </row>
    <row r="12" spans="1:3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3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" thickBot="1" x14ac:dyDescent="0.4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3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3.1482543266700184E-2</v>
      </c>
      <c r="G16" s="134">
        <f>G5/G$4</f>
        <v>4.7761459843562316E-2</v>
      </c>
      <c r="H16" s="98">
        <f t="shared" ref="H16:W16" si="2">H5/H$4</f>
        <v>5.373132225981879E-2</v>
      </c>
      <c r="I16" s="135">
        <f t="shared" si="2"/>
        <v>6.048568880254817E-2</v>
      </c>
      <c r="J16" s="134">
        <f t="shared" si="2"/>
        <v>6.7470002728394748E-2</v>
      </c>
      <c r="K16" s="98">
        <f t="shared" si="2"/>
        <v>7.5393110506836891E-2</v>
      </c>
      <c r="L16" s="98">
        <f t="shared" si="2"/>
        <v>8.3533916515820761E-2</v>
      </c>
      <c r="M16" s="98">
        <f t="shared" si="2"/>
        <v>9.2123195187815074E-2</v>
      </c>
      <c r="N16" s="135">
        <f t="shared" si="2"/>
        <v>0.10065981069041405</v>
      </c>
      <c r="O16" s="134">
        <f t="shared" si="2"/>
        <v>0.10959205173043846</v>
      </c>
      <c r="P16" s="98">
        <f t="shared" si="2"/>
        <v>0.11870709198843761</v>
      </c>
      <c r="Q16" s="98">
        <f t="shared" si="2"/>
        <v>0.12784035922195477</v>
      </c>
      <c r="R16" s="98">
        <f t="shared" si="2"/>
        <v>0.13694275483628637</v>
      </c>
      <c r="S16" s="135">
        <f t="shared" si="2"/>
        <v>0.14602142323904288</v>
      </c>
      <c r="T16" s="98">
        <f t="shared" si="2"/>
        <v>0.19095281977004294</v>
      </c>
      <c r="U16" s="141">
        <f t="shared" si="2"/>
        <v>0.23265614276714394</v>
      </c>
      <c r="V16" s="98">
        <f t="shared" si="2"/>
        <v>0.2725949403856609</v>
      </c>
      <c r="W16" s="141">
        <f t="shared" si="2"/>
        <v>0.31415152464214735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3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2.1559275949062172E-2</v>
      </c>
      <c r="G17" s="136">
        <f t="shared" si="3"/>
        <v>2.1910870256483191E-2</v>
      </c>
      <c r="H17" s="92">
        <f t="shared" ref="H17:W17" si="4">H6/H$4</f>
        <v>2.3114019989901563E-2</v>
      </c>
      <c r="I17" s="137">
        <f t="shared" si="4"/>
        <v>2.4018723943133709E-2</v>
      </c>
      <c r="J17" s="136">
        <f t="shared" si="4"/>
        <v>2.5264049852334904E-2</v>
      </c>
      <c r="K17" s="92">
        <f t="shared" si="4"/>
        <v>2.6211698706282757E-2</v>
      </c>
      <c r="L17" s="92">
        <f t="shared" si="4"/>
        <v>2.8072646978225941E-2</v>
      </c>
      <c r="M17" s="92">
        <f t="shared" si="4"/>
        <v>2.9453973938839851E-2</v>
      </c>
      <c r="N17" s="137">
        <f t="shared" si="4"/>
        <v>3.078501114588042E-2</v>
      </c>
      <c r="O17" s="136">
        <f t="shared" si="4"/>
        <v>3.1605883258044067E-2</v>
      </c>
      <c r="P17" s="92">
        <f t="shared" si="4"/>
        <v>3.1965952423491296E-2</v>
      </c>
      <c r="Q17" s="92">
        <f t="shared" si="4"/>
        <v>3.2141330137013237E-2</v>
      </c>
      <c r="R17" s="92">
        <f t="shared" si="4"/>
        <v>3.2287214009422159E-2</v>
      </c>
      <c r="S17" s="137">
        <f t="shared" si="4"/>
        <v>3.2467217057199155E-2</v>
      </c>
      <c r="T17" s="92">
        <f t="shared" si="4"/>
        <v>3.1987033401684649E-2</v>
      </c>
      <c r="U17" s="142">
        <f t="shared" si="4"/>
        <v>3.0004516111544952E-2</v>
      </c>
      <c r="V17" s="92">
        <f t="shared" si="4"/>
        <v>2.9571574118720034E-2</v>
      </c>
      <c r="W17" s="142">
        <f t="shared" si="4"/>
        <v>3.0558326571668362E-2</v>
      </c>
      <c r="X17" s="3"/>
      <c r="Y17" s="162" t="s">
        <v>369</v>
      </c>
      <c r="Z17" s="163">
        <f>I16+I17</f>
        <v>8.4504412745681878E-2</v>
      </c>
      <c r="AA17" s="163">
        <f>S16+S17</f>
        <v>0.17848864029624203</v>
      </c>
      <c r="AB17" s="164">
        <f>W16+W17</f>
        <v>0.3447098512138157</v>
      </c>
    </row>
    <row r="18" spans="1:28" x14ac:dyDescent="0.3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0.19129889094241689</v>
      </c>
      <c r="G18" s="136">
        <f t="shared" si="3"/>
        <v>0.19822458421710473</v>
      </c>
      <c r="H18" s="92">
        <f t="shared" ref="H18:W18" si="5">H7/H$4</f>
        <v>0.2022507850700147</v>
      </c>
      <c r="I18" s="137">
        <f t="shared" si="5"/>
        <v>0.20607084620103377</v>
      </c>
      <c r="J18" s="136">
        <f t="shared" si="5"/>
        <v>0.20967850456445419</v>
      </c>
      <c r="K18" s="92">
        <f t="shared" si="5"/>
        <v>0.21290605218450168</v>
      </c>
      <c r="L18" s="92">
        <f t="shared" si="5"/>
        <v>0.21752110590918902</v>
      </c>
      <c r="M18" s="92">
        <f t="shared" si="5"/>
        <v>0.22268797544741359</v>
      </c>
      <c r="N18" s="137">
        <f t="shared" si="5"/>
        <v>0.22888830430525478</v>
      </c>
      <c r="O18" s="136">
        <f t="shared" si="5"/>
        <v>0.234874459792869</v>
      </c>
      <c r="P18" s="92">
        <f t="shared" si="5"/>
        <v>0.2400075261407251</v>
      </c>
      <c r="Q18" s="92">
        <f t="shared" si="5"/>
        <v>0.24397447873551698</v>
      </c>
      <c r="R18" s="92">
        <f t="shared" si="5"/>
        <v>0.24685116297746004</v>
      </c>
      <c r="S18" s="137">
        <f t="shared" si="5"/>
        <v>0.24882301112661864</v>
      </c>
      <c r="T18" s="92">
        <f t="shared" si="5"/>
        <v>0.25122378686912006</v>
      </c>
      <c r="U18" s="142">
        <f t="shared" si="5"/>
        <v>0.2486858516190914</v>
      </c>
      <c r="V18" s="92">
        <f t="shared" si="5"/>
        <v>0.24483201465243148</v>
      </c>
      <c r="W18" s="142">
        <f t="shared" si="5"/>
        <v>0.2402456908917516</v>
      </c>
      <c r="X18" s="3"/>
      <c r="Y18" s="162" t="s">
        <v>370</v>
      </c>
      <c r="Z18" s="163">
        <f>I18+I19+I20</f>
        <v>0.75979875011852238</v>
      </c>
      <c r="AA18" s="163">
        <f>S18+S19+S20</f>
        <v>0.71714691078589632</v>
      </c>
      <c r="AB18" s="164">
        <f>W18+W19+W20</f>
        <v>0.59306740026954696</v>
      </c>
    </row>
    <row r="19" spans="1:28" ht="15" thickBot="1" x14ac:dyDescent="0.4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0.31724449478954853</v>
      </c>
      <c r="G19" s="136">
        <f t="shared" si="3"/>
        <v>0.31661497998761151</v>
      </c>
      <c r="H19" s="92">
        <f t="shared" ref="H19:W19" si="6">H8/H$4</f>
        <v>0.31615187429444563</v>
      </c>
      <c r="I19" s="137">
        <f t="shared" si="6"/>
        <v>0.3154422860375995</v>
      </c>
      <c r="J19" s="136">
        <f t="shared" si="6"/>
        <v>0.31364741991726952</v>
      </c>
      <c r="K19" s="92">
        <f t="shared" si="6"/>
        <v>0.3115140940581152</v>
      </c>
      <c r="L19" s="92">
        <f t="shared" si="6"/>
        <v>0.30895199788592265</v>
      </c>
      <c r="M19" s="92">
        <f t="shared" si="6"/>
        <v>0.30654480161638348</v>
      </c>
      <c r="N19" s="137">
        <f t="shared" si="6"/>
        <v>0.30408296720197353</v>
      </c>
      <c r="O19" s="136">
        <f t="shared" si="6"/>
        <v>0.30181813511150923</v>
      </c>
      <c r="P19" s="92">
        <f t="shared" si="6"/>
        <v>0.29946392292172586</v>
      </c>
      <c r="Q19" s="92">
        <f t="shared" si="6"/>
        <v>0.29696395748040155</v>
      </c>
      <c r="R19" s="92">
        <f t="shared" si="6"/>
        <v>0.29422690247408817</v>
      </c>
      <c r="S19" s="137">
        <f t="shared" si="6"/>
        <v>0.29123015331333996</v>
      </c>
      <c r="T19" s="92">
        <f t="shared" si="6"/>
        <v>0.27551550891431636</v>
      </c>
      <c r="U19" s="142">
        <f t="shared" si="6"/>
        <v>0.26203515375055603</v>
      </c>
      <c r="V19" s="92">
        <f t="shared" si="6"/>
        <v>0.24770215823819508</v>
      </c>
      <c r="W19" s="142">
        <f t="shared" si="6"/>
        <v>0.23043156065400633</v>
      </c>
      <c r="X19" s="3"/>
      <c r="Y19" s="165" t="s">
        <v>375</v>
      </c>
      <c r="Z19" s="166">
        <f>I21+I22</f>
        <v>0.15569683732104417</v>
      </c>
      <c r="AA19" s="166">
        <f>S21+S22</f>
        <v>0.10436444893196592</v>
      </c>
      <c r="AB19" s="167">
        <f>W21+W22</f>
        <v>6.2551050445501438E-2</v>
      </c>
    </row>
    <row r="20" spans="1:28" x14ac:dyDescent="0.3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0.25968864837752015</v>
      </c>
      <c r="G20" s="136">
        <f t="shared" si="3"/>
        <v>0.24921050180293483</v>
      </c>
      <c r="H20" s="92">
        <f t="shared" ref="H20:W20" si="7">H9/H$4</f>
        <v>0.24378514570442178</v>
      </c>
      <c r="I20" s="137">
        <f t="shared" si="7"/>
        <v>0.23828561787988917</v>
      </c>
      <c r="J20" s="136">
        <f t="shared" si="7"/>
        <v>0.23308489214681455</v>
      </c>
      <c r="K20" s="92">
        <f t="shared" si="7"/>
        <v>0.22789009943777006</v>
      </c>
      <c r="L20" s="92">
        <f t="shared" si="7"/>
        <v>0.22134283470752322</v>
      </c>
      <c r="M20" s="92">
        <f t="shared" si="7"/>
        <v>0.21436063129152994</v>
      </c>
      <c r="N20" s="137">
        <f t="shared" si="7"/>
        <v>0.20685223267656591</v>
      </c>
      <c r="O20" s="136">
        <f t="shared" si="7"/>
        <v>0.19941136817716526</v>
      </c>
      <c r="P20" s="92">
        <f t="shared" si="7"/>
        <v>0.19266611158099514</v>
      </c>
      <c r="Q20" s="92">
        <f t="shared" si="7"/>
        <v>0.18674766239523774</v>
      </c>
      <c r="R20" s="92">
        <f t="shared" si="7"/>
        <v>0.18160207891969327</v>
      </c>
      <c r="S20" s="137">
        <f t="shared" si="7"/>
        <v>0.17709374634593766</v>
      </c>
      <c r="T20" s="92">
        <f t="shared" si="7"/>
        <v>0.15995319495488017</v>
      </c>
      <c r="U20" s="142">
        <f t="shared" si="7"/>
        <v>0.14666959510596281</v>
      </c>
      <c r="V20" s="92">
        <f t="shared" si="7"/>
        <v>0.13441708269366928</v>
      </c>
      <c r="W20" s="142">
        <f t="shared" si="7"/>
        <v>0.12239014872378909</v>
      </c>
      <c r="X20" s="3"/>
      <c r="Y20" s="228" t="s">
        <v>443</v>
      </c>
      <c r="Z20" s="229">
        <f>SUM(Z17:Z19)</f>
        <v>1.0000000001852485</v>
      </c>
      <c r="AA20" s="229">
        <f t="shared" ref="AA20:AB20" si="8">SUM(AA17:AA19)</f>
        <v>1.0000000000141043</v>
      </c>
      <c r="AB20" s="229">
        <f t="shared" si="8"/>
        <v>1.000328301928864</v>
      </c>
    </row>
    <row r="21" spans="1:28" x14ac:dyDescent="0.3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0.13320179511973501</v>
      </c>
      <c r="G21" s="136">
        <f t="shared" si="3"/>
        <v>0.12683705185510286</v>
      </c>
      <c r="H21" s="92">
        <f t="shared" ref="H21:W21" si="9">H10/H$4</f>
        <v>0.12372193366657828</v>
      </c>
      <c r="I21" s="137">
        <f t="shared" si="9"/>
        <v>0.12055605361922679</v>
      </c>
      <c r="J21" s="136">
        <f t="shared" si="9"/>
        <v>0.11769102760453787</v>
      </c>
      <c r="K21" s="92">
        <f t="shared" si="9"/>
        <v>0.11478791606094002</v>
      </c>
      <c r="L21" s="92">
        <f t="shared" si="9"/>
        <v>0.11125261946228288</v>
      </c>
      <c r="M21" s="92">
        <f t="shared" si="9"/>
        <v>0.10743608283556665</v>
      </c>
      <c r="N21" s="137">
        <f t="shared" si="9"/>
        <v>0.1032747601546406</v>
      </c>
      <c r="O21" s="136">
        <f t="shared" si="9"/>
        <v>9.9065782785693141E-2</v>
      </c>
      <c r="P21" s="92">
        <f t="shared" si="9"/>
        <v>9.5186597892110647E-2</v>
      </c>
      <c r="Q21" s="92">
        <f t="shared" si="9"/>
        <v>9.1750127282925892E-2</v>
      </c>
      <c r="R21" s="92">
        <f t="shared" si="9"/>
        <v>8.874425078899717E-2</v>
      </c>
      <c r="S21" s="137">
        <f t="shared" si="9"/>
        <v>8.6104681892548676E-2</v>
      </c>
      <c r="T21" s="92">
        <f t="shared" si="9"/>
        <v>7.6149318334276211E-2</v>
      </c>
      <c r="U21" s="142">
        <f t="shared" si="9"/>
        <v>6.8537856921670609E-2</v>
      </c>
      <c r="V21" s="92">
        <f t="shared" si="9"/>
        <v>6.1602711001285775E-2</v>
      </c>
      <c r="W21" s="142">
        <f t="shared" si="9"/>
        <v>5.4933705832436806E-2</v>
      </c>
      <c r="X21" s="3"/>
    </row>
    <row r="22" spans="1:28" x14ac:dyDescent="0.3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4.5524351585508688E-2</v>
      </c>
      <c r="G22" s="138">
        <f t="shared" si="3"/>
        <v>3.9440551876198104E-2</v>
      </c>
      <c r="H22" s="94">
        <f t="shared" ref="H22:W22" si="10">H11/H$4</f>
        <v>3.7244919174962823E-2</v>
      </c>
      <c r="I22" s="139">
        <f t="shared" si="10"/>
        <v>3.514078370181737E-2</v>
      </c>
      <c r="J22" s="138">
        <f t="shared" si="10"/>
        <v>3.3164103348421778E-2</v>
      </c>
      <c r="K22" s="94">
        <f t="shared" si="10"/>
        <v>3.1297028935459006E-2</v>
      </c>
      <c r="L22" s="94">
        <f t="shared" si="10"/>
        <v>2.9324878581192974E-2</v>
      </c>
      <c r="M22" s="94">
        <f t="shared" si="10"/>
        <v>2.7393339802280436E-2</v>
      </c>
      <c r="N22" s="139">
        <f t="shared" si="10"/>
        <v>2.5456913745798206E-2</v>
      </c>
      <c r="O22" s="138">
        <f t="shared" si="10"/>
        <v>2.3632319244916395E-2</v>
      </c>
      <c r="P22" s="94">
        <f t="shared" si="10"/>
        <v>2.2002796916609356E-2</v>
      </c>
      <c r="Q22" s="94">
        <f t="shared" si="10"/>
        <v>2.0582084736272415E-2</v>
      </c>
      <c r="R22" s="94">
        <f t="shared" si="10"/>
        <v>1.9345636100322219E-2</v>
      </c>
      <c r="S22" s="139">
        <f t="shared" si="10"/>
        <v>1.825976703941724E-2</v>
      </c>
      <c r="T22" s="94">
        <f t="shared" si="10"/>
        <v>1.4218337841941677E-2</v>
      </c>
      <c r="U22" s="143">
        <f t="shared" si="10"/>
        <v>1.1410883547964512E-2</v>
      </c>
      <c r="V22" s="94">
        <f t="shared" si="10"/>
        <v>9.2795189833250954E-3</v>
      </c>
      <c r="W22" s="143">
        <f t="shared" si="10"/>
        <v>7.6173446130646267E-3</v>
      </c>
      <c r="X22" s="3"/>
    </row>
    <row r="23" spans="1:2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4.5" x14ac:dyDescent="0.35"/>
  <sheetData>
    <row r="4" spans="2:2" x14ac:dyDescent="0.35">
      <c r="B4" t="str">
        <f>Résultats!B1&amp;" : Energie finale par usage et énergie primaire (Mtep)"</f>
        <v>TEND : Energie finale par usage et énergie primaire (Mtep)</v>
      </c>
    </row>
    <row r="5" spans="2:2" x14ac:dyDescent="0.35">
      <c r="B5" t="str">
        <f>Résultats!B1&amp;" : Ventilation du mix electrique (%)"</f>
        <v>TEND : Ventilation du mix electrique (%)</v>
      </c>
    </row>
    <row r="6" spans="2:2" x14ac:dyDescent="0.35">
      <c r="B6" t="str">
        <f>Résultats!B1&amp;" : Ventilation du mix carburant (%)"</f>
        <v>TEND : Ventilation du mix carburant (%)</v>
      </c>
    </row>
    <row r="7" spans="2:2" x14ac:dyDescent="0.35">
      <c r="B7" t="str">
        <f>Résultats!B1&amp;" : Ventilation du mix gaz (%)"</f>
        <v>TEND : Ventilation du mix gaz (%)</v>
      </c>
    </row>
    <row r="8" spans="2:2" x14ac:dyDescent="0.35">
      <c r="B8" t="str">
        <f>Résultats!B1&amp;" : Emissions CO2 (Mt.eqCO2)"</f>
        <v>TEND : Emissions CO2 (Mt.eqCO2)</v>
      </c>
    </row>
    <row r="9" spans="2:2" x14ac:dyDescent="0.35">
      <c r="B9" t="str">
        <f>Résultats!B1&amp;" : Ventilation du parc auto (%)"</f>
        <v>TEND : Ventilation du parc auto (%)</v>
      </c>
    </row>
    <row r="10" spans="2:2" x14ac:dyDescent="0.3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Gael</cp:lastModifiedBy>
  <cp:lastPrinted>2018-11-29T16:44:02Z</cp:lastPrinted>
  <dcterms:created xsi:type="dcterms:W3CDTF">2016-06-15T08:53:28Z</dcterms:created>
  <dcterms:modified xsi:type="dcterms:W3CDTF">2023-09-25T13:57:02Z</dcterms:modified>
</cp:coreProperties>
</file>