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3 Réduction construction neuve\"/>
    </mc:Choice>
  </mc:AlternateContent>
  <xr:revisionPtr revIDLastSave="0" documentId="13_ncr:1_{15F90741-7817-4B19-B086-73A52C23116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Q20" i="32"/>
  <c r="Q20" i="32"/>
  <c r="AQ19" i="32"/>
  <c r="Q19" i="32"/>
  <c r="AQ18" i="32"/>
  <c r="Q18" i="32"/>
  <c r="AQ17" i="32"/>
  <c r="Q17" i="32"/>
  <c r="AQ16" i="32"/>
  <c r="Q16" i="32"/>
  <c r="AQ14" i="32"/>
  <c r="Q14" i="32"/>
  <c r="AQ9" i="32"/>
  <c r="Q9" i="32"/>
  <c r="AQ8" i="32"/>
  <c r="Q8" i="32"/>
  <c r="AQ7" i="32"/>
  <c r="Q7" i="32"/>
  <c r="AQ6" i="32"/>
  <c r="Q6" i="32"/>
  <c r="AQ5" i="32"/>
  <c r="Q5" i="32"/>
  <c r="AQ4" i="32"/>
  <c r="Q4" i="32"/>
  <c r="AQ3" i="32"/>
  <c r="Q3" i="32"/>
  <c r="H29" i="31"/>
  <c r="T2" i="14"/>
  <c r="X2" i="25"/>
  <c r="T2" i="25"/>
  <c r="G4" i="14" l="1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Q94" i="16" l="1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P68" i="16" l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P72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3" i="32"/>
  <c r="A1" i="32"/>
  <c r="A26" i="25"/>
  <c r="A4" i="25"/>
  <c r="A3" i="31"/>
  <c r="A4" i="16"/>
  <c r="A31" i="13"/>
  <c r="A4" i="13"/>
  <c r="AU20" i="32" l="1"/>
  <c r="AT20" i="32"/>
  <c r="AS20" i="32"/>
  <c r="AR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AU19" i="32"/>
  <c r="AT19" i="32"/>
  <c r="AS19" i="32"/>
  <c r="AR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AU18" i="32"/>
  <c r="AT18" i="32"/>
  <c r="AS18" i="32"/>
  <c r="AR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AU17" i="32"/>
  <c r="AT17" i="32"/>
  <c r="AS17" i="32"/>
  <c r="AR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AU16" i="32"/>
  <c r="AT16" i="32"/>
  <c r="AS16" i="32"/>
  <c r="AR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AU14" i="32"/>
  <c r="AT14" i="32"/>
  <c r="AS14" i="32"/>
  <c r="AR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AU9" i="32"/>
  <c r="AT9" i="32"/>
  <c r="AS9" i="32"/>
  <c r="AR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AU8" i="32"/>
  <c r="AT8" i="32"/>
  <c r="AS8" i="32"/>
  <c r="AR8" i="32"/>
  <c r="AP8" i="32"/>
  <c r="AO8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U7" i="32"/>
  <c r="AT7" i="32"/>
  <c r="AS7" i="32"/>
  <c r="AR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AU6" i="32"/>
  <c r="AT6" i="32"/>
  <c r="AS6" i="32"/>
  <c r="AR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AU5" i="32"/>
  <c r="AT5" i="32"/>
  <c r="AS5" i="32"/>
  <c r="AR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AU4" i="32"/>
  <c r="AT4" i="32"/>
  <c r="AS4" i="32"/>
  <c r="AR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AU3" i="32"/>
  <c r="AT3" i="32"/>
  <c r="AS3" i="32"/>
  <c r="AR3" i="32"/>
  <c r="AP3" i="32"/>
  <c r="AO3" i="32"/>
  <c r="AN3" i="32"/>
  <c r="AM3" i="32"/>
  <c r="AL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S31" i="32" l="1"/>
  <c r="AS31" i="32"/>
  <c r="AA21" i="32"/>
  <c r="C30" i="32"/>
  <c r="J31" i="32"/>
  <c r="K21" i="32"/>
  <c r="AH31" i="32"/>
  <c r="S30" i="32"/>
  <c r="V31" i="32"/>
  <c r="AU30" i="32"/>
  <c r="AP31" i="32"/>
  <c r="O30" i="32"/>
  <c r="AI30" i="32"/>
  <c r="AM30" i="32"/>
  <c r="AQ30" i="32"/>
  <c r="F31" i="32"/>
  <c r="R31" i="32"/>
  <c r="Z31" i="32"/>
  <c r="AL31" i="32"/>
  <c r="S21" i="32"/>
  <c r="AM21" i="32"/>
  <c r="AF13" i="32"/>
  <c r="D25" i="32"/>
  <c r="AB25" i="32"/>
  <c r="E28" i="32"/>
  <c r="H13" i="32"/>
  <c r="AN13" i="32"/>
  <c r="E2" i="32"/>
  <c r="I2" i="32"/>
  <c r="M25" i="32"/>
  <c r="Q2" i="32"/>
  <c r="U2" i="32"/>
  <c r="Y2" i="32"/>
  <c r="AC25" i="32"/>
  <c r="AG2" i="32"/>
  <c r="AK2" i="32"/>
  <c r="AO2" i="32"/>
  <c r="AS25" i="32"/>
  <c r="L2" i="32"/>
  <c r="P2" i="32"/>
  <c r="AF2" i="32"/>
  <c r="AR2" i="32"/>
  <c r="C27" i="32"/>
  <c r="G27" i="32"/>
  <c r="K27" i="32"/>
  <c r="O27" i="32"/>
  <c r="S27" i="32"/>
  <c r="W27" i="32"/>
  <c r="AA27" i="32"/>
  <c r="AE27" i="32"/>
  <c r="AI27" i="32"/>
  <c r="AM27" i="32"/>
  <c r="AQ27" i="32"/>
  <c r="AU27" i="32"/>
  <c r="F28" i="32"/>
  <c r="J28" i="32"/>
  <c r="N28" i="32"/>
  <c r="R28" i="32"/>
  <c r="V28" i="32"/>
  <c r="Z28" i="32"/>
  <c r="AD28" i="32"/>
  <c r="AH28" i="32"/>
  <c r="AL28" i="32"/>
  <c r="AP28" i="32"/>
  <c r="AT28" i="32"/>
  <c r="D30" i="32"/>
  <c r="H30" i="32"/>
  <c r="L30" i="32"/>
  <c r="P30" i="32"/>
  <c r="T30" i="32"/>
  <c r="X30" i="32"/>
  <c r="AB30" i="32"/>
  <c r="AF30" i="32"/>
  <c r="AJ30" i="32"/>
  <c r="AN30" i="32"/>
  <c r="AR30" i="32"/>
  <c r="C31" i="32"/>
  <c r="G31" i="32"/>
  <c r="K31" i="32"/>
  <c r="O31" i="32"/>
  <c r="W31" i="32"/>
  <c r="AA31" i="32"/>
  <c r="AE31" i="32"/>
  <c r="AI31" i="32"/>
  <c r="AM31" i="32"/>
  <c r="AQ31" i="32"/>
  <c r="AU31" i="32"/>
  <c r="D13" i="32"/>
  <c r="L13" i="32"/>
  <c r="P13" i="32"/>
  <c r="J2" i="32"/>
  <c r="N2" i="32"/>
  <c r="Z2" i="32"/>
  <c r="C13" i="32"/>
  <c r="K13" i="32"/>
  <c r="S13" i="32"/>
  <c r="AA13" i="32"/>
  <c r="AI13" i="32"/>
  <c r="AQ13" i="32"/>
  <c r="AP27" i="32"/>
  <c r="AC28" i="32"/>
  <c r="G21" i="32"/>
  <c r="W30" i="32"/>
  <c r="AE21" i="32"/>
  <c r="AD21" i="32"/>
  <c r="AT30" i="32"/>
  <c r="AD2" i="32"/>
  <c r="R10" i="32"/>
  <c r="C21" i="32"/>
  <c r="W21" i="32"/>
  <c r="AI21" i="32"/>
  <c r="G30" i="32"/>
  <c r="AE30" i="32"/>
  <c r="N31" i="32"/>
  <c r="AD31" i="32"/>
  <c r="AT31" i="32"/>
  <c r="T25" i="32"/>
  <c r="K30" i="32"/>
  <c r="AA30" i="32"/>
  <c r="H28" i="32"/>
  <c r="O2" i="32"/>
  <c r="S2" i="32"/>
  <c r="AA2" i="32"/>
  <c r="AI2" i="32"/>
  <c r="I31" i="32"/>
  <c r="AM2" i="32"/>
  <c r="AU2" i="32"/>
  <c r="T13" i="32"/>
  <c r="X13" i="32"/>
  <c r="AB13" i="32"/>
  <c r="AJ13" i="32"/>
  <c r="AR13" i="32"/>
  <c r="AP2" i="32"/>
  <c r="AT2" i="32"/>
  <c r="I27" i="32"/>
  <c r="J27" i="32"/>
  <c r="M28" i="32"/>
  <c r="AU25" i="32"/>
  <c r="X25" i="32"/>
  <c r="Y27" i="32"/>
  <c r="AB28" i="32"/>
  <c r="F30" i="32"/>
  <c r="N30" i="32"/>
  <c r="V21" i="32"/>
  <c r="AD30" i="32"/>
  <c r="AL21" i="32"/>
  <c r="Q31" i="32"/>
  <c r="Y31" i="32"/>
  <c r="AG31" i="32"/>
  <c r="AO31" i="32"/>
  <c r="V30" i="32"/>
  <c r="M27" i="32"/>
  <c r="AK27" i="32"/>
  <c r="T28" i="32"/>
  <c r="AN28" i="32"/>
  <c r="J30" i="32"/>
  <c r="R30" i="32"/>
  <c r="Z30" i="32"/>
  <c r="AH30" i="32"/>
  <c r="AP30" i="32"/>
  <c r="AP32" i="32" s="1"/>
  <c r="E31" i="32"/>
  <c r="M31" i="32"/>
  <c r="U31" i="32"/>
  <c r="AC31" i="32"/>
  <c r="AK31" i="32"/>
  <c r="Z21" i="32"/>
  <c r="AH21" i="32"/>
  <c r="AP21" i="32"/>
  <c r="AL30" i="32"/>
  <c r="F2" i="32"/>
  <c r="R2" i="32"/>
  <c r="V2" i="32"/>
  <c r="AH2" i="32"/>
  <c r="AL2" i="32"/>
  <c r="AC27" i="32"/>
  <c r="AF28" i="32"/>
  <c r="H25" i="32"/>
  <c r="O21" i="32"/>
  <c r="C25" i="32"/>
  <c r="AQ25" i="32"/>
  <c r="E27" i="32"/>
  <c r="U27" i="32"/>
  <c r="AS27" i="32"/>
  <c r="L28" i="32"/>
  <c r="X28" i="32"/>
  <c r="AR28" i="32"/>
  <c r="AT21" i="32"/>
  <c r="G25" i="32"/>
  <c r="K25" i="32"/>
  <c r="W25" i="32"/>
  <c r="AE25" i="32"/>
  <c r="Q27" i="32"/>
  <c r="AG27" i="32"/>
  <c r="AO27" i="32"/>
  <c r="D28" i="32"/>
  <c r="P28" i="32"/>
  <c r="AJ28" i="32"/>
  <c r="G13" i="32"/>
  <c r="O13" i="32"/>
  <c r="W13" i="32"/>
  <c r="AE13" i="32"/>
  <c r="F21" i="32"/>
  <c r="J21" i="32"/>
  <c r="N21" i="32"/>
  <c r="AJ25" i="32"/>
  <c r="AM25" i="32"/>
  <c r="O25" i="32"/>
  <c r="AI25" i="32"/>
  <c r="Z10" i="32"/>
  <c r="AM13" i="32"/>
  <c r="AU13" i="32"/>
  <c r="AK28" i="32"/>
  <c r="G2" i="32"/>
  <c r="W2" i="32"/>
  <c r="AE2" i="32"/>
  <c r="S25" i="32"/>
  <c r="AA25" i="32"/>
  <c r="C2" i="32"/>
  <c r="K2" i="32"/>
  <c r="AQ2" i="32"/>
  <c r="AN25" i="32"/>
  <c r="R27" i="32"/>
  <c r="AH27" i="32"/>
  <c r="U28" i="32"/>
  <c r="AS28" i="32"/>
  <c r="F13" i="32"/>
  <c r="J25" i="32"/>
  <c r="N13" i="32"/>
  <c r="R25" i="32"/>
  <c r="V13" i="32"/>
  <c r="Z25" i="32"/>
  <c r="AD13" i="32"/>
  <c r="AH25" i="32"/>
  <c r="AL13" i="32"/>
  <c r="AP25" i="32"/>
  <c r="AT13" i="32"/>
  <c r="E13" i="32"/>
  <c r="I13" i="32"/>
  <c r="M13" i="32"/>
  <c r="Q13" i="32"/>
  <c r="U13" i="32"/>
  <c r="Y13" i="32"/>
  <c r="AC13" i="32"/>
  <c r="AG13" i="32"/>
  <c r="AK13" i="32"/>
  <c r="AO13" i="32"/>
  <c r="AS13" i="32"/>
  <c r="D21" i="32"/>
  <c r="H21" i="32"/>
  <c r="L21" i="32"/>
  <c r="P21" i="32"/>
  <c r="T21" i="32"/>
  <c r="X27" i="32"/>
  <c r="AB27" i="32"/>
  <c r="AF27" i="32"/>
  <c r="AJ21" i="32"/>
  <c r="AN21" i="32"/>
  <c r="AR27" i="32"/>
  <c r="C28" i="32"/>
  <c r="G28" i="32"/>
  <c r="K28" i="32"/>
  <c r="O28" i="32"/>
  <c r="S28" i="32"/>
  <c r="W28" i="32"/>
  <c r="AA28" i="32"/>
  <c r="AE28" i="32"/>
  <c r="AI28" i="32"/>
  <c r="AM28" i="32"/>
  <c r="AQ28" i="32"/>
  <c r="AU28" i="32"/>
  <c r="E30" i="32"/>
  <c r="I21" i="32"/>
  <c r="M21" i="32"/>
  <c r="Q30" i="32"/>
  <c r="U30" i="32"/>
  <c r="Y21" i="32"/>
  <c r="AC21" i="32"/>
  <c r="AG30" i="32"/>
  <c r="AK30" i="32"/>
  <c r="AO21" i="32"/>
  <c r="AS30" i="32"/>
  <c r="D31" i="32"/>
  <c r="H31" i="32"/>
  <c r="L31" i="32"/>
  <c r="P31" i="32"/>
  <c r="T31" i="32"/>
  <c r="X31" i="32"/>
  <c r="AB31" i="32"/>
  <c r="AF31" i="32"/>
  <c r="AJ31" i="32"/>
  <c r="AN31" i="32"/>
  <c r="AR31" i="32"/>
  <c r="Z13" i="32"/>
  <c r="AR21" i="32"/>
  <c r="Q21" i="32"/>
  <c r="M2" i="32"/>
  <c r="T27" i="32"/>
  <c r="AC2" i="32"/>
  <c r="P27" i="32"/>
  <c r="AH13" i="32"/>
  <c r="AG21" i="32"/>
  <c r="AS2" i="32"/>
  <c r="J13" i="32"/>
  <c r="AP13" i="32"/>
  <c r="AF21" i="32"/>
  <c r="R13" i="32"/>
  <c r="E25" i="32"/>
  <c r="I25" i="32"/>
  <c r="Q25" i="32"/>
  <c r="U25" i="32"/>
  <c r="Y25" i="32"/>
  <c r="AG25" i="32"/>
  <c r="AK25" i="32"/>
  <c r="AO25" i="32"/>
  <c r="H27" i="32"/>
  <c r="L27" i="32"/>
  <c r="AN27" i="32"/>
  <c r="AB21" i="32"/>
  <c r="AS21" i="32"/>
  <c r="E21" i="32"/>
  <c r="U21" i="32"/>
  <c r="AK21" i="32"/>
  <c r="F25" i="32"/>
  <c r="N25" i="32"/>
  <c r="V25" i="32"/>
  <c r="AD25" i="32"/>
  <c r="AL25" i="32"/>
  <c r="AT25" i="32"/>
  <c r="D27" i="32"/>
  <c r="AJ27" i="32"/>
  <c r="I30" i="32"/>
  <c r="M30" i="32"/>
  <c r="Y30" i="32"/>
  <c r="AC30" i="32"/>
  <c r="AO30" i="32"/>
  <c r="X21" i="32"/>
  <c r="L10" i="32"/>
  <c r="X10" i="32"/>
  <c r="AJ10" i="32"/>
  <c r="L25" i="32"/>
  <c r="E10" i="32"/>
  <c r="I10" i="32"/>
  <c r="M10" i="32"/>
  <c r="Q10" i="32"/>
  <c r="U10" i="32"/>
  <c r="Y10" i="32"/>
  <c r="AC10" i="32"/>
  <c r="AG10" i="32"/>
  <c r="AK10" i="32"/>
  <c r="AO10" i="32"/>
  <c r="AS10" i="32"/>
  <c r="AQ21" i="32"/>
  <c r="AU21" i="32"/>
  <c r="R21" i="32"/>
  <c r="P25" i="32"/>
  <c r="AF25" i="32"/>
  <c r="Z27" i="32"/>
  <c r="H10" i="32"/>
  <c r="T10" i="32"/>
  <c r="AF10" i="32"/>
  <c r="AN10" i="32"/>
  <c r="AR25" i="32"/>
  <c r="D2" i="32"/>
  <c r="H2" i="32"/>
  <c r="T2" i="32"/>
  <c r="X2" i="32"/>
  <c r="AB2" i="32"/>
  <c r="AJ2" i="32"/>
  <c r="AN2" i="32"/>
  <c r="F27" i="32"/>
  <c r="N27" i="32"/>
  <c r="V27" i="32"/>
  <c r="AD27" i="32"/>
  <c r="AL27" i="32"/>
  <c r="AT27" i="32"/>
  <c r="F10" i="32"/>
  <c r="J10" i="32"/>
  <c r="N10" i="32"/>
  <c r="V10" i="32"/>
  <c r="AD10" i="32"/>
  <c r="AH10" i="32"/>
  <c r="AL10" i="32"/>
  <c r="AP10" i="32"/>
  <c r="AT10" i="32"/>
  <c r="D10" i="32"/>
  <c r="P10" i="32"/>
  <c r="AB10" i="32"/>
  <c r="AR10" i="32"/>
  <c r="I28" i="32"/>
  <c r="Q28" i="32"/>
  <c r="Y28" i="32"/>
  <c r="AG28" i="32"/>
  <c r="AO28" i="32"/>
  <c r="C10" i="32"/>
  <c r="G10" i="32"/>
  <c r="K10" i="32"/>
  <c r="O10" i="32"/>
  <c r="S10" i="32"/>
  <c r="W10" i="32"/>
  <c r="AA10" i="32"/>
  <c r="AE10" i="32"/>
  <c r="AI10" i="32"/>
  <c r="AM10" i="32"/>
  <c r="AQ10" i="32"/>
  <c r="AU10" i="32"/>
  <c r="AK26" i="32" l="1"/>
  <c r="AI29" i="32"/>
  <c r="AS24" i="32"/>
  <c r="S24" i="32"/>
  <c r="AS26" i="32"/>
  <c r="AS32" i="32"/>
  <c r="S26" i="32"/>
  <c r="S32" i="32"/>
  <c r="AN24" i="32"/>
  <c r="K29" i="32"/>
  <c r="AL29" i="32"/>
  <c r="J29" i="32"/>
  <c r="W32" i="32"/>
  <c r="AU32" i="32"/>
  <c r="O29" i="32"/>
  <c r="AM29" i="32"/>
  <c r="C32" i="32"/>
  <c r="C29" i="32"/>
  <c r="AQ29" i="32"/>
  <c r="AG24" i="32"/>
  <c r="Q24" i="32"/>
  <c r="S29" i="32"/>
  <c r="AU29" i="32"/>
  <c r="AH26" i="32"/>
  <c r="V29" i="32"/>
  <c r="AM32" i="32"/>
  <c r="Z29" i="32"/>
  <c r="AC24" i="32"/>
  <c r="AK24" i="32"/>
  <c r="U24" i="32"/>
  <c r="E24" i="32"/>
  <c r="F29" i="32"/>
  <c r="P24" i="32"/>
  <c r="O32" i="32"/>
  <c r="AI32" i="32"/>
  <c r="R29" i="32"/>
  <c r="C24" i="32"/>
  <c r="AE24" i="32"/>
  <c r="AQ32" i="32"/>
  <c r="AF24" i="32"/>
  <c r="H32" i="32"/>
  <c r="X32" i="32"/>
  <c r="AA29" i="32"/>
  <c r="AN32" i="32"/>
  <c r="AN29" i="32"/>
  <c r="X29" i="32"/>
  <c r="H29" i="32"/>
  <c r="AI26" i="32"/>
  <c r="C26" i="32"/>
  <c r="L24" i="32"/>
  <c r="AJ32" i="32"/>
  <c r="W24" i="32"/>
  <c r="H24" i="32"/>
  <c r="E26" i="32"/>
  <c r="P29" i="32"/>
  <c r="AA26" i="32"/>
  <c r="W29" i="32"/>
  <c r="AF29" i="32"/>
  <c r="AQ26" i="32"/>
  <c r="K26" i="32"/>
  <c r="L32" i="32"/>
  <c r="P32" i="32"/>
  <c r="N24" i="32"/>
  <c r="D24" i="32"/>
  <c r="K24" i="32"/>
  <c r="AP26" i="32"/>
  <c r="AO24" i="32"/>
  <c r="Y24" i="32"/>
  <c r="I24" i="32"/>
  <c r="AE29" i="32"/>
  <c r="T32" i="32"/>
  <c r="Z24" i="32"/>
  <c r="AJ29" i="32"/>
  <c r="T29" i="32"/>
  <c r="D29" i="32"/>
  <c r="AU26" i="32"/>
  <c r="AE26" i="32"/>
  <c r="O26" i="32"/>
  <c r="AR32" i="32"/>
  <c r="AB32" i="32"/>
  <c r="AT29" i="32"/>
  <c r="D32" i="32"/>
  <c r="J24" i="32"/>
  <c r="AR29" i="32"/>
  <c r="AB29" i="32"/>
  <c r="L29" i="32"/>
  <c r="AM26" i="32"/>
  <c r="W26" i="32"/>
  <c r="G26" i="32"/>
  <c r="AD24" i="32"/>
  <c r="AQ24" i="32"/>
  <c r="AR24" i="32"/>
  <c r="G29" i="32"/>
  <c r="AC26" i="32"/>
  <c r="AI24" i="32"/>
  <c r="AA24" i="32"/>
  <c r="G32" i="32"/>
  <c r="O24" i="32"/>
  <c r="I29" i="32"/>
  <c r="AE32" i="32"/>
  <c r="X24" i="32"/>
  <c r="AG29" i="32"/>
  <c r="V24" i="32"/>
  <c r="K32" i="32"/>
  <c r="AB24" i="32"/>
  <c r="AT24" i="32"/>
  <c r="AM24" i="32"/>
  <c r="N29" i="32"/>
  <c r="AD29" i="32"/>
  <c r="AA32" i="32"/>
  <c r="AJ24" i="32"/>
  <c r="AS29" i="32"/>
  <c r="AU24" i="32"/>
  <c r="Q29" i="32"/>
  <c r="F24" i="32"/>
  <c r="R24" i="32"/>
  <c r="I26" i="32"/>
  <c r="T24" i="32"/>
  <c r="AP24" i="32"/>
  <c r="Q26" i="32"/>
  <c r="AK32" i="32"/>
  <c r="E29" i="32"/>
  <c r="AF26" i="32"/>
  <c r="M26" i="32"/>
  <c r="J32" i="32"/>
  <c r="AF32" i="32"/>
  <c r="AP29" i="32"/>
  <c r="J26" i="32"/>
  <c r="AC29" i="32"/>
  <c r="M24" i="32"/>
  <c r="Y26" i="32"/>
  <c r="Y29" i="32"/>
  <c r="AO29" i="32"/>
  <c r="AL24" i="32"/>
  <c r="Q32" i="32"/>
  <c r="M29" i="32"/>
  <c r="R32" i="32"/>
  <c r="G24" i="32"/>
  <c r="U29" i="32"/>
  <c r="AH32" i="32"/>
  <c r="AH29" i="32"/>
  <c r="AG26" i="32"/>
  <c r="R26" i="32"/>
  <c r="AK29" i="32"/>
  <c r="X26" i="32"/>
  <c r="P26" i="32"/>
  <c r="E32" i="32"/>
  <c r="AH24" i="32"/>
  <c r="AG32" i="32"/>
  <c r="L26" i="32"/>
  <c r="U26" i="32"/>
  <c r="AR26" i="32"/>
  <c r="AB26" i="32"/>
  <c r="AO26" i="32"/>
  <c r="U32" i="32"/>
  <c r="AC32" i="32"/>
  <c r="T26" i="32"/>
  <c r="D26" i="32"/>
  <c r="AN26" i="32"/>
  <c r="M32" i="32"/>
  <c r="H26" i="32"/>
  <c r="AJ26" i="32"/>
  <c r="I32" i="32"/>
  <c r="Y32" i="32"/>
  <c r="AO32" i="32"/>
  <c r="AL26" i="32"/>
  <c r="AL32" i="32"/>
  <c r="F32" i="32"/>
  <c r="F26" i="32"/>
  <c r="AT26" i="32"/>
  <c r="AT32" i="32"/>
  <c r="N32" i="32"/>
  <c r="N26" i="32"/>
  <c r="AD26" i="32"/>
  <c r="AD32" i="32"/>
  <c r="V32" i="32"/>
  <c r="V26" i="32"/>
  <c r="Z26" i="32"/>
  <c r="Z32" i="32"/>
  <c r="G76" i="3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<sst xmlns="http://schemas.openxmlformats.org/spreadsheetml/2006/main" count="1237" uniqueCount="529">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</sst>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02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230.61301517369998</c:v>
                </c:pt>
                <c:pt idx="1">
                  <c:v>229.72184546769998</c:v>
                </c:pt>
                <c:pt idx="2">
                  <c:v>204.95012292209998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0.15571015449744879</c:v>
                </c:pt>
                <c:pt idx="1">
                  <c:v>0.10587654621994608</c:v>
                </c:pt>
                <c:pt idx="2">
                  <c:v>6.7109118865009032E-2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0.75980315825318556</c:v>
                </c:pt>
                <c:pt idx="1">
                  <c:v>0.71596541320339935</c:v>
                </c:pt>
                <c:pt idx="2">
                  <c:v>0.59523978994988525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8.4486687438319052E-2</c:v>
                </c:pt>
                <c:pt idx="1">
                  <c:v>0.17815804045168948</c:v>
                </c:pt>
                <c:pt idx="2">
                  <c:v>0.33780098503067779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2.481776027</c:v>
                </c:pt>
                <c:pt idx="1">
                  <c:v>2.6441534519999998</c:v>
                </c:pt>
                <c:pt idx="2">
                  <c:v>3.6973941410000002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69.117889802000008</c:v>
                </c:pt>
                <c:pt idx="1">
                  <c:v>64.720729564999999</c:v>
                </c:pt>
                <c:pt idx="2">
                  <c:v>59.684485772000002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10.3262656903</c:v>
                </c:pt>
                <c:pt idx="1">
                  <c:v>10.6116335054</c:v>
                </c:pt>
                <c:pt idx="2">
                  <c:v>13.914270488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23.560467400499999</c:v>
                </c:pt>
                <c:pt idx="1">
                  <c:v>18.912193590299999</c:v>
                </c:pt>
                <c:pt idx="2">
                  <c:v>18.594379714700001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36.426334332000003</c:v>
                </c:pt>
                <c:pt idx="1">
                  <c:v>36.676517424299995</c:v>
                </c:pt>
                <c:pt idx="2">
                  <c:v>48.453014555199992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8.641375775862133E-3</c:v>
                </c:pt>
                <c:pt idx="1">
                  <c:v>6.9572056923523484E-3</c:v>
                </c:pt>
                <c:pt idx="2">
                  <c:v>7.0660959971840668E-3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0.69408091298907915</c:v>
                </c:pt>
                <c:pt idx="1">
                  <c:v>0.64846858617612968</c:v>
                </c:pt>
                <c:pt idx="2">
                  <c:v>0.3730038918303048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0.10258601323815467</c:v>
                </c:pt>
                <c:pt idx="1">
                  <c:v>0.10222058432178296</c:v>
                </c:pt>
                <c:pt idx="2">
                  <c:v>9.7911814002723585E-2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3.6998234291614029E-2</c:v>
                </c:pt>
                <c:pt idx="1">
                  <c:v>6.0326902235653831E-2</c:v>
                </c:pt>
                <c:pt idx="2">
                  <c:v>0.17656228755908993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8.3952357053768217E-2</c:v>
                </c:pt>
                <c:pt idx="1">
                  <c:v>0.13922108435019864</c:v>
                </c:pt>
                <c:pt idx="2">
                  <c:v>0.26336672851308685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7.374110665152174E-2</c:v>
                </c:pt>
                <c:pt idx="1">
                  <c:v>4.2805637223882746E-2</c:v>
                </c:pt>
                <c:pt idx="2">
                  <c:v>8.2089182097610833E-2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0.95161573824692725</c:v>
                </c:pt>
                <c:pt idx="1">
                  <c:v>0.93912696517051386</c:v>
                </c:pt>
                <c:pt idx="2">
                  <c:v>0.93651036759409079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4.8384261753072658E-2</c:v>
                </c:pt>
                <c:pt idx="1">
                  <c:v>6.0873034829486167E-2</c:v>
                </c:pt>
                <c:pt idx="2">
                  <c:v>6.3489632405909227E-2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0.98439656250231278</c:v>
                </c:pt>
                <c:pt idx="1">
                  <c:v>0.97850009739174049</c:v>
                </c:pt>
                <c:pt idx="2">
                  <c:v>0.95693676438870567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1.5603437497687262E-2</c:v>
                </c:pt>
                <c:pt idx="1">
                  <c:v>2.1499902608259524E-2</c:v>
                </c:pt>
                <c:pt idx="2">
                  <c:v>4.3063235611294437E-2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131.42708920797082</c:v>
                </c:pt>
                <c:pt idx="1">
                  <c:v>119.37063196527004</c:v>
                </c:pt>
                <c:pt idx="2">
                  <c:v>90.310586475497644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46.428337858773574</c:v>
                </c:pt>
                <c:pt idx="1">
                  <c:v>36.078443324413783</c:v>
                </c:pt>
                <c:pt idx="2">
                  <c:v>28.133326882645438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25.093045545263223</c:v>
                </c:pt>
                <c:pt idx="1">
                  <c:v>18.195241273071098</c:v>
                </c:pt>
                <c:pt idx="2">
                  <c:v>20.915808013033594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110.3167370231922</c:v>
                </c:pt>
                <c:pt idx="1">
                  <c:v>116.22208775952706</c:v>
                </c:pt>
                <c:pt idx="2">
                  <c:v>152.41304797925511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35.263179049999998</c:v>
                </c:pt>
                <c:pt idx="5">
                  <c:v>35.249777090000002</c:v>
                </c:pt>
                <c:pt idx="6">
                  <c:v>35.293637759999996</c:v>
                </c:pt>
                <c:pt idx="7">
                  <c:v>35.397082830000002</c:v>
                </c:pt>
                <c:pt idx="8">
                  <c:v>35.547242339999997</c:v>
                </c:pt>
                <c:pt idx="9">
                  <c:v>35.727662709999997</c:v>
                </c:pt>
                <c:pt idx="10">
                  <c:v>35.92660248</c:v>
                </c:pt>
                <c:pt idx="11">
                  <c:v>36.130951330000002</c:v>
                </c:pt>
                <c:pt idx="12">
                  <c:v>36.33517492</c:v>
                </c:pt>
                <c:pt idx="13">
                  <c:v>36.536448709999995</c:v>
                </c:pt>
                <c:pt idx="14">
                  <c:v>36.734278279999998</c:v>
                </c:pt>
                <c:pt idx="15">
                  <c:v>36.930246580000002</c:v>
                </c:pt>
                <c:pt idx="16">
                  <c:v>37.12305027</c:v>
                </c:pt>
                <c:pt idx="17">
                  <c:v>37.315613729999995</c:v>
                </c:pt>
                <c:pt idx="18">
                  <c:v>37.509929530000001</c:v>
                </c:pt>
                <c:pt idx="19">
                  <c:v>37.70793175</c:v>
                </c:pt>
                <c:pt idx="20">
                  <c:v>37.910498410000002</c:v>
                </c:pt>
                <c:pt idx="21">
                  <c:v>38.124448829999999</c:v>
                </c:pt>
                <c:pt idx="22">
                  <c:v>38.348593269999995</c:v>
                </c:pt>
                <c:pt idx="23">
                  <c:v>38.580204909999999</c:v>
                </c:pt>
                <c:pt idx="24">
                  <c:v>38.817568290000004</c:v>
                </c:pt>
                <c:pt idx="25">
                  <c:v>39.058533949999998</c:v>
                </c:pt>
                <c:pt idx="26">
                  <c:v>39.300951609999998</c:v>
                </c:pt>
                <c:pt idx="27">
                  <c:v>39.544550150000006</c:v>
                </c:pt>
                <c:pt idx="28">
                  <c:v>39.788959159999997</c:v>
                </c:pt>
                <c:pt idx="29">
                  <c:v>40.033861550000005</c:v>
                </c:pt>
                <c:pt idx="30">
                  <c:v>40.280122589999998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3.8331772075439127E-2</c:v>
                </c:pt>
                <c:pt idx="5">
                  <c:v>4.8115682850123805E-2</c:v>
                </c:pt>
                <c:pt idx="6">
                  <c:v>5.917044296201221E-2</c:v>
                </c:pt>
                <c:pt idx="7">
                  <c:v>7.1650597795886228E-2</c:v>
                </c:pt>
                <c:pt idx="8">
                  <c:v>8.5643083586663393E-2</c:v>
                </c:pt>
                <c:pt idx="9">
                  <c:v>0.10119808486626861</c:v>
                </c:pt>
                <c:pt idx="10">
                  <c:v>0.11836137450980029</c:v>
                </c:pt>
                <c:pt idx="11">
                  <c:v>0.13713885698010486</c:v>
                </c:pt>
                <c:pt idx="12">
                  <c:v>0.15754366556934138</c:v>
                </c:pt>
                <c:pt idx="13">
                  <c:v>0.17956825517101552</c:v>
                </c:pt>
                <c:pt idx="14">
                  <c:v>0.20318072251506886</c:v>
                </c:pt>
                <c:pt idx="15">
                  <c:v>0.22832280525758653</c:v>
                </c:pt>
                <c:pt idx="16">
                  <c:v>0.25487160214973359</c:v>
                </c:pt>
                <c:pt idx="17">
                  <c:v>0.28269778748189445</c:v>
                </c:pt>
                <c:pt idx="18">
                  <c:v>0.31162802453817351</c:v>
                </c:pt>
                <c:pt idx="19">
                  <c:v>0.34145818565082131</c:v>
                </c:pt>
                <c:pt idx="20">
                  <c:v>0.37195233804366118</c:v>
                </c:pt>
                <c:pt idx="21">
                  <c:v>0.40291516182950154</c:v>
                </c:pt>
                <c:pt idx="22">
                  <c:v>0.43407161959763851</c:v>
                </c:pt>
                <c:pt idx="23">
                  <c:v>0.46514069357232968</c:v>
                </c:pt>
                <c:pt idx="24">
                  <c:v>0.49586869909516418</c:v>
                </c:pt>
                <c:pt idx="25">
                  <c:v>0.52602277485123072</c:v>
                </c:pt>
                <c:pt idx="26">
                  <c:v>0.55540013576785763</c:v>
                </c:pt>
                <c:pt idx="27">
                  <c:v>0.5838456741174991</c:v>
                </c:pt>
                <c:pt idx="28">
                  <c:v>0.6112338838068766</c:v>
                </c:pt>
                <c:pt idx="29">
                  <c:v>0.63746932601359307</c:v>
                </c:pt>
                <c:pt idx="30">
                  <c:v>0.66249228513085323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0.10383954338094208</c:v>
                </c:pt>
                <c:pt idx="1">
                  <c:v>5.8266794138558904E-2</c:v>
                </c:pt>
                <c:pt idx="2">
                  <c:v>1.5212360248678182E-2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0.71137273095013442</c:v>
                </c:pt>
                <c:pt idx="1">
                  <c:v>0.61331411642017319</c:v>
                </c:pt>
                <c:pt idx="2">
                  <c:v>0.22277269911357539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0.17621775300637815</c:v>
                </c:pt>
                <c:pt idx="1">
                  <c:v>0.21005771503723886</c:v>
                </c:pt>
                <c:pt idx="2">
                  <c:v>9.9522655499445445E-2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8.5699726798540449E-3</c:v>
                </c:pt>
                <c:pt idx="1">
                  <c:v>0.11836137450980029</c:v>
                </c:pt>
                <c:pt idx="2">
                  <c:v>0.66249228513085323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4.5" x14ac:dyDescent="0.35"/>
  <cols>
    <col min="2" max="2" width="14.453125" customWidth="1"/>
    <col min="3" max="3" width="18.54296875" bestFit="1" customWidth="1"/>
    <col min="4" max="4" width="18.54296875" customWidth="1"/>
    <col min="5" max="8" width="5.54296875" customWidth="1"/>
    <col min="9" max="23" width="7.453125" customWidth="1"/>
    <col min="25" max="58" width="11.453125" style="3"/>
  </cols>
  <sheetData>
    <row r="1" spans="1:29" ht="28.5" x14ac:dyDescent="0.6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5" x14ac:dyDescent="0.55000000000000004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5" x14ac:dyDescent="0.55000000000000004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5" x14ac:dyDescent="0.55000000000000004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3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35">
      <c r="A7" s="3"/>
      <c r="B7" s="299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84">
        <f t="shared" ref="G7:R7" si="1">SUM(G8:G9)</f>
        <v>71.806652443999994</v>
      </c>
      <c r="H7" s="6">
        <f t="shared" si="1"/>
        <v>71.084066050999994</v>
      </c>
      <c r="I7" s="85">
        <f t="shared" si="1"/>
        <v>70.516460031999998</v>
      </c>
      <c r="J7" s="84">
        <f t="shared" si="1"/>
        <v>70.884300763000013</v>
      </c>
      <c r="K7" s="6">
        <f t="shared" si="1"/>
        <v>70.970438056999996</v>
      </c>
      <c r="L7" s="6">
        <f t="shared" si="1"/>
        <v>71.038652209999995</v>
      </c>
      <c r="M7" s="6">
        <f t="shared" si="1"/>
        <v>70.041297415999992</v>
      </c>
      <c r="N7" s="85">
        <f t="shared" si="1"/>
        <v>69.066497235</v>
      </c>
      <c r="O7" s="84">
        <f t="shared" si="1"/>
        <v>68.273484878999895</v>
      </c>
      <c r="P7" s="6">
        <f t="shared" si="1"/>
        <v>67.877897445000002</v>
      </c>
      <c r="Q7" s="6">
        <f t="shared" si="1"/>
        <v>67.758990264000005</v>
      </c>
      <c r="R7" s="6">
        <f t="shared" si="1"/>
        <v>67.83297961000001</v>
      </c>
      <c r="S7" s="85">
        <f>SUM(S8:S9)</f>
        <v>68.017885495000002</v>
      </c>
      <c r="T7" s="94">
        <f>SUM(T8:T9)</f>
        <v>67.357798633000002</v>
      </c>
      <c r="U7" s="94">
        <f>SUM(U8:U9)</f>
        <v>65.910082297000002</v>
      </c>
      <c r="V7" s="94">
        <f>SUM(V8:V9)</f>
        <v>64.586943001999998</v>
      </c>
      <c r="W7" s="94">
        <f>SUM(W8:W9)</f>
        <v>63.649483191999998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35">
      <c r="A8" s="3"/>
      <c r="B8" s="300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70.511794170000002</v>
      </c>
      <c r="G8" s="22">
        <f>VLOOKUP($D8,Résultats!$B$2:$AX$476,G$5,FALSE)</f>
        <v>67.670566579999999</v>
      </c>
      <c r="H8" s="16">
        <f>VLOOKUP($D8,Résultats!$B$2:$AX$476,H$5,FALSE)</f>
        <v>66.768934099999996</v>
      </c>
      <c r="I8" s="86">
        <f>VLOOKUP($D8,Résultats!$B$2:$AX$476,I$5,FALSE)</f>
        <v>67.172241959999994</v>
      </c>
      <c r="J8" s="22">
        <f>VLOOKUP($D8,Résultats!$B$2:$AX$476,J$5,FALSE)</f>
        <v>67.339745500000006</v>
      </c>
      <c r="K8" s="16">
        <f>VLOOKUP($D8,Résultats!$B$2:$AX$476,K$5,FALSE)</f>
        <v>67.242923939999997</v>
      </c>
      <c r="L8" s="16">
        <f>VLOOKUP($D8,Résultats!$B$2:$AX$476,L$5,FALSE)</f>
        <v>67.133057379999997</v>
      </c>
      <c r="M8" s="16">
        <f>VLOOKUP($D8,Résultats!$B$2:$AX$476,M$5,FALSE)</f>
        <v>66.077664519999999</v>
      </c>
      <c r="N8" s="86">
        <f>VLOOKUP($D8,Résultats!$B$2:$AX$476,N$5,FALSE)</f>
        <v>65.046197160000006</v>
      </c>
      <c r="O8" s="22">
        <f>VLOOKUP($D8,Résultats!$B$2:$AX$476,O$5,FALSE)</f>
        <v>64.303491159999894</v>
      </c>
      <c r="P8" s="16">
        <f>VLOOKUP($D8,Résultats!$B$2:$AX$476,P$5,FALSE)</f>
        <v>63.935031850000001</v>
      </c>
      <c r="Q8" s="16">
        <f>VLOOKUP($D8,Résultats!$B$2:$AX$476,Q$5,FALSE)</f>
        <v>63.827154450000002</v>
      </c>
      <c r="R8" s="16">
        <f>VLOOKUP($D8,Résultats!$B$2:$AX$476,R$5,FALSE)</f>
        <v>63.900432100000003</v>
      </c>
      <c r="S8" s="86">
        <f>VLOOKUP($D8,Résultats!$B$2:$AX$476,S$5,FALSE)</f>
        <v>64.078138269999997</v>
      </c>
      <c r="T8" s="95">
        <f>VLOOKUP($D8,Résultats!$B$2:$AX$476,T$5,FALSE)</f>
        <v>63.493432470000002</v>
      </c>
      <c r="U8" s="95">
        <f>VLOOKUP($D8,Résultats!$B$2:$AX$476,U$5,FALSE)</f>
        <v>62.140514140000001</v>
      </c>
      <c r="V8" s="95">
        <f>VLOOKUP($D8,Résultats!$B$2:$AX$476,V$5,FALSE)</f>
        <v>60.834024679999999</v>
      </c>
      <c r="W8" s="95">
        <f>VLOOKUP($D8,Résultats!$B$2:$AX$476,W$5,FALSE)</f>
        <v>59.860137129999998</v>
      </c>
      <c r="X8" s="45">
        <f>W8-'[1]Cibles THREEME'!$H4</f>
        <v>49.459529898808505</v>
      </c>
      <c r="Y8" s="75"/>
      <c r="Z8" s="198" t="s">
        <v>68</v>
      </c>
      <c r="AA8" s="199">
        <f>I27</f>
        <v>230.61301517369998</v>
      </c>
      <c r="AB8" s="199">
        <f>S27</f>
        <v>229.72184546769998</v>
      </c>
      <c r="AC8" s="89">
        <f>W27</f>
        <v>204.95012292209998</v>
      </c>
    </row>
    <row r="9" spans="1:29" x14ac:dyDescent="0.35">
      <c r="A9" s="3"/>
      <c r="B9" s="301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3.6455820129999998</v>
      </c>
      <c r="G9" s="22">
        <f>VLOOKUP($D9,Résultats!$B$2:$AX$476,G$5,FALSE)</f>
        <v>4.136085864</v>
      </c>
      <c r="H9" s="16">
        <f>VLOOKUP($D9,Résultats!$B$2:$AX$476,H$5,FALSE)</f>
        <v>4.3151319509999997</v>
      </c>
      <c r="I9" s="86">
        <f>VLOOKUP($D9,Résultats!$B$2:$AX$476,I$5,FALSE)</f>
        <v>3.3442180719999999</v>
      </c>
      <c r="J9" s="22">
        <f>VLOOKUP($D9,Résultats!$B$2:$AX$476,J$5,FALSE)</f>
        <v>3.5445552629999999</v>
      </c>
      <c r="K9" s="16">
        <f>VLOOKUP($D9,Résultats!$B$2:$AX$476,K$5,FALSE)</f>
        <v>3.7275141170000001</v>
      </c>
      <c r="L9" s="16">
        <f>VLOOKUP($D9,Résultats!$B$2:$AX$476,L$5,FALSE)</f>
        <v>3.9055948300000001</v>
      </c>
      <c r="M9" s="16">
        <f>VLOOKUP($D9,Résultats!$B$2:$AX$476,M$5,FALSE)</f>
        <v>3.963632896</v>
      </c>
      <c r="N9" s="86">
        <f>VLOOKUP($D9,Résultats!$B$2:$AX$476,N$5,FALSE)</f>
        <v>4.0203000749999998</v>
      </c>
      <c r="O9" s="22">
        <f>VLOOKUP($D9,Résultats!$B$2:$AX$476,O$5,FALSE)</f>
        <v>3.9699937190000001</v>
      </c>
      <c r="P9" s="16">
        <f>VLOOKUP($D9,Résultats!$B$2:$AX$476,P$5,FALSE)</f>
        <v>3.9428655949999998</v>
      </c>
      <c r="Q9" s="16">
        <f>VLOOKUP($D9,Résultats!$B$2:$AX$476,Q$5,FALSE)</f>
        <v>3.9318358139999998</v>
      </c>
      <c r="R9" s="16">
        <f>VLOOKUP($D9,Résultats!$B$2:$AX$476,R$5,FALSE)</f>
        <v>3.93254751</v>
      </c>
      <c r="S9" s="86">
        <f>VLOOKUP($D9,Résultats!$B$2:$AX$476,S$5,FALSE)</f>
        <v>3.9397472250000001</v>
      </c>
      <c r="T9" s="95">
        <f>VLOOKUP($D9,Résultats!$B$2:$AX$476,T$5,FALSE)</f>
        <v>3.8643661630000001</v>
      </c>
      <c r="U9" s="95">
        <f>VLOOKUP($D9,Résultats!$B$2:$AX$476,U$5,FALSE)</f>
        <v>3.7695681570000001</v>
      </c>
      <c r="V9" s="95">
        <f>VLOOKUP($D9,Résultats!$B$2:$AX$476,V$5,FALSE)</f>
        <v>3.7529183220000002</v>
      </c>
      <c r="W9" s="95">
        <f>VLOOKUP($D9,Résultats!$B$2:$AX$476,W$5,FALSE)</f>
        <v>3.7893460619999999</v>
      </c>
      <c r="X9" s="45">
        <f>W9-'[1]Cibles THREEME'!$H5</f>
        <v>0.29250484642291719</v>
      </c>
      <c r="Y9" s="75"/>
      <c r="Z9" s="75"/>
      <c r="AA9" s="75"/>
      <c r="AB9" s="75"/>
      <c r="AC9" s="75"/>
    </row>
    <row r="10" spans="1:29" ht="15" customHeight="1" x14ac:dyDescent="0.35">
      <c r="A10" s="3"/>
      <c r="B10" s="299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1">
        <f t="shared" ref="G10:R10" si="2">SUM(G11:G18)</f>
        <v>136.00676182949999</v>
      </c>
      <c r="H10" s="8">
        <f t="shared" si="2"/>
        <v>132.14338936670001</v>
      </c>
      <c r="I10" s="87">
        <f t="shared" si="2"/>
        <v>122.98362930789999</v>
      </c>
      <c r="J10" s="21">
        <f t="shared" si="2"/>
        <v>118.4917206541999</v>
      </c>
      <c r="K10" s="8">
        <f t="shared" si="2"/>
        <v>115.3338091352</v>
      </c>
      <c r="L10" s="8">
        <f t="shared" si="2"/>
        <v>112.86524693920001</v>
      </c>
      <c r="M10" s="8">
        <f t="shared" si="2"/>
        <v>120.41114281320002</v>
      </c>
      <c r="N10" s="87">
        <f t="shared" si="2"/>
        <v>128.44515735349998</v>
      </c>
      <c r="O10" s="21">
        <f t="shared" si="2"/>
        <v>128.48706618880001</v>
      </c>
      <c r="P10" s="8">
        <f t="shared" si="2"/>
        <v>128.60986320159998</v>
      </c>
      <c r="Q10" s="8">
        <f t="shared" si="2"/>
        <v>128.84300078310002</v>
      </c>
      <c r="R10" s="8">
        <f t="shared" si="2"/>
        <v>128.88762523170001</v>
      </c>
      <c r="S10" s="87">
        <f>SUM(S11:S18)</f>
        <v>129.04302524299999</v>
      </c>
      <c r="T10" s="96">
        <f>SUM(T11:T18)</f>
        <v>117.83992983529988</v>
      </c>
      <c r="U10" s="96">
        <f>SUM(U11:U18)</f>
        <v>111.0733050482</v>
      </c>
      <c r="V10" s="96">
        <f>SUM(V11:V18)</f>
        <v>106.23574514240001</v>
      </c>
      <c r="W10" s="96">
        <f>SUM(W11:W18)</f>
        <v>104.64938588399998</v>
      </c>
      <c r="X10" s="45"/>
      <c r="Y10" s="75"/>
      <c r="Z10" s="75"/>
      <c r="AA10" s="75"/>
      <c r="AB10" s="75"/>
      <c r="AC10" s="75"/>
    </row>
    <row r="11" spans="1:29" x14ac:dyDescent="0.35">
      <c r="A11" s="3"/>
      <c r="B11" s="300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125.1641979</v>
      </c>
      <c r="G11" s="22">
        <f>VLOOKUP($D11,Résultats!$B$2:$AX$476,G$5,FALSE)</f>
        <v>117.600205</v>
      </c>
      <c r="H11" s="16">
        <f>VLOOKUP($D11,Résultats!$B$2:$AX$476,H$5,FALSE)</f>
        <v>113.0227184</v>
      </c>
      <c r="I11" s="86">
        <f>VLOOKUP($D11,Résultats!$B$2:$AX$476,I$5,FALSE)</f>
        <v>103.2544853</v>
      </c>
      <c r="J11" s="22">
        <f>VLOOKUP($D11,Résultats!$B$2:$AX$476,J$5,FALSE)</f>
        <v>99.533973649999893</v>
      </c>
      <c r="K11" s="16">
        <f>VLOOKUP($D11,Résultats!$B$2:$AX$476,K$5,FALSE)</f>
        <v>96.970810749999998</v>
      </c>
      <c r="L11" s="16">
        <f>VLOOKUP($D11,Résultats!$B$2:$AX$476,L$5,FALSE)</f>
        <v>95.020706450000006</v>
      </c>
      <c r="M11" s="16">
        <f>VLOOKUP($D11,Résultats!$B$2:$AX$476,M$5,FALSE)</f>
        <v>101.7995805</v>
      </c>
      <c r="N11" s="86">
        <f>VLOOKUP($D11,Résultats!$B$2:$AX$476,N$5,FALSE)</f>
        <v>109.0374466</v>
      </c>
      <c r="O11" s="22">
        <f>VLOOKUP($D11,Résultats!$B$2:$AX$476,O$5,FALSE)</f>
        <v>108.71795160000001</v>
      </c>
      <c r="P11" s="16">
        <f>VLOOKUP($D11,Résultats!$B$2:$AX$476,P$5,FALSE)</f>
        <v>108.4815299</v>
      </c>
      <c r="Q11" s="16">
        <f>VLOOKUP($D11,Résultats!$B$2:$AX$476,Q$5,FALSE)</f>
        <v>108.35210240000001</v>
      </c>
      <c r="R11" s="16">
        <f>VLOOKUP($D11,Résultats!$B$2:$AX$476,R$5,FALSE)</f>
        <v>108.1160838</v>
      </c>
      <c r="S11" s="86">
        <f>VLOOKUP($D11,Résultats!$B$2:$AX$476,S$5,FALSE)</f>
        <v>107.9852224</v>
      </c>
      <c r="T11" s="95">
        <f>VLOOKUP($D11,Résultats!$B$2:$AX$476,T$5,FALSE)</f>
        <v>93.942527799999894</v>
      </c>
      <c r="U11" s="95">
        <f>VLOOKUP($D11,Résultats!$B$2:$AX$476,U$5,FALSE)</f>
        <v>83.318094779999996</v>
      </c>
      <c r="V11" s="95">
        <f>VLOOKUP($D11,Résultats!$B$2:$AX$476,V$5,FALSE)</f>
        <v>74.250190939999996</v>
      </c>
      <c r="W11" s="95">
        <f>VLOOKUP($D11,Résultats!$B$2:$AX$476,W$5,FALSE)</f>
        <v>66.013756330000007</v>
      </c>
      <c r="X11" s="45">
        <f>W11-'[1]Cibles THREEME'!$H10</f>
        <v>63.35605289843587</v>
      </c>
      <c r="Y11" s="75"/>
      <c r="Z11" s="75"/>
      <c r="AA11" s="75"/>
      <c r="AB11" s="75"/>
      <c r="AC11" s="75"/>
    </row>
    <row r="12" spans="1:29" x14ac:dyDescent="0.35">
      <c r="A12" s="3"/>
      <c r="B12" s="300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0.59998669900000001</v>
      </c>
      <c r="G12" s="22">
        <f>VLOOKUP($D12,Résultats!$B$2:$AX$476,G$5,FALSE)</f>
        <v>0.4298140224</v>
      </c>
      <c r="H12" s="16">
        <f>VLOOKUP($D12,Résultats!$B$2:$AX$476,H$5,FALSE)</f>
        <v>0.37733499469999998</v>
      </c>
      <c r="I12" s="86">
        <f>VLOOKUP($D12,Résultats!$B$2:$AX$476,I$5,FALSE)</f>
        <v>0.32742379290000001</v>
      </c>
      <c r="J12" s="22">
        <f>VLOOKUP($D12,Résultats!$B$2:$AX$476,J$5,FALSE)</f>
        <v>0.51370482740000001</v>
      </c>
      <c r="K12" s="16">
        <f>VLOOKUP($D12,Résultats!$B$2:$AX$476,K$5,FALSE)</f>
        <v>0.68484537109999999</v>
      </c>
      <c r="L12" s="16">
        <f>VLOOKUP($D12,Résultats!$B$2:$AX$476,L$5,FALSE)</f>
        <v>0.84376257369999996</v>
      </c>
      <c r="M12" s="16">
        <f>VLOOKUP($D12,Résultats!$B$2:$AX$476,M$5,FALSE)</f>
        <v>0.78124525840000003</v>
      </c>
      <c r="N12" s="86">
        <f>VLOOKUP($D12,Résultats!$B$2:$AX$476,N$5,FALSE)</f>
        <v>0.70711491609999999</v>
      </c>
      <c r="O12" s="22">
        <f>VLOOKUP($D12,Résultats!$B$2:$AX$476,O$5,FALSE)</f>
        <v>0.69954480649999995</v>
      </c>
      <c r="P12" s="16">
        <f>VLOOKUP($D12,Résultats!$B$2:$AX$476,P$5,FALSE)</f>
        <v>0.69252434910000005</v>
      </c>
      <c r="Q12" s="16">
        <f>VLOOKUP($D12,Résultats!$B$2:$AX$476,Q$5,FALSE)</f>
        <v>0.68619205360000002</v>
      </c>
      <c r="R12" s="16">
        <f>VLOOKUP($D12,Résultats!$B$2:$AX$476,R$5,FALSE)</f>
        <v>0.67939983120000003</v>
      </c>
      <c r="S12" s="86">
        <f>VLOOKUP($D12,Résultats!$B$2:$AX$476,S$5,FALSE)</f>
        <v>0.67328745160000003</v>
      </c>
      <c r="T12" s="95">
        <f>VLOOKUP($D12,Résultats!$B$2:$AX$476,T$5,FALSE)</f>
        <v>0.68979852350000004</v>
      </c>
      <c r="U12" s="95">
        <f>VLOOKUP($D12,Résultats!$B$2:$AX$476,U$5,FALSE)</f>
        <v>0.64950087779999999</v>
      </c>
      <c r="V12" s="95">
        <f>VLOOKUP($D12,Résultats!$B$2:$AX$476,V$5,FALSE)</f>
        <v>0.69538307720000003</v>
      </c>
      <c r="W12" s="95">
        <f>VLOOKUP($D12,Résultats!$B$2:$AX$476,W$5,FALSE)</f>
        <v>0.72966871069999995</v>
      </c>
      <c r="X12" s="45">
        <f>W12-'[1]Cibles THREEME'!$H11</f>
        <v>0.72966871069999995</v>
      </c>
      <c r="Y12" s="75"/>
      <c r="Z12" s="200"/>
      <c r="AA12" s="188"/>
      <c r="AB12" s="188"/>
      <c r="AC12" s="188"/>
    </row>
    <row r="13" spans="1:29" x14ac:dyDescent="0.35">
      <c r="A13" s="3"/>
      <c r="B13" s="300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2.6820600880000001</v>
      </c>
      <c r="G13" s="22">
        <f>VLOOKUP($D13,Résultats!$B$2:$AX$476,G$5,FALSE)</f>
        <v>3.474825627</v>
      </c>
      <c r="H13" s="16">
        <f>VLOOKUP($D13,Résultats!$B$2:$AX$476,H$5,FALSE)</f>
        <v>3.7171999520000001</v>
      </c>
      <c r="I13" s="86">
        <f>VLOOKUP($D13,Résultats!$B$2:$AX$476,I$5,FALSE)</f>
        <v>5.7509008499999998</v>
      </c>
      <c r="J13" s="22">
        <f>VLOOKUP($D13,Résultats!$B$2:$AX$476,J$5,FALSE)</f>
        <v>4.2132585779999996</v>
      </c>
      <c r="K13" s="16">
        <f>VLOOKUP($D13,Résultats!$B$2:$AX$476,K$5,FALSE)</f>
        <v>2.8625125809999998</v>
      </c>
      <c r="L13" s="16">
        <f>VLOOKUP($D13,Résultats!$B$2:$AX$476,L$5,FALSE)</f>
        <v>1.6375552950000001</v>
      </c>
      <c r="M13" s="16">
        <f>VLOOKUP($D13,Résultats!$B$2:$AX$476,M$5,FALSE)</f>
        <v>1.6679880039999999</v>
      </c>
      <c r="N13" s="86">
        <f>VLOOKUP($D13,Résultats!$B$2:$AX$476,N$5,FALSE)</f>
        <v>1.696969266</v>
      </c>
      <c r="O13" s="22">
        <f>VLOOKUP($D13,Résultats!$B$2:$AX$476,O$5,FALSE)</f>
        <v>1.677543357</v>
      </c>
      <c r="P13" s="16">
        <f>VLOOKUP($D13,Résultats!$B$2:$AX$476,P$5,FALSE)</f>
        <v>1.6595469039999999</v>
      </c>
      <c r="Q13" s="16">
        <f>VLOOKUP($D13,Résultats!$B$2:$AX$476,Q$5,FALSE)</f>
        <v>1.6433084410000001</v>
      </c>
      <c r="R13" s="16">
        <f>VLOOKUP($D13,Résultats!$B$2:$AX$476,R$5,FALSE)</f>
        <v>1.626689133</v>
      </c>
      <c r="S13" s="86">
        <f>VLOOKUP($D13,Résultats!$B$2:$AX$476,S$5,FALSE)</f>
        <v>1.6117030640000001</v>
      </c>
      <c r="T13" s="95">
        <f>VLOOKUP($D13,Résultats!$B$2:$AX$476,T$5,FALSE)</f>
        <v>1.5328854359999999</v>
      </c>
      <c r="U13" s="95">
        <f>VLOOKUP($D13,Résultats!$B$2:$AX$476,U$5,FALSE)</f>
        <v>1.501778869</v>
      </c>
      <c r="V13" s="95">
        <f>VLOOKUP($D13,Résultats!$B$2:$AX$476,V$5,FALSE)</f>
        <v>1.498555807</v>
      </c>
      <c r="W13" s="95">
        <f>VLOOKUP($D13,Résultats!$B$2:$AX$476,W$5,FALSE)</f>
        <v>4.2943717929999998</v>
      </c>
      <c r="X13" s="45">
        <f>W13-'[1]Cibles THREEME'!$H12</f>
        <v>2.0014511853760393</v>
      </c>
      <c r="Y13" s="75"/>
    </row>
    <row r="14" spans="1:29" x14ac:dyDescent="0.35">
      <c r="A14" s="3"/>
      <c r="B14" s="300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3.1520509379999999</v>
      </c>
      <c r="G14" s="22">
        <f>VLOOKUP($D14,Résultats!$B$2:$AX$476,G$5,FALSE)</f>
        <v>2.4088076090000001</v>
      </c>
      <c r="H14" s="16">
        <f>VLOOKUP($D14,Résultats!$B$2:$AX$476,H$5,FALSE)</f>
        <v>2.1601684140000001</v>
      </c>
      <c r="I14" s="86">
        <f>VLOOKUP($D14,Résultats!$B$2:$AX$476,I$5,FALSE)</f>
        <v>0.90239536600000003</v>
      </c>
      <c r="J14" s="22">
        <f>VLOOKUP($D14,Résultats!$B$2:$AX$476,J$5,FALSE)</f>
        <v>0.70874495780000002</v>
      </c>
      <c r="K14" s="16">
        <f>VLOOKUP($D14,Résultats!$B$2:$AX$476,K$5,FALSE)</f>
        <v>0.54077846709999999</v>
      </c>
      <c r="L14" s="16">
        <f>VLOOKUP($D14,Résultats!$B$2:$AX$476,L$5,FALSE)</f>
        <v>0.3899350305</v>
      </c>
      <c r="M14" s="16">
        <f>VLOOKUP($D14,Résultats!$B$2:$AX$476,M$5,FALSE)</f>
        <v>0.32988068479999999</v>
      </c>
      <c r="N14" s="86">
        <f>VLOOKUP($D14,Résultats!$B$2:$AX$476,N$5,FALSE)</f>
        <v>0.25958932039999999</v>
      </c>
      <c r="O14" s="22">
        <f>VLOOKUP($D14,Résultats!$B$2:$AX$476,O$5,FALSE)</f>
        <v>0.25875041729999998</v>
      </c>
      <c r="P14" s="16">
        <f>VLOOKUP($D14,Résultats!$B$2:$AX$476,P$5,FALSE)</f>
        <v>0.25811296649999999</v>
      </c>
      <c r="Q14" s="16">
        <f>VLOOKUP($D14,Résultats!$B$2:$AX$476,Q$5,FALSE)</f>
        <v>0.25773367949999998</v>
      </c>
      <c r="R14" s="16">
        <f>VLOOKUP($D14,Résultats!$B$2:$AX$476,R$5,FALSE)</f>
        <v>0.2570888825</v>
      </c>
      <c r="S14" s="86">
        <f>VLOOKUP($D14,Résultats!$B$2:$AX$476,S$5,FALSE)</f>
        <v>0.25669541439999999</v>
      </c>
      <c r="T14" s="95">
        <f>VLOOKUP($D14,Résultats!$B$2:$AX$476,T$5,FALSE)</f>
        <v>0.2472715308</v>
      </c>
      <c r="U14" s="95">
        <f>VLOOKUP($D14,Résultats!$B$2:$AX$476,U$5,FALSE)</f>
        <v>0.24566514840000001</v>
      </c>
      <c r="V14" s="95">
        <f>VLOOKUP($D14,Résultats!$B$2:$AX$476,V$5,FALSE)</f>
        <v>0.24897188319999999</v>
      </c>
      <c r="W14" s="95">
        <f>VLOOKUP($D14,Résultats!$B$2:$AX$476,W$5,FALSE)</f>
        <v>0.25661046030000001</v>
      </c>
      <c r="X14" s="45">
        <f>W14-'[1]Cibles THREEME'!$H13</f>
        <v>0.25661046030000001</v>
      </c>
      <c r="Y14" s="75"/>
    </row>
    <row r="15" spans="1:29" x14ac:dyDescent="0.35">
      <c r="A15" s="3"/>
      <c r="B15" s="300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1.717922626</v>
      </c>
      <c r="G15" s="22">
        <f>VLOOKUP($D15,Résultats!$B$2:$AX$476,G$5,FALSE)</f>
        <v>2.4992748859999998</v>
      </c>
      <c r="H15" s="16">
        <f>VLOOKUP($D15,Résultats!$B$2:$AX$476,H$5,FALSE)</f>
        <v>2.7789641139999999</v>
      </c>
      <c r="I15" s="86">
        <f>VLOOKUP($D15,Résultats!$B$2:$AX$476,I$5,FALSE)</f>
        <v>3.67447415</v>
      </c>
      <c r="J15" s="22">
        <f>VLOOKUP($D15,Résultats!$B$2:$AX$476,J$5,FALSE)</f>
        <v>3.7477511940000001</v>
      </c>
      <c r="K15" s="16">
        <f>VLOOKUP($D15,Résultats!$B$2:$AX$476,K$5,FALSE)</f>
        <v>3.847046862</v>
      </c>
      <c r="L15" s="16">
        <f>VLOOKUP($D15,Résultats!$B$2:$AX$476,L$5,FALSE)</f>
        <v>3.957373343</v>
      </c>
      <c r="M15" s="16">
        <f>VLOOKUP($D15,Résultats!$B$2:$AX$476,M$5,FALSE)</f>
        <v>4.4989483559999996</v>
      </c>
      <c r="N15" s="86">
        <f>VLOOKUP($D15,Résultats!$B$2:$AX$476,N$5,FALSE)</f>
        <v>5.0805221070000002</v>
      </c>
      <c r="O15" s="22">
        <f>VLOOKUP($D15,Résultats!$B$2:$AX$476,O$5,FALSE)</f>
        <v>5.4065450159999999</v>
      </c>
      <c r="P15" s="16">
        <f>VLOOKUP($D15,Résultats!$B$2:$AX$476,P$5,FALSE)</f>
        <v>5.7357041100000004</v>
      </c>
      <c r="Q15" s="16">
        <f>VLOOKUP($D15,Résultats!$B$2:$AX$476,Q$5,FALSE)</f>
        <v>6.0701445569999999</v>
      </c>
      <c r="R15" s="16">
        <f>VLOOKUP($D15,Résultats!$B$2:$AX$476,R$5,FALSE)</f>
        <v>6.2904091830000004</v>
      </c>
      <c r="S15" s="86">
        <f>VLOOKUP($D15,Résultats!$B$2:$AX$476,S$5,FALSE)</f>
        <v>6.5161063410000004</v>
      </c>
      <c r="T15" s="95">
        <f>VLOOKUP($D15,Résultats!$B$2:$AX$476,T$5,FALSE)</f>
        <v>8.0964491770000002</v>
      </c>
      <c r="U15" s="95">
        <f>VLOOKUP($D15,Résultats!$B$2:$AX$476,U$5,FALSE)</f>
        <v>9.9186675429999998</v>
      </c>
      <c r="V15" s="95">
        <f>VLOOKUP($D15,Résultats!$B$2:$AX$476,V$5,FALSE)</f>
        <v>11.96084272</v>
      </c>
      <c r="W15" s="95">
        <f>VLOOKUP($D15,Résultats!$B$2:$AX$476,W$5,FALSE)</f>
        <v>14.182948919999999</v>
      </c>
      <c r="X15" s="45">
        <f>W15-'[1]Cibles THREEME'!$H14</f>
        <v>-3.5900519398452264</v>
      </c>
      <c r="Y15" s="75"/>
    </row>
    <row r="16" spans="1:29" x14ac:dyDescent="0.35">
      <c r="A16" s="3"/>
      <c r="B16" s="300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0.60249419120000003</v>
      </c>
      <c r="G16" s="22">
        <f>VLOOKUP($D16,Résultats!$B$2:$AX$476,G$5,FALSE)</f>
        <v>0.96300148409999997</v>
      </c>
      <c r="H16" s="16">
        <f>VLOOKUP($D16,Résultats!$B$2:$AX$476,H$5,FALSE)</f>
        <v>1.1048850370000001</v>
      </c>
      <c r="I16" s="86">
        <f>VLOOKUP($D16,Résultats!$B$2:$AX$476,I$5,FALSE)</f>
        <v>1.619359601</v>
      </c>
      <c r="J16" s="22">
        <f>VLOOKUP($D16,Résultats!$B$2:$AX$476,J$5,FALSE)</f>
        <v>1.651653171</v>
      </c>
      <c r="K16" s="16">
        <f>VLOOKUP($D16,Résultats!$B$2:$AX$476,K$5,FALSE)</f>
        <v>1.695413281</v>
      </c>
      <c r="L16" s="16">
        <f>VLOOKUP($D16,Résultats!$B$2:$AX$476,L$5,FALSE)</f>
        <v>1.744034726</v>
      </c>
      <c r="M16" s="16">
        <f>VLOOKUP($D16,Résultats!$B$2:$AX$476,M$5,FALSE)</f>
        <v>1.9035127169999999</v>
      </c>
      <c r="N16" s="86">
        <f>VLOOKUP($D16,Résultats!$B$2:$AX$476,N$5,FALSE)</f>
        <v>2.0740732130000001</v>
      </c>
      <c r="O16" s="22">
        <f>VLOOKUP($D16,Résultats!$B$2:$AX$476,O$5,FALSE)</f>
        <v>2.2211774040000001</v>
      </c>
      <c r="P16" s="16">
        <f>VLOOKUP($D16,Résultats!$B$2:$AX$476,P$5,FALSE)</f>
        <v>2.3695267200000001</v>
      </c>
      <c r="Q16" s="16">
        <f>VLOOKUP($D16,Résultats!$B$2:$AX$476,Q$5,FALSE)</f>
        <v>2.520039256</v>
      </c>
      <c r="R16" s="16">
        <f>VLOOKUP($D16,Résultats!$B$2:$AX$476,R$5,FALSE)</f>
        <v>2.6707240310000002</v>
      </c>
      <c r="S16" s="86">
        <f>VLOOKUP($D16,Résultats!$B$2:$AX$476,S$5,FALSE)</f>
        <v>2.8235415050000001</v>
      </c>
      <c r="T16" s="95">
        <f>VLOOKUP($D16,Résultats!$B$2:$AX$476,T$5,FALSE)</f>
        <v>4.4662499090000001</v>
      </c>
      <c r="U16" s="95">
        <f>VLOOKUP($D16,Résultats!$B$2:$AX$476,U$5,FALSE)</f>
        <v>6.260366308</v>
      </c>
      <c r="V16" s="95">
        <f>VLOOKUP($D16,Résultats!$B$2:$AX$476,V$5,FALSE)</f>
        <v>8.2327986450000008</v>
      </c>
      <c r="W16" s="95">
        <f>VLOOKUP($D16,Résultats!$B$2:$AX$476,W$5,FALSE)</f>
        <v>9.5083153439999997</v>
      </c>
      <c r="X16" s="45">
        <f>W16-'[1]Cibles THREEME'!$H17</f>
        <v>-0.9817964358796214</v>
      </c>
      <c r="Y16" s="75"/>
    </row>
    <row r="17" spans="1:39" x14ac:dyDescent="0.35">
      <c r="A17" s="3"/>
      <c r="B17" s="300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4.8759754209999997</v>
      </c>
      <c r="G17" s="22">
        <f>VLOOKUP($D17,Résultats!$B$2:$AX$476,G$5,FALSE)</f>
        <v>5.2916442930000001</v>
      </c>
      <c r="H17" s="16">
        <f>VLOOKUP($D17,Résultats!$B$2:$AX$476,H$5,FALSE)</f>
        <v>5.3361117379999996</v>
      </c>
      <c r="I17" s="86">
        <f>VLOOKUP($D17,Résultats!$B$2:$AX$476,I$5,FALSE)</f>
        <v>4.8256469839999996</v>
      </c>
      <c r="J17" s="22">
        <f>VLOOKUP($D17,Résultats!$B$2:$AX$476,J$5,FALSE)</f>
        <v>4.9186662480000001</v>
      </c>
      <c r="K17" s="16">
        <f>VLOOKUP($D17,Résultats!$B$2:$AX$476,K$5,FALSE)</f>
        <v>5.0456902250000004</v>
      </c>
      <c r="L17" s="16">
        <f>VLOOKUP($D17,Résultats!$B$2:$AX$476,L$5,FALSE)</f>
        <v>5.1870076239999996</v>
      </c>
      <c r="M17" s="16">
        <f>VLOOKUP($D17,Résultats!$B$2:$AX$476,M$5,FALSE)</f>
        <v>5.214618025</v>
      </c>
      <c r="N17" s="86">
        <f>VLOOKUP($D17,Résultats!$B$2:$AX$476,N$5,FALSE)</f>
        <v>5.2375760270000002</v>
      </c>
      <c r="O17" s="22">
        <f>VLOOKUP($D17,Résultats!$B$2:$AX$476,O$5,FALSE)</f>
        <v>5.2076678359999997</v>
      </c>
      <c r="P17" s="16">
        <f>VLOOKUP($D17,Résultats!$B$2:$AX$476,P$5,FALSE)</f>
        <v>5.181930843</v>
      </c>
      <c r="Q17" s="16">
        <f>VLOOKUP($D17,Résultats!$B$2:$AX$476,Q$5,FALSE)</f>
        <v>5.1614699870000003</v>
      </c>
      <c r="R17" s="16">
        <f>VLOOKUP($D17,Résultats!$B$2:$AX$476,R$5,FALSE)</f>
        <v>5.1456284769999998</v>
      </c>
      <c r="S17" s="86">
        <f>VLOOKUP($D17,Résultats!$B$2:$AX$476,S$5,FALSE)</f>
        <v>5.1348293820000004</v>
      </c>
      <c r="T17" s="95">
        <f>VLOOKUP($D17,Résultats!$B$2:$AX$476,T$5,FALSE)</f>
        <v>5.0851382049999998</v>
      </c>
      <c r="U17" s="95">
        <f>VLOOKUP($D17,Résultats!$B$2:$AX$476,U$5,FALSE)</f>
        <v>5.1692923889999998</v>
      </c>
      <c r="V17" s="95">
        <f>VLOOKUP($D17,Résultats!$B$2:$AX$476,V$5,FALSE)</f>
        <v>5.3211388360000003</v>
      </c>
      <c r="W17" s="95">
        <f>VLOOKUP($D17,Résultats!$B$2:$AX$476,W$5,FALSE)</f>
        <v>5.5066885900000004</v>
      </c>
      <c r="X17" s="45">
        <f>W17-'[1]Cibles THREEME'!$H18</f>
        <v>4.6671393095444103E-2</v>
      </c>
      <c r="Y17" s="75"/>
    </row>
    <row r="18" spans="1:39" x14ac:dyDescent="0.35">
      <c r="A18" s="3"/>
      <c r="B18" s="301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2.4097942840000002</v>
      </c>
      <c r="G18" s="88">
        <f>VLOOKUP($D18,Résultats!$B$2:$AX$476,G$5,FALSE)</f>
        <v>3.3391889080000001</v>
      </c>
      <c r="H18" s="17">
        <f>VLOOKUP($D18,Résultats!$B$2:$AX$476,H$5,FALSE)</f>
        <v>3.6460067170000001</v>
      </c>
      <c r="I18" s="89">
        <f>VLOOKUP($D18,Résultats!$B$2:$AX$476,I$5,FALSE)</f>
        <v>2.6289432640000001</v>
      </c>
      <c r="J18" s="88">
        <f>VLOOKUP($D18,Résultats!$B$2:$AX$476,J$5,FALSE)</f>
        <v>3.2039680279999998</v>
      </c>
      <c r="K18" s="17">
        <f>VLOOKUP($D18,Résultats!$B$2:$AX$476,K$5,FALSE)</f>
        <v>3.686711598</v>
      </c>
      <c r="L18" s="17">
        <f>VLOOKUP($D18,Résultats!$B$2:$AX$476,L$5,FALSE)</f>
        <v>4.0848718970000002</v>
      </c>
      <c r="M18" s="17">
        <f>VLOOKUP($D18,Résultats!$B$2:$AX$476,M$5,FALSE)</f>
        <v>4.2153692679999999</v>
      </c>
      <c r="N18" s="89">
        <f>VLOOKUP($D18,Résultats!$B$2:$AX$476,N$5,FALSE)</f>
        <v>4.3518659040000003</v>
      </c>
      <c r="O18" s="88">
        <f>VLOOKUP($D18,Résultats!$B$2:$AX$476,O$5,FALSE)</f>
        <v>4.297885752</v>
      </c>
      <c r="P18" s="17">
        <f>VLOOKUP($D18,Résultats!$B$2:$AX$476,P$5,FALSE)</f>
        <v>4.2309874089999999</v>
      </c>
      <c r="Q18" s="17">
        <f>VLOOKUP($D18,Résultats!$B$2:$AX$476,Q$5,FALSE)</f>
        <v>4.1520104089999998</v>
      </c>
      <c r="R18" s="17">
        <f>VLOOKUP($D18,Résultats!$B$2:$AX$476,R$5,FALSE)</f>
        <v>4.1016018939999999</v>
      </c>
      <c r="S18" s="89">
        <f>VLOOKUP($D18,Résultats!$B$2:$AX$476,S$5,FALSE)</f>
        <v>4.0416396849999998</v>
      </c>
      <c r="T18" s="97">
        <f>VLOOKUP($D18,Résultats!$B$2:$AX$476,T$5,FALSE)</f>
        <v>3.7796092539999999</v>
      </c>
      <c r="U18" s="97">
        <f>VLOOKUP($D18,Résultats!$B$2:$AX$476,U$5,FALSE)</f>
        <v>4.0099391329999996</v>
      </c>
      <c r="V18" s="97">
        <f>VLOOKUP($D18,Résultats!$B$2:$AX$476,V$5,FALSE)</f>
        <v>4.0278632339999998</v>
      </c>
      <c r="W18" s="97">
        <f>VLOOKUP($D18,Résultats!$B$2:$AX$476,W$5,FALSE)</f>
        <v>4.1570257359999996</v>
      </c>
      <c r="X18" s="45">
        <f>W18-'[1]Cibles THREEME'!$H19</f>
        <v>2.9948987223695172</v>
      </c>
      <c r="Y18" s="75"/>
    </row>
    <row r="19" spans="1:39" ht="15" customHeight="1" x14ac:dyDescent="0.35">
      <c r="A19" s="3"/>
      <c r="B19" s="299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84">
        <f t="shared" ref="G19:R19" si="3">SUM(G20:G25)</f>
        <v>37.453679959199995</v>
      </c>
      <c r="H19" s="6">
        <f t="shared" si="3"/>
        <v>36.090279681799998</v>
      </c>
      <c r="I19" s="85">
        <f t="shared" si="3"/>
        <v>34.631149806800003</v>
      </c>
      <c r="J19" s="84">
        <f t="shared" si="3"/>
        <v>33.397860686500003</v>
      </c>
      <c r="K19" s="6">
        <f t="shared" si="3"/>
        <v>32.5788320355</v>
      </c>
      <c r="L19" s="6">
        <f t="shared" si="3"/>
        <v>31.9277374292</v>
      </c>
      <c r="M19" s="6">
        <f t="shared" si="3"/>
        <v>31.1051221106</v>
      </c>
      <c r="N19" s="85">
        <f t="shared" si="3"/>
        <v>30.3452624482</v>
      </c>
      <c r="O19" s="84">
        <f t="shared" si="3"/>
        <v>30.0655065495</v>
      </c>
      <c r="P19" s="6">
        <f t="shared" si="3"/>
        <v>29.964803810700001</v>
      </c>
      <c r="Q19" s="6">
        <f t="shared" si="3"/>
        <v>29.946514412499997</v>
      </c>
      <c r="R19" s="6">
        <f t="shared" si="3"/>
        <v>29.9701147428</v>
      </c>
      <c r="S19" s="85">
        <f>SUM(S20:S25)</f>
        <v>30.016781277700002</v>
      </c>
      <c r="T19" s="94">
        <f>SUM(T20:T25)</f>
        <v>30.456056321199995</v>
      </c>
      <c r="U19" s="94">
        <f>SUM(U20:U25)</f>
        <v>31.274014550899999</v>
      </c>
      <c r="V19" s="94">
        <f>SUM(V20:V25)</f>
        <v>32.0843189279</v>
      </c>
      <c r="W19" s="94">
        <f>SUM(W20:W25)</f>
        <v>32.953859705100001</v>
      </c>
      <c r="X19" s="3"/>
      <c r="Y19" s="75"/>
    </row>
    <row r="20" spans="1:39" x14ac:dyDescent="0.35">
      <c r="A20" s="3"/>
      <c r="B20" s="300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32.844434450000001</v>
      </c>
      <c r="G20" s="22">
        <f>VLOOKUP($D20,Résultats!$B$2:$AX$476,G$5,FALSE)</f>
        <v>28.731774720000001</v>
      </c>
      <c r="H20" s="16">
        <f>VLOOKUP($D20,Résultats!$B$2:$AX$476,H$5,FALSE)</f>
        <v>26.16044261</v>
      </c>
      <c r="I20" s="86">
        <f>VLOOKUP($D20,Résultats!$B$2:$AX$476,I$5,FALSE)</f>
        <v>23.756909780000001</v>
      </c>
      <c r="J20" s="22">
        <f>VLOOKUP($D20,Résultats!$B$2:$AX$476,J$5,FALSE)</f>
        <v>22.815431459999999</v>
      </c>
      <c r="K20" s="16">
        <f>VLOOKUP($D20,Résultats!$B$2:$AX$476,K$5,FALSE)</f>
        <v>22.16392901</v>
      </c>
      <c r="L20" s="16">
        <f>VLOOKUP($D20,Résultats!$B$2:$AX$476,L$5,FALSE)</f>
        <v>21.631890899999998</v>
      </c>
      <c r="M20" s="16">
        <f>VLOOKUP($D20,Résultats!$B$2:$AX$476,M$5,FALSE)</f>
        <v>20.868050199999999</v>
      </c>
      <c r="N20" s="86">
        <f>VLOOKUP($D20,Résultats!$B$2:$AX$476,N$5,FALSE)</f>
        <v>20.154068079999998</v>
      </c>
      <c r="O20" s="22">
        <f>VLOOKUP($D20,Résultats!$B$2:$AX$476,O$5,FALSE)</f>
        <v>19.76700366</v>
      </c>
      <c r="P20" s="16">
        <f>VLOOKUP($D20,Résultats!$B$2:$AX$476,P$5,FALSE)</f>
        <v>19.499797409999999</v>
      </c>
      <c r="Q20" s="16">
        <f>VLOOKUP($D20,Résultats!$B$2:$AX$476,Q$5,FALSE)</f>
        <v>19.286610209999999</v>
      </c>
      <c r="R20" s="16">
        <f>VLOOKUP($D20,Résultats!$B$2:$AX$476,R$5,FALSE)</f>
        <v>19.09485089</v>
      </c>
      <c r="S20" s="86">
        <f>VLOOKUP($D20,Résultats!$B$2:$AX$476,S$5,FALSE)</f>
        <v>18.916970150000001</v>
      </c>
      <c r="T20" s="95">
        <f>VLOOKUP($D20,Résultats!$B$2:$AX$476,T$5,FALSE)</f>
        <v>18.281017439999999</v>
      </c>
      <c r="U20" s="95">
        <f>VLOOKUP($D20,Résultats!$B$2:$AX$476,U$5,FALSE)</f>
        <v>18.34359353</v>
      </c>
      <c r="V20" s="95">
        <f>VLOOKUP($D20,Résultats!$B$2:$AX$476,V$5,FALSE)</f>
        <v>18.262002540000001</v>
      </c>
      <c r="W20" s="95">
        <f>VLOOKUP($D20,Résultats!$B$2:$AX$476,W$5,FALSE)</f>
        <v>18.16785986</v>
      </c>
      <c r="X20" s="45">
        <f>W20-'[1]Cibles THREEME'!$H28</f>
        <v>12.729077130440542</v>
      </c>
      <c r="Y20" s="75"/>
    </row>
    <row r="21" spans="1:39" x14ac:dyDescent="0.35">
      <c r="A21" s="3"/>
      <c r="B21" s="300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3.2769215200000001</v>
      </c>
      <c r="G21" s="22">
        <f>VLOOKUP($D21,Résultats!$B$2:$AX$476,G$5,FALSE)</f>
        <v>6.4974700780000001</v>
      </c>
      <c r="H21" s="16">
        <f>VLOOKUP($D21,Résultats!$B$2:$AX$476,H$5,FALSE)</f>
        <v>7.7712318250000001</v>
      </c>
      <c r="I21" s="86">
        <f>VLOOKUP($D21,Résultats!$B$2:$AX$476,I$5,FALSE)</f>
        <v>6.573402389</v>
      </c>
      <c r="J21" s="22">
        <f>VLOOKUP($D21,Résultats!$B$2:$AX$476,J$5,FALSE)</f>
        <v>6.5555524209999998</v>
      </c>
      <c r="K21" s="16">
        <f>VLOOKUP($D21,Résultats!$B$2:$AX$476,K$5,FALSE)</f>
        <v>6.6020603409999996</v>
      </c>
      <c r="L21" s="16">
        <f>VLOOKUP($D21,Résultats!$B$2:$AX$476,L$5,FALSE)</f>
        <v>6.6697389349999998</v>
      </c>
      <c r="M21" s="16">
        <f>VLOOKUP($D21,Résultats!$B$2:$AX$476,M$5,FALSE)</f>
        <v>6.5153272339999999</v>
      </c>
      <c r="N21" s="86">
        <f>VLOOKUP($D21,Résultats!$B$2:$AX$476,N$5,FALSE)</f>
        <v>6.3735354080000004</v>
      </c>
      <c r="O21" s="22">
        <f>VLOOKUP($D21,Résultats!$B$2:$AX$476,O$5,FALSE)</f>
        <v>6.3944127799999997</v>
      </c>
      <c r="P21" s="16">
        <f>VLOOKUP($D21,Résultats!$B$2:$AX$476,P$5,FALSE)</f>
        <v>6.4525237139999998</v>
      </c>
      <c r="Q21" s="16">
        <f>VLOOKUP($D21,Résultats!$B$2:$AX$476,Q$5,FALSE)</f>
        <v>6.5282253949999998</v>
      </c>
      <c r="R21" s="16">
        <f>VLOOKUP($D21,Résultats!$B$2:$AX$476,R$5,FALSE)</f>
        <v>6.6136526230000001</v>
      </c>
      <c r="S21" s="86">
        <f>VLOOKUP($D21,Résultats!$B$2:$AX$476,S$5,FALSE)</f>
        <v>6.7044843810000003</v>
      </c>
      <c r="T21" s="95">
        <f>VLOOKUP($D21,Résultats!$B$2:$AX$476,T$5,FALSE)</f>
        <v>7.232115071</v>
      </c>
      <c r="U21" s="95">
        <f>VLOOKUP($D21,Résultats!$B$2:$AX$476,U$5,FALSE)</f>
        <v>7.5097978469999997</v>
      </c>
      <c r="V21" s="95">
        <f>VLOOKUP($D21,Résultats!$B$2:$AX$476,V$5,FALSE)</f>
        <v>7.8773370800000002</v>
      </c>
      <c r="W21" s="95">
        <f>VLOOKUP($D21,Résultats!$B$2:$AX$476,W$5,FALSE)</f>
        <v>8.1019596140000001</v>
      </c>
      <c r="X21" s="45">
        <f>W21-'[1]Cibles THREEME'!$H29</f>
        <v>-3.8092262216686681</v>
      </c>
      <c r="Y21" s="75"/>
    </row>
    <row r="22" spans="1:39" x14ac:dyDescent="0.35">
      <c r="A22" s="3"/>
      <c r="B22" s="300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0.1071804521</v>
      </c>
      <c r="G22" s="22">
        <f>VLOOKUP($D22,Résultats!$B$2:$AX$476,G$5,FALSE)</f>
        <v>9.4737174899999999E-2</v>
      </c>
      <c r="H22" s="16">
        <f>VLOOKUP($D22,Résultats!$B$2:$AX$476,H$5,FALSE)</f>
        <v>8.6558197700000006E-2</v>
      </c>
      <c r="I22" s="86">
        <f>VLOOKUP($D22,Résultats!$B$2:$AX$476,I$5,FALSE)</f>
        <v>0.36762428050000001</v>
      </c>
      <c r="J22" s="22">
        <f>VLOOKUP($D22,Résultats!$B$2:$AX$476,J$5,FALSE)</f>
        <v>0.3321815072</v>
      </c>
      <c r="K22" s="16">
        <f>VLOOKUP($D22,Résultats!$B$2:$AX$476,K$5,FALSE)</f>
        <v>0.30260336129999998</v>
      </c>
      <c r="L22" s="16">
        <f>VLOOKUP($D22,Résultats!$B$2:$AX$476,L$5,FALSE)</f>
        <v>0.2759068476</v>
      </c>
      <c r="M22" s="16">
        <f>VLOOKUP($D22,Résultats!$B$2:$AX$476,M$5,FALSE)</f>
        <v>0.34521592870000001</v>
      </c>
      <c r="N22" s="86">
        <f>VLOOKUP($D22,Résultats!$B$2:$AX$476,N$5,FALSE)</f>
        <v>0.4122906415</v>
      </c>
      <c r="O22" s="22">
        <f>VLOOKUP($D22,Résultats!$B$2:$AX$476,O$5,FALSE)</f>
        <v>0.40829102569999998</v>
      </c>
      <c r="P22" s="16">
        <f>VLOOKUP($D22,Résultats!$B$2:$AX$476,P$5,FALSE)</f>
        <v>0.40672462790000002</v>
      </c>
      <c r="Q22" s="16">
        <f>VLOOKUP($D22,Résultats!$B$2:$AX$476,Q$5,FALSE)</f>
        <v>0.40627680179999998</v>
      </c>
      <c r="R22" s="16">
        <f>VLOOKUP($D22,Résultats!$B$2:$AX$476,R$5,FALSE)</f>
        <v>0.4062880103</v>
      </c>
      <c r="S22" s="86">
        <f>VLOOKUP($D22,Résultats!$B$2:$AX$476,S$5,FALSE)</f>
        <v>0.40661032029999999</v>
      </c>
      <c r="T22" s="95">
        <f>VLOOKUP($D22,Résultats!$B$2:$AX$476,T$5,FALSE)</f>
        <v>0.4890006469</v>
      </c>
      <c r="U22" s="95">
        <f>VLOOKUP($D22,Résultats!$B$2:$AX$476,U$5,FALSE)</f>
        <v>0.59942115939999996</v>
      </c>
      <c r="V22" s="95">
        <f>VLOOKUP($D22,Résultats!$B$2:$AX$476,V$5,FALSE)</f>
        <v>0.70535294410000005</v>
      </c>
      <c r="W22" s="95">
        <f>VLOOKUP($D22,Résultats!$B$2:$AX$476,W$5,FALSE)</f>
        <v>0.80073415469999998</v>
      </c>
      <c r="X22" s="45">
        <f>W22-'[1]Cibles THREEME'!$H30</f>
        <v>-11.524875157825271</v>
      </c>
      <c r="Y22" s="75"/>
      <c r="Z22" s="75"/>
      <c r="AA22" s="75"/>
    </row>
    <row r="23" spans="1:39" x14ac:dyDescent="0.35">
      <c r="A23" s="3"/>
      <c r="B23" s="300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0.60470989220000004</v>
      </c>
      <c r="G23" s="22">
        <f>VLOOKUP($D23,Résultats!$B$2:$AX$476,G$5,FALSE)</f>
        <v>0.57853941949999999</v>
      </c>
      <c r="H23" s="16">
        <f>VLOOKUP($D23,Résultats!$B$2:$AX$476,H$5,FALSE)</f>
        <v>0.54266899800000001</v>
      </c>
      <c r="I23" s="86">
        <f>VLOOKUP($D23,Résultats!$B$2:$AX$476,I$5,FALSE)</f>
        <v>1.418288864</v>
      </c>
      <c r="J23" s="22">
        <f>VLOOKUP($D23,Résultats!$B$2:$AX$476,J$5,FALSE)</f>
        <v>1.1961520290000001</v>
      </c>
      <c r="K23" s="16">
        <f>VLOOKUP($D23,Résultats!$B$2:$AX$476,K$5,FALSE)</f>
        <v>1.0028263159999999</v>
      </c>
      <c r="L23" s="16">
        <f>VLOOKUP($D23,Résultats!$B$2:$AX$476,L$5,FALSE)</f>
        <v>0.82534750999999995</v>
      </c>
      <c r="M23" s="16">
        <f>VLOOKUP($D23,Résultats!$B$2:$AX$476,M$5,FALSE)</f>
        <v>0.81357980500000004</v>
      </c>
      <c r="N23" s="86">
        <f>VLOOKUP($D23,Résultats!$B$2:$AX$476,N$5,FALSE)</f>
        <v>0.80306209640000004</v>
      </c>
      <c r="O23" s="22">
        <f>VLOOKUP($D23,Résultats!$B$2:$AX$476,O$5,FALSE)</f>
        <v>0.79419149820000001</v>
      </c>
      <c r="P23" s="16">
        <f>VLOOKUP($D23,Résultats!$B$2:$AX$476,P$5,FALSE)</f>
        <v>0.79006505719999998</v>
      </c>
      <c r="Q23" s="16">
        <f>VLOOKUP($D23,Résultats!$B$2:$AX$476,Q$5,FALSE)</f>
        <v>0.78811321560000003</v>
      </c>
      <c r="R23" s="16">
        <f>VLOOKUP($D23,Résultats!$B$2:$AX$476,R$5,FALSE)</f>
        <v>0.78690626399999997</v>
      </c>
      <c r="S23" s="86">
        <f>VLOOKUP($D23,Résultats!$B$2:$AX$476,S$5,FALSE)</f>
        <v>0.78629856320000002</v>
      </c>
      <c r="T23" s="95">
        <f>VLOOKUP($D23,Résultats!$B$2:$AX$476,T$5,FALSE)</f>
        <v>0.76878596779999997</v>
      </c>
      <c r="U23" s="95">
        <f>VLOOKUP($D23,Résultats!$B$2:$AX$476,U$5,FALSE)</f>
        <v>0.77250755739999999</v>
      </c>
      <c r="V23" s="95">
        <f>VLOOKUP($D23,Résultats!$B$2:$AX$476,V$5,FALSE)</f>
        <v>0.78378378540000004</v>
      </c>
      <c r="W23" s="95">
        <f>VLOOKUP($D23,Résultats!$B$2:$AX$476,W$5,FALSE)</f>
        <v>0.80821043469999998</v>
      </c>
      <c r="X23" s="45">
        <f>W23-'[1]Cibles THREEME'!$H31</f>
        <v>1.6689890692782816E-2</v>
      </c>
      <c r="Y23" s="75"/>
      <c r="Z23" s="75"/>
      <c r="AA23" s="75"/>
    </row>
    <row r="24" spans="1:39" x14ac:dyDescent="0.35">
      <c r="A24" s="3"/>
      <c r="B24" s="300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0.26934180460000001</v>
      </c>
      <c r="G24" s="22">
        <f>VLOOKUP($D24,Résultats!$B$2:$AX$476,G$5,FALSE)</f>
        <v>0.29200680379999999</v>
      </c>
      <c r="H24" s="16">
        <f>VLOOKUP($D24,Résultats!$B$2:$AX$476,H$5,FALSE)</f>
        <v>0.28558947610000002</v>
      </c>
      <c r="I24" s="86">
        <f>VLOOKUP($D24,Résultats!$B$2:$AX$476,I$5,FALSE)</f>
        <v>0.3215038093</v>
      </c>
      <c r="J24" s="22">
        <f>VLOOKUP($D24,Résultats!$B$2:$AX$476,J$5,FALSE)</f>
        <v>0.30072565130000001</v>
      </c>
      <c r="K24" s="16">
        <f>VLOOKUP($D24,Résultats!$B$2:$AX$476,K$5,FALSE)</f>
        <v>0.28440434520000002</v>
      </c>
      <c r="L24" s="16">
        <f>VLOOKUP($D24,Résultats!$B$2:$AX$476,L$5,FALSE)</f>
        <v>0.27009954159999999</v>
      </c>
      <c r="M24" s="16">
        <f>VLOOKUP($D24,Résultats!$B$2:$AX$476,M$5,FALSE)</f>
        <v>0.26754894489999997</v>
      </c>
      <c r="N24" s="86">
        <f>VLOOKUP($D24,Résultats!$B$2:$AX$476,N$5,FALSE)</f>
        <v>0.26537458330000002</v>
      </c>
      <c r="O24" s="22">
        <f>VLOOKUP($D24,Résultats!$B$2:$AX$476,O$5,FALSE)</f>
        <v>0.26597309559999999</v>
      </c>
      <c r="P24" s="16">
        <f>VLOOKUP($D24,Résultats!$B$2:$AX$476,P$5,FALSE)</f>
        <v>0.2681231476</v>
      </c>
      <c r="Q24" s="16">
        <f>VLOOKUP($D24,Résultats!$B$2:$AX$476,Q$5,FALSE)</f>
        <v>0.27100464610000002</v>
      </c>
      <c r="R24" s="16">
        <f>VLOOKUP($D24,Résultats!$B$2:$AX$476,R$5,FALSE)</f>
        <v>0.27418491649999999</v>
      </c>
      <c r="S24" s="86">
        <f>VLOOKUP($D24,Résultats!$B$2:$AX$476,S$5,FALSE)</f>
        <v>0.27758780220000001</v>
      </c>
      <c r="T24" s="95">
        <f>VLOOKUP($D24,Résultats!$B$2:$AX$476,T$5,FALSE)</f>
        <v>0.2737941545</v>
      </c>
      <c r="U24" s="95">
        <f>VLOOKUP($D24,Résultats!$B$2:$AX$476,U$5,FALSE)</f>
        <v>0.27735548409999999</v>
      </c>
      <c r="V24" s="95">
        <f>VLOOKUP($D24,Résultats!$B$2:$AX$476,V$5,FALSE)</f>
        <v>0.2841243034</v>
      </c>
      <c r="W24" s="95">
        <f>VLOOKUP($D24,Résultats!$B$2:$AX$476,W$5,FALSE)</f>
        <v>0.29486650869999997</v>
      </c>
      <c r="X24" s="45">
        <f>W24-'[1]Cibles THREEME'!$H32</f>
        <v>3.6912940342304357E-2</v>
      </c>
      <c r="Y24" s="75"/>
      <c r="Z24" s="75"/>
      <c r="AA24" s="75"/>
    </row>
    <row r="25" spans="1:39" x14ac:dyDescent="0.35">
      <c r="A25" s="3"/>
      <c r="B25" s="301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1.1272781890000001</v>
      </c>
      <c r="G25" s="88">
        <f>VLOOKUP($D25,Résultats!$B$2:$AX$476,G$5,FALSE)</f>
        <v>1.259151763</v>
      </c>
      <c r="H25" s="17">
        <f>VLOOKUP($D25,Résultats!$B$2:$AX$476,H$5,FALSE)</f>
        <v>1.243788575</v>
      </c>
      <c r="I25" s="89">
        <f>VLOOKUP($D25,Résultats!$B$2:$AX$476,I$5,FALSE)</f>
        <v>2.1934206839999999</v>
      </c>
      <c r="J25" s="88">
        <f>VLOOKUP($D25,Résultats!$B$2:$AX$476,J$5,FALSE)</f>
        <v>2.1978176180000002</v>
      </c>
      <c r="K25" s="17">
        <f>VLOOKUP($D25,Résultats!$B$2:$AX$476,K$5,FALSE)</f>
        <v>2.2230086619999998</v>
      </c>
      <c r="L25" s="17">
        <f>VLOOKUP($D25,Résultats!$B$2:$AX$476,L$5,FALSE)</f>
        <v>2.2547536949999998</v>
      </c>
      <c r="M25" s="17">
        <f>VLOOKUP($D25,Résultats!$B$2:$AX$476,M$5,FALSE)</f>
        <v>2.2953999980000002</v>
      </c>
      <c r="N25" s="89">
        <f>VLOOKUP($D25,Résultats!$B$2:$AX$476,N$5,FALSE)</f>
        <v>2.3369316389999999</v>
      </c>
      <c r="O25" s="88">
        <f>VLOOKUP($D25,Résultats!$B$2:$AX$476,O$5,FALSE)</f>
        <v>2.43563449</v>
      </c>
      <c r="P25" s="17">
        <f>VLOOKUP($D25,Résultats!$B$2:$AX$476,P$5,FALSE)</f>
        <v>2.5475698539999998</v>
      </c>
      <c r="Q25" s="17">
        <f>VLOOKUP($D25,Résultats!$B$2:$AX$476,Q$5,FALSE)</f>
        <v>2.666284144</v>
      </c>
      <c r="R25" s="17">
        <f>VLOOKUP($D25,Résultats!$B$2:$AX$476,R$5,FALSE)</f>
        <v>2.7942320390000002</v>
      </c>
      <c r="S25" s="89">
        <f>VLOOKUP($D25,Résultats!$B$2:$AX$476,S$5,FALSE)</f>
        <v>2.9248300610000002</v>
      </c>
      <c r="T25" s="97">
        <f>VLOOKUP($D25,Résultats!$B$2:$AX$476,T$5,FALSE)</f>
        <v>3.4113430409999999</v>
      </c>
      <c r="U25" s="97">
        <f>VLOOKUP($D25,Résultats!$B$2:$AX$476,U$5,FALSE)</f>
        <v>3.7713389730000002</v>
      </c>
      <c r="V25" s="97">
        <f>VLOOKUP($D25,Résultats!$B$2:$AX$476,V$5,FALSE)</f>
        <v>4.1717182749999999</v>
      </c>
      <c r="W25" s="97">
        <f>VLOOKUP($D25,Résultats!$B$2:$AX$476,W$5,FALSE)</f>
        <v>4.7802291329999997</v>
      </c>
      <c r="X25" s="45">
        <f>W25-'[1]Cibles THREEME'!$H33</f>
        <v>-2.7009342099693905</v>
      </c>
      <c r="Y25" s="75"/>
      <c r="Z25" s="75"/>
      <c r="AA25" s="75"/>
    </row>
    <row r="26" spans="1:39" x14ac:dyDescent="0.3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84">
        <f>VLOOKUP($D26,Résultats!$B$2:$AX$476,G$5,FALSE)</f>
        <v>2.8434210100000001</v>
      </c>
      <c r="H26" s="6">
        <f>VLOOKUP($D26,Résultats!$B$2:$AX$476,H$5,FALSE)</f>
        <v>2.6415449240000002</v>
      </c>
      <c r="I26" s="85">
        <f>VLOOKUP($D26,Résultats!$B$2:$AX$476,I$5,FALSE)</f>
        <v>2.481776027</v>
      </c>
      <c r="J26" s="84">
        <f>VLOOKUP($D26,Résultats!$B$2:$AX$476,J$5,FALSE)</f>
        <v>2.4117012359999999</v>
      </c>
      <c r="K26" s="6">
        <f>VLOOKUP($D26,Résultats!$B$2:$AX$476,K$5,FALSE)</f>
        <v>2.4042179309999998</v>
      </c>
      <c r="L26" s="6">
        <f>VLOOKUP($D26,Résultats!$B$2:$AX$476,L$5,FALSE)</f>
        <v>2.4275661629999998</v>
      </c>
      <c r="M26" s="6">
        <f>VLOOKUP($D26,Résultats!$B$2:$AX$476,M$5,FALSE)</f>
        <v>2.4377429500000001</v>
      </c>
      <c r="N26" s="85">
        <f>VLOOKUP($D26,Résultats!$B$2:$AX$476,N$5,FALSE)</f>
        <v>2.460468181</v>
      </c>
      <c r="O26" s="84">
        <f>VLOOKUP($D26,Résultats!$B$2:$AX$476,O$5,FALSE)</f>
        <v>2.485187839</v>
      </c>
      <c r="P26" s="6">
        <f>VLOOKUP($D26,Résultats!$B$2:$AX$476,P$5,FALSE)</f>
        <v>2.5168507390000001</v>
      </c>
      <c r="Q26" s="6">
        <f>VLOOKUP($D26,Résultats!$B$2:$AX$476,Q$5,FALSE)</f>
        <v>2.5543194869999999</v>
      </c>
      <c r="R26" s="6">
        <f>VLOOKUP($D26,Résultats!$B$2:$AX$476,R$5,FALSE)</f>
        <v>2.5970788890000001</v>
      </c>
      <c r="S26" s="85">
        <f>VLOOKUP($D26,Résultats!$B$2:$AX$476,S$5,FALSE)</f>
        <v>2.6441534519999998</v>
      </c>
      <c r="T26" s="94">
        <f>VLOOKUP($D26,Résultats!$B$2:$AX$476,T$5,FALSE)</f>
        <v>2.883150316</v>
      </c>
      <c r="U26" s="94">
        <f>VLOOKUP($D26,Résultats!$B$2:$AX$476,U$5,FALSE)</f>
        <v>3.1261918739999999</v>
      </c>
      <c r="V26" s="94">
        <f>VLOOKUP($D26,Résultats!$B$2:$AX$476,V$5,FALSE)</f>
        <v>3.3895815890000001</v>
      </c>
      <c r="W26" s="94">
        <f>VLOOKUP($D26,Résultats!$B$2:$AX$476,W$5,FALSE)</f>
        <v>3.6973941410000002</v>
      </c>
      <c r="X26" s="3"/>
      <c r="Y26" s="75"/>
      <c r="Z26" s="75"/>
      <c r="AA26" s="75"/>
    </row>
    <row r="27" spans="1:39" x14ac:dyDescent="0.3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3">
        <f t="shared" ref="G27:R27" si="4">G26+G19+G10+G7</f>
        <v>248.11051524269999</v>
      </c>
      <c r="H27" s="9">
        <f t="shared" si="4"/>
        <v>241.95928002350001</v>
      </c>
      <c r="I27" s="90">
        <f t="shared" si="4"/>
        <v>230.61301517369998</v>
      </c>
      <c r="J27" s="23">
        <f t="shared" si="4"/>
        <v>225.18558333969992</v>
      </c>
      <c r="K27" s="9">
        <f t="shared" si="4"/>
        <v>221.2872971587</v>
      </c>
      <c r="L27" s="9">
        <f t="shared" si="4"/>
        <v>218.25920274140003</v>
      </c>
      <c r="M27" s="9">
        <f t="shared" si="4"/>
        <v>223.9953052898</v>
      </c>
      <c r="N27" s="90">
        <f t="shared" si="4"/>
        <v>230.31738521769995</v>
      </c>
      <c r="O27" s="23">
        <f t="shared" si="4"/>
        <v>229.3112454562999</v>
      </c>
      <c r="P27" s="9">
        <f t="shared" si="4"/>
        <v>228.96941519629999</v>
      </c>
      <c r="Q27" s="9">
        <f t="shared" si="4"/>
        <v>229.10282494660001</v>
      </c>
      <c r="R27" s="9">
        <f t="shared" si="4"/>
        <v>229.2877984735</v>
      </c>
      <c r="S27" s="90">
        <f>S26+S19+S10+S7</f>
        <v>229.72184546769998</v>
      </c>
      <c r="T27" s="98">
        <f>T26+T19+T10+T7</f>
        <v>218.53693510549988</v>
      </c>
      <c r="U27" s="98">
        <f>U26+U19+U10+U7</f>
        <v>211.38359377009999</v>
      </c>
      <c r="V27" s="98">
        <f>V26+V19+V10+V7</f>
        <v>206.29658866130001</v>
      </c>
      <c r="W27" s="98">
        <f>W26+W19+W10+W7</f>
        <v>204.95012292209998</v>
      </c>
      <c r="X27" s="3"/>
      <c r="Y27" s="75"/>
      <c r="Z27" s="75"/>
      <c r="AA27" s="75"/>
    </row>
    <row r="28" spans="1:3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5" x14ac:dyDescent="0.55000000000000004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3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35">
      <c r="A33" s="3"/>
      <c r="B33" s="299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71.935271192999991</v>
      </c>
      <c r="G33" s="84">
        <f t="shared" ref="G33:R33" si="5">SUM(G34:G35)</f>
        <v>69.399677973999999</v>
      </c>
      <c r="H33" s="6">
        <f t="shared" si="5"/>
        <v>68.619414351000003</v>
      </c>
      <c r="I33" s="85">
        <f t="shared" si="5"/>
        <v>69.117889802000008</v>
      </c>
      <c r="J33" s="84">
        <f t="shared" si="5"/>
        <v>69.01017906300001</v>
      </c>
      <c r="K33" s="6">
        <f t="shared" si="5"/>
        <v>68.634327326999994</v>
      </c>
      <c r="L33" s="6">
        <f t="shared" si="5"/>
        <v>68.248982900000001</v>
      </c>
      <c r="M33" s="6">
        <f t="shared" si="5"/>
        <v>67.144437846000002</v>
      </c>
      <c r="N33" s="85">
        <f t="shared" si="5"/>
        <v>66.066876385</v>
      </c>
      <c r="O33" s="84">
        <f t="shared" si="5"/>
        <v>65.243439839000004</v>
      </c>
      <c r="P33" s="6">
        <f t="shared" si="5"/>
        <v>64.801046364999991</v>
      </c>
      <c r="Q33" s="6">
        <f t="shared" si="5"/>
        <v>64.623405603999998</v>
      </c>
      <c r="R33" s="6">
        <f t="shared" si="5"/>
        <v>64.619290110000009</v>
      </c>
      <c r="S33" s="85">
        <f>SUM(S34:S35)</f>
        <v>64.720729564999999</v>
      </c>
      <c r="T33" s="94">
        <f>SUM(T34:T35)</f>
        <v>63.762659413000002</v>
      </c>
      <c r="U33" s="94">
        <f>SUM(U34:U35)</f>
        <v>62.071594777000001</v>
      </c>
      <c r="V33" s="94">
        <f>SUM(V34:V35)</f>
        <v>60.616047741999999</v>
      </c>
      <c r="W33" s="94">
        <f>SUM(W34:W35)</f>
        <v>59.684485772000002</v>
      </c>
      <c r="X33" s="3"/>
      <c r="Z33" s="197" t="s">
        <v>42</v>
      </c>
      <c r="AA33" s="201">
        <f>(I38+I40)/I36</f>
        <v>8.641375775862133E-3</v>
      </c>
      <c r="AB33" s="201">
        <f>(S38+S40)/S36</f>
        <v>6.9572056923523484E-3</v>
      </c>
      <c r="AC33" s="202">
        <f>(W38+W40)/W36</f>
        <v>7.0660959971840668E-3</v>
      </c>
      <c r="AE33" s="197" t="s">
        <v>96</v>
      </c>
      <c r="AF33" s="201">
        <f>I34/I33</f>
        <v>0.95161573824692725</v>
      </c>
      <c r="AG33" s="201">
        <f>S34/S33</f>
        <v>0.93912696517051386</v>
      </c>
      <c r="AH33" s="202">
        <f>W34/W33</f>
        <v>0.93651036759409079</v>
      </c>
      <c r="AJ33" s="197" t="s">
        <v>66</v>
      </c>
      <c r="AK33" s="201">
        <f>I46/(I46+I48)</f>
        <v>0.98439656250231278</v>
      </c>
      <c r="AL33" s="201">
        <f>S46/(S46+S48)</f>
        <v>0.97850009739174049</v>
      </c>
      <c r="AM33" s="202">
        <f>W46/(W46+W48)</f>
        <v>0.95693676438870567</v>
      </c>
    </row>
    <row r="34" spans="1:39" x14ac:dyDescent="0.35">
      <c r="A34" s="3"/>
      <c r="B34" s="300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68.289689179999996</v>
      </c>
      <c r="G34" s="22">
        <f>VLOOKUP($D34,Résultats!$B$2:$AX$476,G$5,FALSE)</f>
        <v>65.263592110000005</v>
      </c>
      <c r="H34" s="16">
        <f>VLOOKUP($D34,Résultats!$B$2:$AX$476,H$5,FALSE)</f>
        <v>64.304282400000005</v>
      </c>
      <c r="I34" s="86">
        <f>VLOOKUP($D34,Résultats!$B$2:$AX$476,I$5,FALSE)</f>
        <v>65.773671730000004</v>
      </c>
      <c r="J34" s="22">
        <f>VLOOKUP($D34,Résultats!$B$2:$AX$476,J$5,FALSE)</f>
        <v>65.465623800000003</v>
      </c>
      <c r="K34" s="16">
        <f>VLOOKUP($D34,Résultats!$B$2:$AX$476,K$5,FALSE)</f>
        <v>64.906813209999996</v>
      </c>
      <c r="L34" s="16">
        <f>VLOOKUP($D34,Résultats!$B$2:$AX$476,L$5,FALSE)</f>
        <v>64.343388070000003</v>
      </c>
      <c r="M34" s="16">
        <f>VLOOKUP($D34,Résultats!$B$2:$AX$476,M$5,FALSE)</f>
        <v>63.180804950000002</v>
      </c>
      <c r="N34" s="86">
        <f>VLOOKUP($D34,Résultats!$B$2:$AX$476,N$5,FALSE)</f>
        <v>62.046576309999999</v>
      </c>
      <c r="O34" s="22">
        <f>VLOOKUP($D34,Résultats!$B$2:$AX$476,O$5,FALSE)</f>
        <v>61.273446120000003</v>
      </c>
      <c r="P34" s="16">
        <f>VLOOKUP($D34,Résultats!$B$2:$AX$476,P$5,FALSE)</f>
        <v>60.858180769999997</v>
      </c>
      <c r="Q34" s="16">
        <f>VLOOKUP($D34,Résultats!$B$2:$AX$476,Q$5,FALSE)</f>
        <v>60.691569790000003</v>
      </c>
      <c r="R34" s="16">
        <f>VLOOKUP($D34,Résultats!$B$2:$AX$476,R$5,FALSE)</f>
        <v>60.686742600000002</v>
      </c>
      <c r="S34" s="86">
        <f>VLOOKUP($D34,Résultats!$B$2:$AX$476,S$5,FALSE)</f>
        <v>60.780982340000001</v>
      </c>
      <c r="T34" s="95">
        <f>VLOOKUP($D34,Résultats!$B$2:$AX$476,T$5,FALSE)</f>
        <v>59.898293250000002</v>
      </c>
      <c r="U34" s="95">
        <f>VLOOKUP($D34,Résultats!$B$2:$AX$476,U$5,FALSE)</f>
        <v>58.302026619999999</v>
      </c>
      <c r="V34" s="95">
        <f>VLOOKUP($D34,Résultats!$B$2:$AX$476,V$5,FALSE)</f>
        <v>56.86312942</v>
      </c>
      <c r="W34" s="95">
        <f>VLOOKUP($D34,Résultats!$B$2:$AX$476,W$5,FALSE)</f>
        <v>55.895139710000002</v>
      </c>
      <c r="X34" s="45">
        <f>W34-'[1]Cibles THREEME'!$AJ4</f>
        <v>46.213037102514036</v>
      </c>
      <c r="Z34" s="197" t="s">
        <v>61</v>
      </c>
      <c r="AA34" s="201">
        <f>I37/I36</f>
        <v>0.69408091298907915</v>
      </c>
      <c r="AB34" s="201">
        <f>S37/S36</f>
        <v>0.64846858617612968</v>
      </c>
      <c r="AC34" s="202">
        <f>W37/W36</f>
        <v>0.3730038918303048</v>
      </c>
      <c r="AE34" s="198" t="s">
        <v>65</v>
      </c>
      <c r="AF34" s="203">
        <f>I35/I33</f>
        <v>4.8384261753072658E-2</v>
      </c>
      <c r="AG34" s="203">
        <f>S35/S33</f>
        <v>6.0873034829486167E-2</v>
      </c>
      <c r="AH34" s="204">
        <f>W35/W33</f>
        <v>6.3489632405909227E-2</v>
      </c>
      <c r="AJ34" s="198" t="s">
        <v>67</v>
      </c>
      <c r="AK34" s="203">
        <f>I48/(I46+I48)</f>
        <v>1.5603437497687262E-2</v>
      </c>
      <c r="AL34" s="203">
        <f>S48/(S46+S48)</f>
        <v>2.1499902608259524E-2</v>
      </c>
      <c r="AM34" s="204">
        <f>W48/(W46+W48)</f>
        <v>4.3063235611294437E-2</v>
      </c>
    </row>
    <row r="35" spans="1:39" x14ac:dyDescent="0.35">
      <c r="A35" s="3"/>
      <c r="B35" s="301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3.6455820129999998</v>
      </c>
      <c r="G35" s="22">
        <f>VLOOKUP($D35,Résultats!$B$2:$AX$476,G$5,FALSE)</f>
        <v>4.136085864</v>
      </c>
      <c r="H35" s="16">
        <f>VLOOKUP($D35,Résultats!$B$2:$AX$476,H$5,FALSE)</f>
        <v>4.3151319509999997</v>
      </c>
      <c r="I35" s="86">
        <f>VLOOKUP($D35,Résultats!$B$2:$AX$476,I$5,FALSE)</f>
        <v>3.3442180719999999</v>
      </c>
      <c r="J35" s="22">
        <f>VLOOKUP($D35,Résultats!$B$2:$AX$476,J$5,FALSE)</f>
        <v>3.5445552629999999</v>
      </c>
      <c r="K35" s="16">
        <f>VLOOKUP($D35,Résultats!$B$2:$AX$476,K$5,FALSE)</f>
        <v>3.7275141170000001</v>
      </c>
      <c r="L35" s="16">
        <f>VLOOKUP($D35,Résultats!$B$2:$AX$476,L$5,FALSE)</f>
        <v>3.9055948300000001</v>
      </c>
      <c r="M35" s="16">
        <f>VLOOKUP($D35,Résultats!$B$2:$AX$476,M$5,FALSE)</f>
        <v>3.963632896</v>
      </c>
      <c r="N35" s="86">
        <f>VLOOKUP($D35,Résultats!$B$2:$AX$476,N$5,FALSE)</f>
        <v>4.0203000749999998</v>
      </c>
      <c r="O35" s="22">
        <f>VLOOKUP($D35,Résultats!$B$2:$AX$476,O$5,FALSE)</f>
        <v>3.9699937190000001</v>
      </c>
      <c r="P35" s="16">
        <f>VLOOKUP($D35,Résultats!$B$2:$AX$476,P$5,FALSE)</f>
        <v>3.9428655949999998</v>
      </c>
      <c r="Q35" s="16">
        <f>VLOOKUP($D35,Résultats!$B$2:$AX$476,Q$5,FALSE)</f>
        <v>3.9318358139999998</v>
      </c>
      <c r="R35" s="16">
        <f>VLOOKUP($D35,Résultats!$B$2:$AX$476,R$5,FALSE)</f>
        <v>3.93254751</v>
      </c>
      <c r="S35" s="86">
        <f>VLOOKUP($D35,Résultats!$B$2:$AX$476,S$5,FALSE)</f>
        <v>3.9397472250000001</v>
      </c>
      <c r="T35" s="95">
        <f>VLOOKUP($D35,Résultats!$B$2:$AX$476,T$5,FALSE)</f>
        <v>3.8643661630000001</v>
      </c>
      <c r="U35" s="95">
        <f>VLOOKUP($D35,Résultats!$B$2:$AX$476,U$5,FALSE)</f>
        <v>3.7695681570000001</v>
      </c>
      <c r="V35" s="95">
        <f>VLOOKUP($D35,Résultats!$B$2:$AX$476,V$5,FALSE)</f>
        <v>3.7529183220000002</v>
      </c>
      <c r="W35" s="95">
        <f>VLOOKUP($D35,Résultats!$B$2:$AX$476,W$5,FALSE)</f>
        <v>3.7893460619999999</v>
      </c>
      <c r="X35" s="45">
        <f>W35-'[1]Cibles THREEME'!$AJ5</f>
        <v>0.29250484642291719</v>
      </c>
      <c r="Z35" s="197" t="s">
        <v>93</v>
      </c>
      <c r="AA35" s="201">
        <f>I43/I36</f>
        <v>0.10258601323815467</v>
      </c>
      <c r="AB35" s="201">
        <f>S43/S36</f>
        <v>0.10222058432178296</v>
      </c>
      <c r="AC35" s="202">
        <f>W43/W36</f>
        <v>9.7911814002723585E-2</v>
      </c>
      <c r="AE35" s="189" t="s">
        <v>92</v>
      </c>
      <c r="AF35" s="205">
        <f>SUM(AF33:AF34)</f>
        <v>0.99999999999999989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35">
      <c r="A36" s="3"/>
      <c r="B36" s="299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37.908547282300006</v>
      </c>
      <c r="G36" s="21">
        <f t="shared" ref="G36:R36" si="9">SUM(G37:G44)</f>
        <v>38.031096290199997</v>
      </c>
      <c r="H36" s="8">
        <f t="shared" si="9"/>
        <v>37.493741934099994</v>
      </c>
      <c r="I36" s="87">
        <f t="shared" si="9"/>
        <v>36.426334332000003</v>
      </c>
      <c r="J36" s="21">
        <f t="shared" si="9"/>
        <v>35.828440922600002</v>
      </c>
      <c r="K36" s="8">
        <f t="shared" si="9"/>
        <v>35.668831258200001</v>
      </c>
      <c r="L36" s="8">
        <f t="shared" si="9"/>
        <v>35.740233397499992</v>
      </c>
      <c r="M36" s="8">
        <f t="shared" si="9"/>
        <v>35.824380134800002</v>
      </c>
      <c r="N36" s="87">
        <f t="shared" si="9"/>
        <v>36.009919229800005</v>
      </c>
      <c r="O36" s="21">
        <f t="shared" si="9"/>
        <v>36.069071416300005</v>
      </c>
      <c r="P36" s="8">
        <f t="shared" si="9"/>
        <v>36.159863829199999</v>
      </c>
      <c r="Q36" s="8">
        <f t="shared" si="9"/>
        <v>36.292581589800001</v>
      </c>
      <c r="R36" s="8">
        <f t="shared" si="9"/>
        <v>36.464245245500003</v>
      </c>
      <c r="S36" s="87">
        <f>SUM(S37:S44)</f>
        <v>36.676517424299995</v>
      </c>
      <c r="T36" s="96">
        <f>SUM(T37:T44)</f>
        <v>38.961949460999996</v>
      </c>
      <c r="U36" s="96">
        <f>SUM(U37:U44)</f>
        <v>42.079279682000006</v>
      </c>
      <c r="V36" s="96">
        <f>SUM(V37:V44)</f>
        <v>45.277994700700006</v>
      </c>
      <c r="W36" s="96">
        <f>SUM(W37:W44)</f>
        <v>48.453014555199992</v>
      </c>
      <c r="X36" s="3"/>
      <c r="Z36" s="197" t="s">
        <v>62</v>
      </c>
      <c r="AA36" s="201">
        <f>I42/I36</f>
        <v>3.6998234291614029E-2</v>
      </c>
      <c r="AB36" s="201">
        <f>S42/S36</f>
        <v>6.0326902235653831E-2</v>
      </c>
      <c r="AC36" s="202">
        <f>W42/W36</f>
        <v>0.17656228755908993</v>
      </c>
    </row>
    <row r="37" spans="1:39" x14ac:dyDescent="0.35">
      <c r="A37" s="3"/>
      <c r="B37" s="300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30.144167540000002</v>
      </c>
      <c r="G37" s="22">
        <f>VLOOKUP($D37,Résultats!$B$2:$AX$476,G$5,FALSE)</f>
        <v>28.590902419999999</v>
      </c>
      <c r="H37" s="16">
        <f>VLOOKUP($D37,Résultats!$B$2:$AX$476,H$5,FALSE)</f>
        <v>27.52618592</v>
      </c>
      <c r="I37" s="86">
        <f>VLOOKUP($D37,Résultats!$B$2:$AX$476,I$5,FALSE)</f>
        <v>25.282823390000001</v>
      </c>
      <c r="J37" s="22">
        <f>VLOOKUP($D37,Résultats!$B$2:$AX$476,J$5,FALSE)</f>
        <v>24.831280790000001</v>
      </c>
      <c r="K37" s="16">
        <f>VLOOKUP($D37,Résultats!$B$2:$AX$476,K$5,FALSE)</f>
        <v>24.68577969</v>
      </c>
      <c r="L37" s="16">
        <f>VLOOKUP($D37,Résultats!$B$2:$AX$476,L$5,FALSE)</f>
        <v>24.70166613</v>
      </c>
      <c r="M37" s="16">
        <f>VLOOKUP($D37,Résultats!$B$2:$AX$476,M$5,FALSE)</f>
        <v>24.671853469999999</v>
      </c>
      <c r="N37" s="86">
        <f>VLOOKUP($D37,Résultats!$B$2:$AX$476,N$5,FALSE)</f>
        <v>24.712268099999999</v>
      </c>
      <c r="O37" s="22">
        <f>VLOOKUP($D37,Résultats!$B$2:$AX$476,O$5,FALSE)</f>
        <v>24.44582995</v>
      </c>
      <c r="P37" s="16">
        <f>VLOOKUP($D37,Résultats!$B$2:$AX$476,P$5,FALSE)</f>
        <v>24.20473303</v>
      </c>
      <c r="Q37" s="16">
        <f>VLOOKUP($D37,Résultats!$B$2:$AX$476,Q$5,FALSE)</f>
        <v>23.99489213</v>
      </c>
      <c r="R37" s="16">
        <f>VLOOKUP($D37,Résultats!$B$2:$AX$476,R$5,FALSE)</f>
        <v>23.875270100000002</v>
      </c>
      <c r="S37" s="86">
        <f>VLOOKUP($D37,Résultats!$B$2:$AX$476,S$5,FALSE)</f>
        <v>23.783569400000001</v>
      </c>
      <c r="T37" s="95">
        <f>VLOOKUP($D37,Résultats!$B$2:$AX$476,T$5,FALSE)</f>
        <v>22.649938129999999</v>
      </c>
      <c r="U37" s="95">
        <f>VLOOKUP($D37,Résultats!$B$2:$AX$476,U$5,FALSE)</f>
        <v>21.432796920000001</v>
      </c>
      <c r="V37" s="95">
        <f>VLOOKUP($D37,Résultats!$B$2:$AX$476,V$5,FALSE)</f>
        <v>20.087026120000001</v>
      </c>
      <c r="W37" s="95">
        <f>VLOOKUP($D37,Résultats!$B$2:$AX$476,W$5,FALSE)</f>
        <v>18.073163000000001</v>
      </c>
      <c r="X37" s="45">
        <f>W37-'[1]Cibles THREEME'!$AJ8</f>
        <v>17.452103868454305</v>
      </c>
      <c r="Z37" s="197" t="s">
        <v>63</v>
      </c>
      <c r="AA37" s="201">
        <f>I41/I36</f>
        <v>8.3952357053768217E-2</v>
      </c>
      <c r="AB37" s="201">
        <f>S41/S36</f>
        <v>0.13922108435019864</v>
      </c>
      <c r="AC37" s="202">
        <f>W41/W36</f>
        <v>0.26336672851308685</v>
      </c>
    </row>
    <row r="38" spans="1:39" x14ac:dyDescent="0.35">
      <c r="A38" s="3"/>
      <c r="B38" s="300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0.1597542123</v>
      </c>
      <c r="G38" s="22">
        <f>VLOOKUP($D38,Résultats!$B$2:$AX$476,G$5,FALSE)</f>
        <v>0.1201648937</v>
      </c>
      <c r="H38" s="16">
        <f>VLOOKUP($D38,Résultats!$B$2:$AX$476,H$5,FALSE)</f>
        <v>0.1070851763</v>
      </c>
      <c r="I38" s="86">
        <f>VLOOKUP($D38,Résultats!$B$2:$AX$476,I$5,FALSE)</f>
        <v>0.10594863359999999</v>
      </c>
      <c r="J38" s="22">
        <f>VLOOKUP($D38,Résultats!$B$2:$AX$476,J$5,FALSE)</f>
        <v>0.16983812970000001</v>
      </c>
      <c r="K38" s="16">
        <f>VLOOKUP($D38,Résultats!$B$2:$AX$476,K$5,FALSE)</f>
        <v>0.23170426990000001</v>
      </c>
      <c r="L38" s="16">
        <f>VLOOKUP($D38,Résultats!$B$2:$AX$476,L$5,FALSE)</f>
        <v>0.2923632813</v>
      </c>
      <c r="M38" s="16">
        <f>VLOOKUP($D38,Résultats!$B$2:$AX$476,M$5,FALSE)</f>
        <v>0.2533455771</v>
      </c>
      <c r="N38" s="86">
        <f>VLOOKUP($D38,Résultats!$B$2:$AX$476,N$5,FALSE)</f>
        <v>0.2152252247</v>
      </c>
      <c r="O38" s="22">
        <f>VLOOKUP($D38,Résultats!$B$2:$AX$476,O$5,FALSE)</f>
        <v>0.21159765589999999</v>
      </c>
      <c r="P38" s="16">
        <f>VLOOKUP($D38,Résultats!$B$2:$AX$476,P$5,FALSE)</f>
        <v>0.20820623390000001</v>
      </c>
      <c r="Q38" s="16">
        <f>VLOOKUP($D38,Résultats!$B$2:$AX$476,Q$5,FALSE)</f>
        <v>0.20509760420000001</v>
      </c>
      <c r="R38" s="16">
        <f>VLOOKUP($D38,Résultats!$B$2:$AX$476,R$5,FALSE)</f>
        <v>0.20277625790000001</v>
      </c>
      <c r="S38" s="86">
        <f>VLOOKUP($D38,Résultats!$B$2:$AX$476,S$5,FALSE)</f>
        <v>0.20069954879999999</v>
      </c>
      <c r="T38" s="95">
        <f>VLOOKUP($D38,Résultats!$B$2:$AX$476,T$5,FALSE)</f>
        <v>0.22423407179999999</v>
      </c>
      <c r="U38" s="95">
        <f>VLOOKUP($D38,Résultats!$B$2:$AX$476,U$5,FALSE)</f>
        <v>0.22713204140000001</v>
      </c>
      <c r="V38" s="95">
        <f>VLOOKUP($D38,Résultats!$B$2:$AX$476,V$5,FALSE)</f>
        <v>0.25585737149999999</v>
      </c>
      <c r="W38" s="95">
        <f>VLOOKUP($D38,Résultats!$B$2:$AX$476,W$5,FALSE)</f>
        <v>0.2731195877</v>
      </c>
      <c r="X38" s="45">
        <f>W38-'[1]Cibles THREEME'!$AJ9</f>
        <v>0.26311958769999999</v>
      </c>
      <c r="Z38" s="198" t="s">
        <v>64</v>
      </c>
      <c r="AA38" s="203">
        <f>(I39+I44)/I36</f>
        <v>7.374110665152174E-2</v>
      </c>
      <c r="AB38" s="203">
        <f>(S39+S44)/S36</f>
        <v>4.2805637223882746E-2</v>
      </c>
      <c r="AC38" s="204">
        <f>(W39+W44)/W36</f>
        <v>8.2089182097610833E-2</v>
      </c>
    </row>
    <row r="39" spans="1:39" x14ac:dyDescent="0.35">
      <c r="A39" s="3"/>
      <c r="B39" s="300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1.073069289</v>
      </c>
      <c r="G39" s="22">
        <f>VLOOKUP($D39,Résultats!$B$2:$AX$476,G$5,FALSE)</f>
        <v>1.4129367500000001</v>
      </c>
      <c r="H39" s="16">
        <f>VLOOKUP($D39,Résultats!$B$2:$AX$476,H$5,FALSE)</f>
        <v>1.5175081269999999</v>
      </c>
      <c r="I39" s="86">
        <f>VLOOKUP($D39,Résultats!$B$2:$AX$476,I$5,FALSE)</f>
        <v>2.241930628</v>
      </c>
      <c r="J39" s="22">
        <f>VLOOKUP($D39,Résultats!$B$2:$AX$476,J$5,FALSE)</f>
        <v>1.676149822</v>
      </c>
      <c r="K39" s="16">
        <f>VLOOKUP($D39,Résultats!$B$2:$AX$476,K$5,FALSE)</f>
        <v>1.163927857</v>
      </c>
      <c r="L39" s="16">
        <f>VLOOKUP($D39,Résultats!$B$2:$AX$476,L$5,FALSE)</f>
        <v>0.68106953160000006</v>
      </c>
      <c r="M39" s="16">
        <f>VLOOKUP($D39,Résultats!$B$2:$AX$476,M$5,FALSE)</f>
        <v>0.65393497420000002</v>
      </c>
      <c r="N39" s="86">
        <f>VLOOKUP($D39,Résultats!$B$2:$AX$476,N$5,FALSE)</f>
        <v>0.6287817322</v>
      </c>
      <c r="O39" s="22">
        <f>VLOOKUP($D39,Résultats!$B$2:$AX$476,O$5,FALSE)</f>
        <v>0.62282640749999996</v>
      </c>
      <c r="P39" s="16">
        <f>VLOOKUP($D39,Résultats!$B$2:$AX$476,P$5,FALSE)</f>
        <v>0.61750613219999995</v>
      </c>
      <c r="Q39" s="16">
        <f>VLOOKUP($D39,Résultats!$B$2:$AX$476,Q$5,FALSE)</f>
        <v>0.61297447230000002</v>
      </c>
      <c r="R39" s="16">
        <f>VLOOKUP($D39,Résultats!$B$2:$AX$476,R$5,FALSE)</f>
        <v>0.61071647399999995</v>
      </c>
      <c r="S39" s="86">
        <f>VLOOKUP($D39,Résultats!$B$2:$AX$476,S$5,FALSE)</f>
        <v>0.60916808310000004</v>
      </c>
      <c r="T39" s="95">
        <f>VLOOKUP($D39,Résultats!$B$2:$AX$476,T$5,FALSE)</f>
        <v>0.64391886389999997</v>
      </c>
      <c r="U39" s="95">
        <f>VLOOKUP($D39,Résultats!$B$2:$AX$476,U$5,FALSE)</f>
        <v>0.6912387284</v>
      </c>
      <c r="V39" s="95">
        <f>VLOOKUP($D39,Résultats!$B$2:$AX$476,V$5,FALSE)</f>
        <v>0.739362305</v>
      </c>
      <c r="W39" s="95">
        <f>VLOOKUP($D39,Résultats!$B$2:$AX$476,W$5,FALSE)</f>
        <v>2.1998198019999999</v>
      </c>
      <c r="X39" s="45">
        <f>W39-'[1]Cibles THREEME'!$AJ10</f>
        <v>1.1038330992722987</v>
      </c>
      <c r="Z39" s="189" t="s">
        <v>92</v>
      </c>
      <c r="AA39" s="205">
        <f>SUM(AA33:AA38)</f>
        <v>1</v>
      </c>
      <c r="AB39" s="205">
        <f t="shared" ref="AB39:AC39" si="10">SUM(AB33:AB38)</f>
        <v>1.0000000000000002</v>
      </c>
      <c r="AC39" s="205">
        <f t="shared" si="10"/>
        <v>1</v>
      </c>
      <c r="AJ39" s="189"/>
      <c r="AK39" s="205"/>
      <c r="AL39" s="205"/>
      <c r="AM39" s="205"/>
    </row>
    <row r="40" spans="1:39" x14ac:dyDescent="0.35">
      <c r="A40" s="3"/>
      <c r="B40" s="300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0.83927429639999995</v>
      </c>
      <c r="G40" s="22">
        <f>VLOOKUP($D40,Résultats!$B$2:$AX$476,G$5,FALSE)</f>
        <v>0.62792659520000005</v>
      </c>
      <c r="H40" s="16">
        <f>VLOOKUP($D40,Résultats!$B$2:$AX$476,H$5,FALSE)</f>
        <v>0.55858231570000005</v>
      </c>
      <c r="I40" s="86">
        <f>VLOOKUP($D40,Résultats!$B$2:$AX$476,I$5,FALSE)</f>
        <v>0.20882500949999999</v>
      </c>
      <c r="J40" s="22">
        <f>VLOOKUP($D40,Résultats!$B$2:$AX$476,J$5,FALSE)</f>
        <v>0.1678601576</v>
      </c>
      <c r="K40" s="16">
        <f>VLOOKUP($D40,Résultats!$B$2:$AX$476,K$5,FALSE)</f>
        <v>0.13129432020000001</v>
      </c>
      <c r="L40" s="16">
        <f>VLOOKUP($D40,Résultats!$B$2:$AX$476,L$5,FALSE)</f>
        <v>9.7127576100000002E-2</v>
      </c>
      <c r="M40" s="16">
        <f>VLOOKUP($D40,Résultats!$B$2:$AX$476,M$5,FALSE)</f>
        <v>7.6568530400000001E-2</v>
      </c>
      <c r="N40" s="86">
        <f>VLOOKUP($D40,Résultats!$B$2:$AX$476,N$5,FALSE)</f>
        <v>5.6320597100000001E-2</v>
      </c>
      <c r="O40" s="22">
        <f>VLOOKUP($D40,Résultats!$B$2:$AX$476,O$5,FALSE)</f>
        <v>5.5767416200000003E-2</v>
      </c>
      <c r="P40" s="16">
        <f>VLOOKUP($D40,Résultats!$B$2:$AX$476,P$5,FALSE)</f>
        <v>5.5271350699999999E-2</v>
      </c>
      <c r="Q40" s="16">
        <f>VLOOKUP($D40,Résultats!$B$2:$AX$476,Q$5,FALSE)</f>
        <v>5.4846082099999999E-2</v>
      </c>
      <c r="R40" s="16">
        <f>VLOOKUP($D40,Résultats!$B$2:$AX$476,R$5,FALSE)</f>
        <v>5.4624513399999998E-2</v>
      </c>
      <c r="S40" s="86">
        <f>VLOOKUP($D40,Résultats!$B$2:$AX$476,S$5,FALSE)</f>
        <v>5.4466527000000001E-2</v>
      </c>
      <c r="T40" s="95">
        <f>VLOOKUP($D40,Résultats!$B$2:$AX$476,T$5,FALSE)</f>
        <v>5.7502104300000002E-2</v>
      </c>
      <c r="U40" s="95">
        <f>VLOOKUP($D40,Résultats!$B$2:$AX$476,U$5,FALSE)</f>
        <v>6.1714135199999999E-2</v>
      </c>
      <c r="V40" s="95">
        <f>VLOOKUP($D40,Résultats!$B$2:$AX$476,V$5,FALSE)</f>
        <v>6.59973752E-2</v>
      </c>
      <c r="W40" s="95">
        <f>VLOOKUP($D40,Résultats!$B$2:$AX$476,W$5,FALSE)</f>
        <v>6.9254064500000004E-2</v>
      </c>
      <c r="X40" s="45">
        <f>W40-'[1]Cibles THREEME'!$AJ11</f>
        <v>5.9254064500000002E-2</v>
      </c>
    </row>
    <row r="41" spans="1:39" x14ac:dyDescent="0.35">
      <c r="A41" s="3"/>
      <c r="B41" s="300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1.390829892</v>
      </c>
      <c r="G41" s="22">
        <f>VLOOKUP($D41,Résultats!$B$2:$AX$476,G$5,FALSE)</f>
        <v>2.0666118770000002</v>
      </c>
      <c r="H41" s="16">
        <f>VLOOKUP($D41,Résultats!$B$2:$AX$476,H$5,FALSE)</f>
        <v>2.3108080709999999</v>
      </c>
      <c r="I41" s="86">
        <f>VLOOKUP($D41,Résultats!$B$2:$AX$476,I$5,FALSE)</f>
        <v>3.0580766260000001</v>
      </c>
      <c r="J41" s="22">
        <f>VLOOKUP($D41,Résultats!$B$2:$AX$476,J$5,FALSE)</f>
        <v>3.1586168790000002</v>
      </c>
      <c r="K41" s="16">
        <f>VLOOKUP($D41,Résultats!$B$2:$AX$476,K$5,FALSE)</f>
        <v>3.2883769639999998</v>
      </c>
      <c r="L41" s="16">
        <f>VLOOKUP($D41,Résultats!$B$2:$AX$476,L$5,FALSE)</f>
        <v>3.4332152699999998</v>
      </c>
      <c r="M41" s="16">
        <f>VLOOKUP($D41,Résultats!$B$2:$AX$476,M$5,FALSE)</f>
        <v>3.7360487720000002</v>
      </c>
      <c r="N41" s="86">
        <f>VLOOKUP($D41,Résultats!$B$2:$AX$476,N$5,FALSE)</f>
        <v>4.0481177160000001</v>
      </c>
      <c r="O41" s="22">
        <f>VLOOKUP($D41,Résultats!$B$2:$AX$476,O$5,FALSE)</f>
        <v>4.2871307710000002</v>
      </c>
      <c r="P41" s="16">
        <f>VLOOKUP($D41,Résultats!$B$2:$AX$476,P$5,FALSE)</f>
        <v>4.5269552429999997</v>
      </c>
      <c r="Q41" s="16">
        <f>VLOOKUP($D41,Résultats!$B$2:$AX$476,Q$5,FALSE)</f>
        <v>4.7696127600000002</v>
      </c>
      <c r="R41" s="16">
        <f>VLOOKUP($D41,Résultats!$B$2:$AX$476,R$5,FALSE)</f>
        <v>4.9355401639999998</v>
      </c>
      <c r="S41" s="86">
        <f>VLOOKUP($D41,Résultats!$B$2:$AX$476,S$5,FALSE)</f>
        <v>5.1061445259999996</v>
      </c>
      <c r="T41" s="95">
        <f>VLOOKUP($D41,Résultats!$B$2:$AX$476,T$5,FALSE)</f>
        <v>6.6912557379999997</v>
      </c>
      <c r="U41" s="95">
        <f>VLOOKUP($D41,Résultats!$B$2:$AX$476,U$5,FALSE)</f>
        <v>8.5770259410000005</v>
      </c>
      <c r="V41" s="95">
        <f>VLOOKUP($D41,Résultats!$B$2:$AX$476,V$5,FALSE)</f>
        <v>10.66429091</v>
      </c>
      <c r="W41" s="95">
        <f>VLOOKUP($D41,Résultats!$B$2:$AX$476,W$5,FALSE)</f>
        <v>12.760911930000001</v>
      </c>
      <c r="X41" s="45">
        <f>W41-'[1]Cibles THREEME'!$AJ12</f>
        <v>0.17533129367689959</v>
      </c>
    </row>
    <row r="42" spans="1:39" x14ac:dyDescent="0.35">
      <c r="A42" s="3"/>
      <c r="B42" s="300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0.48777920380000001</v>
      </c>
      <c r="G42" s="22">
        <f>VLOOKUP($D42,Résultats!$B$2:$AX$476,G$5,FALSE)</f>
        <v>0.79629108260000003</v>
      </c>
      <c r="H42" s="16">
        <f>VLOOKUP($D42,Résultats!$B$2:$AX$476,H$5,FALSE)</f>
        <v>0.9187514322</v>
      </c>
      <c r="I42" s="86">
        <f>VLOOKUP($D42,Résultats!$B$2:$AX$476,I$5,FALSE)</f>
        <v>1.347710052</v>
      </c>
      <c r="J42" s="22">
        <f>VLOOKUP($D42,Résultats!$B$2:$AX$476,J$5,FALSE)</f>
        <v>1.3920186569999999</v>
      </c>
      <c r="K42" s="16">
        <f>VLOOKUP($D42,Résultats!$B$2:$AX$476,K$5,FALSE)</f>
        <v>1.4492045920000001</v>
      </c>
      <c r="L42" s="16">
        <f>VLOOKUP($D42,Résultats!$B$2:$AX$476,L$5,FALSE)</f>
        <v>1.513035576</v>
      </c>
      <c r="M42" s="16">
        <f>VLOOKUP($D42,Résultats!$B$2:$AX$476,M$5,FALSE)</f>
        <v>1.5807286030000001</v>
      </c>
      <c r="N42" s="86">
        <f>VLOOKUP($D42,Résultats!$B$2:$AX$476,N$5,FALSE)</f>
        <v>1.6526042679999999</v>
      </c>
      <c r="O42" s="22">
        <f>VLOOKUP($D42,Résultats!$B$2:$AX$476,O$5,FALSE)</f>
        <v>1.761287101</v>
      </c>
      <c r="P42" s="16">
        <f>VLOOKUP($D42,Résultats!$B$2:$AX$476,P$5,FALSE)</f>
        <v>1.8701699389999999</v>
      </c>
      <c r="Q42" s="16">
        <f>VLOOKUP($D42,Résultats!$B$2:$AX$476,Q$5,FALSE)</f>
        <v>1.9801194639999999</v>
      </c>
      <c r="R42" s="16">
        <f>VLOOKUP($D42,Résultats!$B$2:$AX$476,R$5,FALSE)</f>
        <v>2.0954862140000001</v>
      </c>
      <c r="S42" s="86">
        <f>VLOOKUP($D42,Résultats!$B$2:$AX$476,S$5,FALSE)</f>
        <v>2.2125806809999999</v>
      </c>
      <c r="T42" s="95">
        <f>VLOOKUP($D42,Résultats!$B$2:$AX$476,T$5,FALSE)</f>
        <v>3.6911020720000001</v>
      </c>
      <c r="U42" s="95">
        <f>VLOOKUP($D42,Résultats!$B$2:$AX$476,U$5,FALSE)</f>
        <v>5.4135622540000004</v>
      </c>
      <c r="V42" s="95">
        <f>VLOOKUP($D42,Résultats!$B$2:$AX$476,V$5,FALSE)</f>
        <v>7.3403657090000003</v>
      </c>
      <c r="W42" s="95">
        <f>VLOOKUP($D42,Résultats!$B$2:$AX$476,W$5,FALSE)</f>
        <v>8.5549750889999903</v>
      </c>
      <c r="X42" s="45">
        <f>W42-'[1]Cibles THREEME'!$AJ13</f>
        <v>1.1266207705122371</v>
      </c>
      <c r="Z42" s="60" t="s">
        <v>485</v>
      </c>
    </row>
    <row r="43" spans="1:39" x14ac:dyDescent="0.35">
      <c r="A43" s="3"/>
      <c r="B43" s="300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3.4823480189999998</v>
      </c>
      <c r="G43" s="22">
        <f>VLOOKUP($D43,Résultats!$B$2:$AX$476,G$5,FALSE)</f>
        <v>3.9017309629999999</v>
      </c>
      <c r="H43" s="16">
        <f>VLOOKUP($D43,Résultats!$B$2:$AX$476,H$5,FALSE)</f>
        <v>3.9709616169999999</v>
      </c>
      <c r="I43" s="86">
        <f>VLOOKUP($D43,Résultats!$B$2:$AX$476,I$5,FALSE)</f>
        <v>3.7368324159999999</v>
      </c>
      <c r="J43" s="22">
        <f>VLOOKUP($D43,Résultats!$B$2:$AX$476,J$5,FALSE)</f>
        <v>3.8596880929999999</v>
      </c>
      <c r="K43" s="16">
        <f>VLOOKUP($D43,Résultats!$B$2:$AX$476,K$5,FALSE)</f>
        <v>4.0182490949999998</v>
      </c>
      <c r="L43" s="16">
        <f>VLOOKUP($D43,Résultats!$B$2:$AX$476,L$5,FALSE)</f>
        <v>4.1952350059999999</v>
      </c>
      <c r="M43" s="16">
        <f>VLOOKUP($D43,Résultats!$B$2:$AX$476,M$5,FALSE)</f>
        <v>4.0301489630000003</v>
      </c>
      <c r="N43" s="86">
        <f>VLOOKUP($D43,Résultats!$B$2:$AX$476,N$5,FALSE)</f>
        <v>3.8772638590000001</v>
      </c>
      <c r="O43" s="22">
        <f>VLOOKUP($D43,Résultats!$B$2:$AX$476,O$5,FALSE)</f>
        <v>3.838793441</v>
      </c>
      <c r="P43" s="16">
        <f>VLOOKUP($D43,Résultats!$B$2:$AX$476,P$5,FALSE)</f>
        <v>3.80425959</v>
      </c>
      <c r="Q43" s="16">
        <f>VLOOKUP($D43,Résultats!$B$2:$AX$476,Q$5,FALSE)</f>
        <v>3.7746027290000002</v>
      </c>
      <c r="R43" s="16">
        <f>VLOOKUP($D43,Résultats!$B$2:$AX$476,R$5,FALSE)</f>
        <v>3.7596616740000002</v>
      </c>
      <c r="S43" s="86">
        <f>VLOOKUP($D43,Résultats!$B$2:$AX$476,S$5,FALSE)</f>
        <v>3.749095042</v>
      </c>
      <c r="T43" s="95">
        <f>VLOOKUP($D43,Résultats!$B$2:$AX$476,T$5,FALSE)</f>
        <v>3.950126778</v>
      </c>
      <c r="U43" s="95">
        <f>VLOOKUP($D43,Résultats!$B$2:$AX$476,U$5,FALSE)</f>
        <v>4.2336833020000002</v>
      </c>
      <c r="V43" s="95">
        <f>VLOOKUP($D43,Résultats!$B$2:$AX$476,V$5,FALSE)</f>
        <v>4.522851599</v>
      </c>
      <c r="W43" s="95">
        <f>VLOOKUP($D43,Résultats!$B$2:$AX$476,W$5,FALSE)</f>
        <v>4.7441225490000001</v>
      </c>
      <c r="X43" s="45">
        <f>W43-'[1]Cibles THREEME'!$AJ14</f>
        <v>0.87772501437727657</v>
      </c>
      <c r="Z43" s="194"/>
      <c r="AA43" s="195">
        <v>2020</v>
      </c>
      <c r="AB43" s="195">
        <v>2030</v>
      </c>
      <c r="AC43" s="196">
        <v>2050</v>
      </c>
    </row>
    <row r="44" spans="1:39" x14ac:dyDescent="0.35">
      <c r="A44" s="3"/>
      <c r="B44" s="301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0.3313248298</v>
      </c>
      <c r="G44" s="88">
        <f>VLOOKUP($D44,Résultats!$B$2:$AX$476,G$5,FALSE)</f>
        <v>0.51453170869999998</v>
      </c>
      <c r="H44" s="17">
        <f>VLOOKUP($D44,Résultats!$B$2:$AX$476,H$5,FALSE)</f>
        <v>0.5838592749</v>
      </c>
      <c r="I44" s="89">
        <f>VLOOKUP($D44,Résultats!$B$2:$AX$476,I$5,FALSE)</f>
        <v>0.44418757689999999</v>
      </c>
      <c r="J44" s="88">
        <f>VLOOKUP($D44,Résultats!$B$2:$AX$476,J$5,FALSE)</f>
        <v>0.57298839430000004</v>
      </c>
      <c r="K44" s="17">
        <f>VLOOKUP($D44,Résultats!$B$2:$AX$476,K$5,FALSE)</f>
        <v>0.70029447010000001</v>
      </c>
      <c r="L44" s="17">
        <f>VLOOKUP($D44,Résultats!$B$2:$AX$476,L$5,FALSE)</f>
        <v>0.82652102650000003</v>
      </c>
      <c r="M44" s="17">
        <f>VLOOKUP($D44,Résultats!$B$2:$AX$476,M$5,FALSE)</f>
        <v>0.82175124509999997</v>
      </c>
      <c r="N44" s="89">
        <f>VLOOKUP($D44,Résultats!$B$2:$AX$476,N$5,FALSE)</f>
        <v>0.8193377328</v>
      </c>
      <c r="O44" s="88">
        <f>VLOOKUP($D44,Résultats!$B$2:$AX$476,O$5,FALSE)</f>
        <v>0.84583867369999999</v>
      </c>
      <c r="P44" s="17">
        <f>VLOOKUP($D44,Résultats!$B$2:$AX$476,P$5,FALSE)</f>
        <v>0.87276231039999996</v>
      </c>
      <c r="Q44" s="17">
        <f>VLOOKUP($D44,Résultats!$B$2:$AX$476,Q$5,FALSE)</f>
        <v>0.90043634819999996</v>
      </c>
      <c r="R44" s="17">
        <f>VLOOKUP($D44,Résultats!$B$2:$AX$476,R$5,FALSE)</f>
        <v>0.93016984820000004</v>
      </c>
      <c r="S44" s="89">
        <f>VLOOKUP($D44,Résultats!$B$2:$AX$476,S$5,FALSE)</f>
        <v>0.96079361640000005</v>
      </c>
      <c r="T44" s="97">
        <f>VLOOKUP($D44,Résultats!$B$2:$AX$476,T$5,FALSE)</f>
        <v>1.053871703</v>
      </c>
      <c r="U44" s="97">
        <f>VLOOKUP($D44,Résultats!$B$2:$AX$476,U$5,FALSE)</f>
        <v>1.4421263600000001</v>
      </c>
      <c r="V44" s="97">
        <f>VLOOKUP($D44,Résultats!$B$2:$AX$476,V$5,FALSE)</f>
        <v>1.6022433110000001</v>
      </c>
      <c r="W44" s="97">
        <f>VLOOKUP($D44,Résultats!$B$2:$AX$476,W$5,FALSE)</f>
        <v>1.777648533</v>
      </c>
      <c r="X44" s="45">
        <f>W44-'[1]Cibles THREEME'!$AJ15</f>
        <v>1.4671189672271514</v>
      </c>
      <c r="Z44" s="197" t="s">
        <v>486</v>
      </c>
      <c r="AA44" s="16">
        <f>I36</f>
        <v>36.426334332000003</v>
      </c>
      <c r="AB44" s="16">
        <f>S36</f>
        <v>36.676517424299995</v>
      </c>
      <c r="AC44" s="86">
        <f>W36</f>
        <v>48.453014555199992</v>
      </c>
    </row>
    <row r="45" spans="1:39" x14ac:dyDescent="0.35">
      <c r="A45" s="3"/>
      <c r="B45" s="299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36.398445639500011</v>
      </c>
      <c r="G45" s="84">
        <f t="shared" ref="G45:R45" si="11">SUM(G46:G51)</f>
        <v>36.021777406599995</v>
      </c>
      <c r="H45" s="6">
        <f t="shared" si="11"/>
        <v>34.838901286899997</v>
      </c>
      <c r="I45" s="85">
        <f t="shared" si="11"/>
        <v>33.8867330908</v>
      </c>
      <c r="J45" s="84">
        <f t="shared" si="11"/>
        <v>32.732370989499998</v>
      </c>
      <c r="K45" s="6">
        <f t="shared" si="11"/>
        <v>31.979650274500003</v>
      </c>
      <c r="L45" s="6">
        <f t="shared" si="11"/>
        <v>31.388426035800002</v>
      </c>
      <c r="M45" s="6">
        <f t="shared" si="11"/>
        <v>30.566195658400002</v>
      </c>
      <c r="N45" s="85">
        <f t="shared" si="11"/>
        <v>29.806835119300004</v>
      </c>
      <c r="O45" s="84">
        <f t="shared" si="11"/>
        <v>29.540132450999998</v>
      </c>
      <c r="P45" s="6">
        <f t="shared" si="11"/>
        <v>29.449237469299998</v>
      </c>
      <c r="Q45" s="6">
        <f t="shared" si="11"/>
        <v>29.439291542900001</v>
      </c>
      <c r="R45" s="6">
        <f t="shared" si="11"/>
        <v>29.470216293900002</v>
      </c>
      <c r="S45" s="85">
        <f>SUM(S46:S51)</f>
        <v>29.5238270957</v>
      </c>
      <c r="T45" s="94">
        <f>SUM(T46:T51)</f>
        <v>29.985822323199997</v>
      </c>
      <c r="U45" s="94">
        <f>SUM(U46:U51)</f>
        <v>30.816506576099997</v>
      </c>
      <c r="V45" s="94">
        <f>SUM(V46:V51)</f>
        <v>31.635990012399997</v>
      </c>
      <c r="W45" s="94">
        <f>SUM(W46:W51)</f>
        <v>32.508650202700004</v>
      </c>
      <c r="X45" s="3"/>
      <c r="Z45" s="197" t="s">
        <v>487</v>
      </c>
      <c r="AA45" s="16">
        <f>SUM(I47,I49:I51)</f>
        <v>10.3262656903</v>
      </c>
      <c r="AB45" s="16">
        <f>S47+SUM(S49:S51)</f>
        <v>10.6116335054</v>
      </c>
      <c r="AC45" s="86">
        <f>W47+SUM(W49:W51)</f>
        <v>13.914270488</v>
      </c>
    </row>
    <row r="46" spans="1:39" x14ac:dyDescent="0.35">
      <c r="A46" s="3"/>
      <c r="B46" s="300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31.133955759999999</v>
      </c>
      <c r="G46" s="22">
        <f>VLOOKUP($D46,Résultats!$B$2:$AX$476,G$5,FALSE)</f>
        <v>27.405419609999999</v>
      </c>
      <c r="H46" s="16">
        <f>VLOOKUP($D46,Résultats!$B$2:$AX$476,H$5,FALSE)</f>
        <v>25.00479704</v>
      </c>
      <c r="I46" s="86">
        <f>VLOOKUP($D46,Résultats!$B$2:$AX$476,I$5,FALSE)</f>
        <v>23.192843119999999</v>
      </c>
      <c r="J46" s="22">
        <f>VLOOKUP($D46,Résultats!$B$2:$AX$476,J$5,FALSE)</f>
        <v>22.300092299999999</v>
      </c>
      <c r="K46" s="16">
        <f>VLOOKUP($D46,Résultats!$B$2:$AX$476,K$5,FALSE)</f>
        <v>21.688986910000001</v>
      </c>
      <c r="L46" s="16">
        <f>VLOOKUP($D46,Résultats!$B$2:$AX$476,L$5,FALSE)</f>
        <v>21.193474030000001</v>
      </c>
      <c r="M46" s="16">
        <f>VLOOKUP($D46,Résultats!$B$2:$AX$476,M$5,FALSE)</f>
        <v>20.426280030000001</v>
      </c>
      <c r="N46" s="86">
        <f>VLOOKUP($D46,Résultats!$B$2:$AX$476,N$5,FALSE)</f>
        <v>19.70925639</v>
      </c>
      <c r="O46" s="22">
        <f>VLOOKUP($D46,Résultats!$B$2:$AX$476,O$5,FALSE)</f>
        <v>19.332139389999998</v>
      </c>
      <c r="P46" s="16">
        <f>VLOOKUP($D46,Résultats!$B$2:$AX$476,P$5,FALSE)</f>
        <v>19.072197450000001</v>
      </c>
      <c r="Q46" s="16">
        <f>VLOOKUP($D46,Résultats!$B$2:$AX$476,Q$5,FALSE)</f>
        <v>18.865056060000001</v>
      </c>
      <c r="R46" s="16">
        <f>VLOOKUP($D46,Résultats!$B$2:$AX$476,R$5,FALSE)</f>
        <v>18.678541800000001</v>
      </c>
      <c r="S46" s="86">
        <f>VLOOKUP($D46,Résultats!$B$2:$AX$476,S$5,FALSE)</f>
        <v>18.505583269999999</v>
      </c>
      <c r="T46" s="95">
        <f>VLOOKUP($D46,Résultats!$B$2:$AX$476,T$5,FALSE)</f>
        <v>17.88739984</v>
      </c>
      <c r="U46" s="95">
        <f>VLOOKUP($D46,Résultats!$B$2:$AX$476,U$5,FALSE)</f>
        <v>17.959917449999999</v>
      </c>
      <c r="V46" s="95">
        <f>VLOOKUP($D46,Résultats!$B$2:$AX$476,V$5,FALSE)</f>
        <v>17.88549549</v>
      </c>
      <c r="W46" s="95">
        <f>VLOOKUP($D46,Résultats!$B$2:$AX$476,W$5,FALSE)</f>
        <v>17.793645560000002</v>
      </c>
      <c r="X46" s="45">
        <f>W46-'[1]Cibles THREEME'!$AJ17</f>
        <v>16.396585749378225</v>
      </c>
      <c r="Z46" s="197" t="s">
        <v>488</v>
      </c>
      <c r="AA46" s="16">
        <f>I46+I48</f>
        <v>23.560467400499999</v>
      </c>
      <c r="AB46" s="16">
        <f>S46+S48</f>
        <v>18.912193590299999</v>
      </c>
      <c r="AC46" s="86">
        <f>W46+W48</f>
        <v>18.594379714700001</v>
      </c>
    </row>
    <row r="47" spans="1:39" x14ac:dyDescent="0.35">
      <c r="A47" s="3"/>
      <c r="B47" s="300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3.2769215200000001</v>
      </c>
      <c r="G47" s="22">
        <f>VLOOKUP($D47,Résultats!$B$2:$AX$476,G$5,FALSE)</f>
        <v>6.4974700780000001</v>
      </c>
      <c r="H47" s="16">
        <f>VLOOKUP($D47,Résultats!$B$2:$AX$476,H$5,FALSE)</f>
        <v>7.7712318250000001</v>
      </c>
      <c r="I47" s="86">
        <f>VLOOKUP($D47,Résultats!$B$2:$AX$476,I$5,FALSE)</f>
        <v>6.573402389</v>
      </c>
      <c r="J47" s="22">
        <f>VLOOKUP($D47,Résultats!$B$2:$AX$476,J$5,FALSE)</f>
        <v>6.5555524209999998</v>
      </c>
      <c r="K47" s="16">
        <f>VLOOKUP($D47,Résultats!$B$2:$AX$476,K$5,FALSE)</f>
        <v>6.6020603409999996</v>
      </c>
      <c r="L47" s="16">
        <f>VLOOKUP($D47,Résultats!$B$2:$AX$476,L$5,FALSE)</f>
        <v>6.6697389349999998</v>
      </c>
      <c r="M47" s="16">
        <f>VLOOKUP($D47,Résultats!$B$2:$AX$476,M$5,FALSE)</f>
        <v>6.5153272339999999</v>
      </c>
      <c r="N47" s="86">
        <f>VLOOKUP($D47,Résultats!$B$2:$AX$476,N$5,FALSE)</f>
        <v>6.3735354080000004</v>
      </c>
      <c r="O47" s="22">
        <f>VLOOKUP($D47,Résultats!$B$2:$AX$476,O$5,FALSE)</f>
        <v>6.3944127799999997</v>
      </c>
      <c r="P47" s="16">
        <f>VLOOKUP($D47,Résultats!$B$2:$AX$476,P$5,FALSE)</f>
        <v>6.4525237139999998</v>
      </c>
      <c r="Q47" s="16">
        <f>VLOOKUP($D47,Résultats!$B$2:$AX$476,Q$5,FALSE)</f>
        <v>6.5282253949999998</v>
      </c>
      <c r="R47" s="16">
        <f>VLOOKUP($D47,Résultats!$B$2:$AX$476,R$5,FALSE)</f>
        <v>6.6136526230000001</v>
      </c>
      <c r="S47" s="86">
        <f>VLOOKUP($D47,Résultats!$B$2:$AX$476,S$5,FALSE)</f>
        <v>6.7044843810000003</v>
      </c>
      <c r="T47" s="95">
        <f>VLOOKUP($D47,Résultats!$B$2:$AX$476,T$5,FALSE)</f>
        <v>7.232115071</v>
      </c>
      <c r="U47" s="95">
        <f>VLOOKUP($D47,Résultats!$B$2:$AX$476,U$5,FALSE)</f>
        <v>7.5097978469999997</v>
      </c>
      <c r="V47" s="95">
        <f>VLOOKUP($D47,Résultats!$B$2:$AX$476,V$5,FALSE)</f>
        <v>7.8773370800000002</v>
      </c>
      <c r="W47" s="95">
        <f>VLOOKUP($D47,Résultats!$B$2:$AX$476,W$5,FALSE)</f>
        <v>8.1019596140000001</v>
      </c>
      <c r="X47" s="45">
        <f>W47-'[1]Cibles THREEME'!$AJ18</f>
        <v>-2.3306931875308781</v>
      </c>
      <c r="Z47" s="197" t="s">
        <v>489</v>
      </c>
      <c r="AA47" s="16">
        <f>I33</f>
        <v>69.117889802000008</v>
      </c>
      <c r="AB47" s="16">
        <f>S33</f>
        <v>64.720729564999999</v>
      </c>
      <c r="AC47" s="86">
        <f>W33</f>
        <v>59.684485772000002</v>
      </c>
    </row>
    <row r="48" spans="1:39" x14ac:dyDescent="0.35">
      <c r="A48" s="3"/>
      <c r="B48" s="300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0.1071804521</v>
      </c>
      <c r="G48" s="22">
        <f>VLOOKUP($D48,Résultats!$B$2:$AX$476,G$5,FALSE)</f>
        <v>9.4737174899999999E-2</v>
      </c>
      <c r="H48" s="16">
        <f>VLOOKUP($D48,Résultats!$B$2:$AX$476,H$5,FALSE)</f>
        <v>8.6558197700000006E-2</v>
      </c>
      <c r="I48" s="86">
        <f>VLOOKUP($D48,Résultats!$B$2:$AX$476,I$5,FALSE)</f>
        <v>0.36762428050000001</v>
      </c>
      <c r="J48" s="22">
        <f>VLOOKUP($D48,Résultats!$B$2:$AX$476,J$5,FALSE)</f>
        <v>0.3321815072</v>
      </c>
      <c r="K48" s="16">
        <f>VLOOKUP($D48,Résultats!$B$2:$AX$476,K$5,FALSE)</f>
        <v>0.30260336129999998</v>
      </c>
      <c r="L48" s="16">
        <f>VLOOKUP($D48,Résultats!$B$2:$AX$476,L$5,FALSE)</f>
        <v>0.2759068476</v>
      </c>
      <c r="M48" s="16">
        <f>VLOOKUP($D48,Résultats!$B$2:$AX$476,M$5,FALSE)</f>
        <v>0.34521592870000001</v>
      </c>
      <c r="N48" s="86">
        <f>VLOOKUP($D48,Résultats!$B$2:$AX$476,N$5,FALSE)</f>
        <v>0.4122906415</v>
      </c>
      <c r="O48" s="22">
        <f>VLOOKUP($D48,Résultats!$B$2:$AX$476,O$5,FALSE)</f>
        <v>0.40829102569999998</v>
      </c>
      <c r="P48" s="16">
        <f>VLOOKUP($D48,Résultats!$B$2:$AX$476,P$5,FALSE)</f>
        <v>0.40672462790000002</v>
      </c>
      <c r="Q48" s="16">
        <f>VLOOKUP($D48,Résultats!$B$2:$AX$476,Q$5,FALSE)</f>
        <v>0.40627680179999998</v>
      </c>
      <c r="R48" s="16">
        <f>VLOOKUP($D48,Résultats!$B$2:$AX$476,R$5,FALSE)</f>
        <v>0.4062880103</v>
      </c>
      <c r="S48" s="86">
        <f>VLOOKUP($D48,Résultats!$B$2:$AX$476,S$5,FALSE)</f>
        <v>0.40661032029999999</v>
      </c>
      <c r="T48" s="95">
        <f>VLOOKUP($D48,Résultats!$B$2:$AX$476,T$5,FALSE)</f>
        <v>0.4890006469</v>
      </c>
      <c r="U48" s="95">
        <f>VLOOKUP($D48,Résultats!$B$2:$AX$476,U$5,FALSE)</f>
        <v>0.59942115939999996</v>
      </c>
      <c r="V48" s="95">
        <f>VLOOKUP($D48,Résultats!$B$2:$AX$476,V$5,FALSE)</f>
        <v>0.70535294410000005</v>
      </c>
      <c r="W48" s="95">
        <f>VLOOKUP($D48,Résultats!$B$2:$AX$476,W$5,FALSE)</f>
        <v>0.80073415469999998</v>
      </c>
      <c r="X48" s="45">
        <f>W48-'[1]Cibles THREEME'!$AJ19</f>
        <v>-11.500350884807219</v>
      </c>
      <c r="Z48" s="198" t="s">
        <v>42</v>
      </c>
      <c r="AA48" s="17">
        <f>I52</f>
        <v>2.481776027</v>
      </c>
      <c r="AB48" s="17">
        <f>S52</f>
        <v>2.6441534519999998</v>
      </c>
      <c r="AC48" s="89">
        <f>W52</f>
        <v>3.6973941410000002</v>
      </c>
    </row>
    <row r="49" spans="1:29" x14ac:dyDescent="0.35">
      <c r="A49" s="3"/>
      <c r="B49" s="300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0.4837679138</v>
      </c>
      <c r="G49" s="22">
        <f>VLOOKUP($D49,Résultats!$B$2:$AX$476,G$5,FALSE)</f>
        <v>0.4729919769</v>
      </c>
      <c r="H49" s="16">
        <f>VLOOKUP($D49,Résultats!$B$2:$AX$476,H$5,FALSE)</f>
        <v>0.4469361731</v>
      </c>
      <c r="I49" s="86">
        <f>VLOOKUP($D49,Résultats!$B$2:$AX$476,I$5,FALSE)</f>
        <v>1.237938808</v>
      </c>
      <c r="J49" s="22">
        <f>VLOOKUP($D49,Résultats!$B$2:$AX$476,J$5,FALSE)</f>
        <v>1.046001492</v>
      </c>
      <c r="K49" s="16">
        <f>VLOOKUP($D49,Résultats!$B$2:$AX$476,K$5,FALSE)</f>
        <v>0.87858665499999999</v>
      </c>
      <c r="L49" s="16">
        <f>VLOOKUP($D49,Résultats!$B$2:$AX$476,L$5,FALSE)</f>
        <v>0.72445298660000002</v>
      </c>
      <c r="M49" s="16">
        <f>VLOOKUP($D49,Résultats!$B$2:$AX$476,M$5,FALSE)</f>
        <v>0.71642352279999999</v>
      </c>
      <c r="N49" s="86">
        <f>VLOOKUP($D49,Résultats!$B$2:$AX$476,N$5,FALSE)</f>
        <v>0.70944645750000002</v>
      </c>
      <c r="O49" s="22">
        <f>VLOOKUP($D49,Résultats!$B$2:$AX$476,O$5,FALSE)</f>
        <v>0.70368166970000001</v>
      </c>
      <c r="P49" s="16">
        <f>VLOOKUP($D49,Résultats!$B$2:$AX$476,P$5,FALSE)</f>
        <v>0.70209867579999996</v>
      </c>
      <c r="Q49" s="16">
        <f>VLOOKUP($D49,Résultats!$B$2:$AX$476,Q$5,FALSE)</f>
        <v>0.70244449600000003</v>
      </c>
      <c r="R49" s="16">
        <f>VLOOKUP($D49,Résultats!$B$2:$AX$476,R$5,FALSE)</f>
        <v>0.7033169051</v>
      </c>
      <c r="S49" s="86">
        <f>VLOOKUP($D49,Résultats!$B$2:$AX$476,S$5,FALSE)</f>
        <v>0.70473126119999996</v>
      </c>
      <c r="T49" s="95">
        <f>VLOOKUP($D49,Résultats!$B$2:$AX$476,T$5,FALSE)</f>
        <v>0.6921695698</v>
      </c>
      <c r="U49" s="95">
        <f>VLOOKUP($D49,Résultats!$B$2:$AX$476,U$5,FALSE)</f>
        <v>0.69867566260000002</v>
      </c>
      <c r="V49" s="95">
        <f>VLOOKUP($D49,Résultats!$B$2:$AX$476,V$5,FALSE)</f>
        <v>0.71196191990000002</v>
      </c>
      <c r="W49" s="95">
        <f>VLOOKUP($D49,Résultats!$B$2:$AX$476,W$5,FALSE)</f>
        <v>0.73721523229999997</v>
      </c>
      <c r="X49" s="45">
        <f>W49-'[1]Cibles THREEME'!$AJ20</f>
        <v>3.8085497185885719E-2</v>
      </c>
      <c r="Z49" s="189" t="s">
        <v>521</v>
      </c>
      <c r="AA49" s="189">
        <f>SUM(AA44:AA48)</f>
        <v>141.91273325180001</v>
      </c>
      <c r="AB49" s="189">
        <f t="shared" ref="AB49:AC49" si="12">SUM(AB44:AB48)</f>
        <v>133.565227537</v>
      </c>
      <c r="AC49" s="189">
        <f t="shared" si="12"/>
        <v>144.3435446709</v>
      </c>
    </row>
    <row r="50" spans="1:29" x14ac:dyDescent="0.35">
      <c r="A50" s="3"/>
      <c r="B50" s="300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0.26934180460000001</v>
      </c>
      <c r="G50" s="22">
        <f>VLOOKUP($D50,Résultats!$B$2:$AX$476,G$5,FALSE)</f>
        <v>0.29200680379999999</v>
      </c>
      <c r="H50" s="16">
        <f>VLOOKUP($D50,Résultats!$B$2:$AX$476,H$5,FALSE)</f>
        <v>0.28558947610000002</v>
      </c>
      <c r="I50" s="86">
        <f>VLOOKUP($D50,Résultats!$B$2:$AX$476,I$5,FALSE)</f>
        <v>0.3215038093</v>
      </c>
      <c r="J50" s="22">
        <f>VLOOKUP($D50,Résultats!$B$2:$AX$476,J$5,FALSE)</f>
        <v>0.30072565130000001</v>
      </c>
      <c r="K50" s="16">
        <f>VLOOKUP($D50,Résultats!$B$2:$AX$476,K$5,FALSE)</f>
        <v>0.28440434520000002</v>
      </c>
      <c r="L50" s="16">
        <f>VLOOKUP($D50,Résultats!$B$2:$AX$476,L$5,FALSE)</f>
        <v>0.27009954159999999</v>
      </c>
      <c r="M50" s="16">
        <f>VLOOKUP($D50,Résultats!$B$2:$AX$476,M$5,FALSE)</f>
        <v>0.26754894489999997</v>
      </c>
      <c r="N50" s="86">
        <f>VLOOKUP($D50,Résultats!$B$2:$AX$476,N$5,FALSE)</f>
        <v>0.26537458330000002</v>
      </c>
      <c r="O50" s="22">
        <f>VLOOKUP($D50,Résultats!$B$2:$AX$476,O$5,FALSE)</f>
        <v>0.26597309559999999</v>
      </c>
      <c r="P50" s="16">
        <f>VLOOKUP($D50,Résultats!$B$2:$AX$476,P$5,FALSE)</f>
        <v>0.2681231476</v>
      </c>
      <c r="Q50" s="16">
        <f>VLOOKUP($D50,Résultats!$B$2:$AX$476,Q$5,FALSE)</f>
        <v>0.27100464610000002</v>
      </c>
      <c r="R50" s="16">
        <f>VLOOKUP($D50,Résultats!$B$2:$AX$476,R$5,FALSE)</f>
        <v>0.27418491649999999</v>
      </c>
      <c r="S50" s="86">
        <f>VLOOKUP($D50,Résultats!$B$2:$AX$476,S$5,FALSE)</f>
        <v>0.27758780220000001</v>
      </c>
      <c r="T50" s="95">
        <f>VLOOKUP($D50,Résultats!$B$2:$AX$476,T$5,FALSE)</f>
        <v>0.2737941545</v>
      </c>
      <c r="U50" s="95">
        <f>VLOOKUP($D50,Résultats!$B$2:$AX$476,U$5,FALSE)</f>
        <v>0.27735548409999999</v>
      </c>
      <c r="V50" s="95">
        <f>VLOOKUP($D50,Résultats!$B$2:$AX$476,V$5,FALSE)</f>
        <v>0.2841243034</v>
      </c>
      <c r="W50" s="95">
        <f>VLOOKUP($D50,Résultats!$B$2:$AX$476,W$5,FALSE)</f>
        <v>0.29486650869999997</v>
      </c>
      <c r="X50" s="45">
        <f>W50-'[1]Cibles THREEME'!$AJ21</f>
        <v>-0.64809736132405038</v>
      </c>
    </row>
    <row r="51" spans="1:29" x14ac:dyDescent="0.35">
      <c r="A51" s="3"/>
      <c r="B51" s="301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1.1272781890000001</v>
      </c>
      <c r="G51" s="88">
        <f>VLOOKUP($D51,Résultats!$B$2:$AX$476,G$5,FALSE)</f>
        <v>1.259151763</v>
      </c>
      <c r="H51" s="17">
        <f>VLOOKUP($D51,Résultats!$B$2:$AX$476,H$5,FALSE)</f>
        <v>1.243788575</v>
      </c>
      <c r="I51" s="89">
        <f>VLOOKUP($D51,Résultats!$B$2:$AX$476,I$5,FALSE)</f>
        <v>2.1934206839999999</v>
      </c>
      <c r="J51" s="88">
        <f>VLOOKUP($D51,Résultats!$B$2:$AX$476,J$5,FALSE)</f>
        <v>2.1978176180000002</v>
      </c>
      <c r="K51" s="17">
        <f>VLOOKUP($D51,Résultats!$B$2:$AX$476,K$5,FALSE)</f>
        <v>2.2230086619999998</v>
      </c>
      <c r="L51" s="17">
        <f>VLOOKUP($D51,Résultats!$B$2:$AX$476,L$5,FALSE)</f>
        <v>2.2547536949999998</v>
      </c>
      <c r="M51" s="17">
        <f>VLOOKUP($D51,Résultats!$B$2:$AX$476,M$5,FALSE)</f>
        <v>2.2953999980000002</v>
      </c>
      <c r="N51" s="89">
        <f>VLOOKUP($D51,Résultats!$B$2:$AX$476,N$5,FALSE)</f>
        <v>2.3369316389999999</v>
      </c>
      <c r="O51" s="88">
        <f>VLOOKUP($D51,Résultats!$B$2:$AX$476,O$5,FALSE)</f>
        <v>2.43563449</v>
      </c>
      <c r="P51" s="17">
        <f>VLOOKUP($D51,Résultats!$B$2:$AX$476,P$5,FALSE)</f>
        <v>2.5475698539999998</v>
      </c>
      <c r="Q51" s="17">
        <f>VLOOKUP($D51,Résultats!$B$2:$AX$476,Q$5,FALSE)</f>
        <v>2.666284144</v>
      </c>
      <c r="R51" s="17">
        <f>VLOOKUP($D51,Résultats!$B$2:$AX$476,R$5,FALSE)</f>
        <v>2.7942320390000002</v>
      </c>
      <c r="S51" s="89">
        <f>VLOOKUP($D51,Résultats!$B$2:$AX$476,S$5,FALSE)</f>
        <v>2.9248300610000002</v>
      </c>
      <c r="T51" s="97">
        <f>VLOOKUP($D51,Résultats!$B$2:$AX$476,T$5,FALSE)</f>
        <v>3.4113430409999999</v>
      </c>
      <c r="U51" s="97">
        <f>VLOOKUP($D51,Résultats!$B$2:$AX$476,U$5,FALSE)</f>
        <v>3.7713389730000002</v>
      </c>
      <c r="V51" s="97">
        <f>VLOOKUP($D51,Résultats!$B$2:$AX$476,V$5,FALSE)</f>
        <v>4.1717182749999999</v>
      </c>
      <c r="W51" s="97">
        <f>VLOOKUP($D51,Résultats!$B$2:$AX$476,W$5,FALSE)</f>
        <v>4.7802291329999997</v>
      </c>
      <c r="X51" s="45">
        <f>W51-'[1]Cibles THREEME'!$AJ22</f>
        <v>-1.981091258532409</v>
      </c>
    </row>
    <row r="52" spans="1:29" x14ac:dyDescent="0.3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84">
        <f>VLOOKUP($D52,Résultats!$B$2:$AX$476,G$5,FALSE)</f>
        <v>2.8434210100000001</v>
      </c>
      <c r="H52" s="6">
        <f>VLOOKUP($D52,Résultats!$B$2:$AX$476,H$5,FALSE)</f>
        <v>2.6415449240000002</v>
      </c>
      <c r="I52" s="85">
        <f>VLOOKUP($D52,Résultats!$B$2:$AX$476,I$5,FALSE)</f>
        <v>2.481776027</v>
      </c>
      <c r="J52" s="84">
        <f>VLOOKUP($D52,Résultats!$B$2:$AX$476,J$5,FALSE)</f>
        <v>2.4117012359999999</v>
      </c>
      <c r="K52" s="6">
        <f>VLOOKUP($D52,Résultats!$B$2:$AX$476,K$5,FALSE)</f>
        <v>2.4042179309999998</v>
      </c>
      <c r="L52" s="6">
        <f>VLOOKUP($D52,Résultats!$B$2:$AX$476,L$5,FALSE)</f>
        <v>2.4275661629999998</v>
      </c>
      <c r="M52" s="6">
        <f>VLOOKUP($D52,Résultats!$B$2:$AX$476,M$5,FALSE)</f>
        <v>2.4377429500000001</v>
      </c>
      <c r="N52" s="85">
        <f>VLOOKUP($D52,Résultats!$B$2:$AX$476,N$5,FALSE)</f>
        <v>2.460468181</v>
      </c>
      <c r="O52" s="84">
        <f>VLOOKUP($D52,Résultats!$B$2:$AX$476,O$5,FALSE)</f>
        <v>2.485187839</v>
      </c>
      <c r="P52" s="6">
        <f>VLOOKUP($D52,Résultats!$B$2:$AX$476,P$5,FALSE)</f>
        <v>2.5168507390000001</v>
      </c>
      <c r="Q52" s="6">
        <f>VLOOKUP($D52,Résultats!$B$2:$AX$476,Q$5,FALSE)</f>
        <v>2.5543194869999999</v>
      </c>
      <c r="R52" s="6">
        <f>VLOOKUP($D52,Résultats!$B$2:$AX$476,R$5,FALSE)</f>
        <v>2.5970788890000001</v>
      </c>
      <c r="S52" s="85">
        <f>VLOOKUP($D52,Résultats!$B$2:$AX$476,S$5,FALSE)</f>
        <v>2.6441534519999998</v>
      </c>
      <c r="T52" s="94">
        <f>VLOOKUP($D52,Résultats!$B$2:$AX$476,T$5,FALSE)</f>
        <v>2.883150316</v>
      </c>
      <c r="U52" s="94">
        <f>VLOOKUP($D52,Résultats!$B$2:$AX$476,U$5,FALSE)</f>
        <v>3.1261918739999999</v>
      </c>
      <c r="V52" s="94">
        <f>VLOOKUP($D52,Résultats!$B$2:$AX$476,V$5,FALSE)</f>
        <v>3.3895815890000001</v>
      </c>
      <c r="W52" s="94">
        <f>VLOOKUP($D52,Résultats!$B$2:$AX$476,W$5,FALSE)</f>
        <v>3.6973941410000002</v>
      </c>
      <c r="X52" s="3"/>
    </row>
    <row r="53" spans="1:29" x14ac:dyDescent="0.3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150.83615205979999</v>
      </c>
      <c r="G53" s="23">
        <f t="shared" ref="G53:R53" si="13">G52+G45+G36+G33</f>
        <v>146.29597268079999</v>
      </c>
      <c r="H53" s="9">
        <f t="shared" si="13"/>
        <v>143.59360249600002</v>
      </c>
      <c r="I53" s="90">
        <f t="shared" si="13"/>
        <v>141.91273325180001</v>
      </c>
      <c r="J53" s="23">
        <f t="shared" si="13"/>
        <v>139.98269221110002</v>
      </c>
      <c r="K53" s="9">
        <f t="shared" si="13"/>
        <v>138.6870267907</v>
      </c>
      <c r="L53" s="9">
        <f t="shared" si="13"/>
        <v>137.8052084963</v>
      </c>
      <c r="M53" s="9">
        <f t="shared" si="13"/>
        <v>135.9727565892</v>
      </c>
      <c r="N53" s="90">
        <f t="shared" si="13"/>
        <v>134.34409891510001</v>
      </c>
      <c r="O53" s="23">
        <f t="shared" si="13"/>
        <v>133.33783154529999</v>
      </c>
      <c r="P53" s="9">
        <f t="shared" si="13"/>
        <v>132.92699840249998</v>
      </c>
      <c r="Q53" s="9">
        <f t="shared" si="13"/>
        <v>132.90959822370002</v>
      </c>
      <c r="R53" s="9">
        <f t="shared" si="13"/>
        <v>133.15083053840002</v>
      </c>
      <c r="S53" s="90">
        <f>S52+S45+S36+S33</f>
        <v>133.565227537</v>
      </c>
      <c r="T53" s="98">
        <f>T52+T45+T36+T33</f>
        <v>135.59358151319998</v>
      </c>
      <c r="U53" s="98">
        <f>U52+U45+U36+U33</f>
        <v>138.0935729091</v>
      </c>
      <c r="V53" s="98">
        <f>V52+V45+V36+V33</f>
        <v>140.9196140441</v>
      </c>
      <c r="W53" s="98">
        <f>W52+W45+W36+W33</f>
        <v>144.34354467089997</v>
      </c>
      <c r="X53" s="3"/>
    </row>
    <row r="54" spans="1:29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35"/>
    <row r="58" spans="1:29" s="3" customFormat="1" x14ac:dyDescent="0.35"/>
    <row r="59" spans="1:29" s="3" customFormat="1" x14ac:dyDescent="0.35"/>
    <row r="60" spans="1:29" s="3" customFormat="1" x14ac:dyDescent="0.35"/>
    <row r="61" spans="1:29" s="3" customFormat="1" x14ac:dyDescent="0.35"/>
    <row r="62" spans="1:29" s="3" customFormat="1" x14ac:dyDescent="0.35"/>
    <row r="63" spans="1:29" s="3" customFormat="1" x14ac:dyDescent="0.35"/>
    <row r="64" spans="1:29" s="3" customFormat="1" x14ac:dyDescent="0.35"/>
    <row r="65" s="3" customFormat="1" x14ac:dyDescent="0.35"/>
    <row r="66" s="3" customFormat="1" x14ac:dyDescent="0.35"/>
    <row r="67" s="3" customFormat="1" x14ac:dyDescent="0.35"/>
    <row r="68" s="3" customFormat="1" x14ac:dyDescent="0.35"/>
    <row r="69" s="3" customFormat="1" x14ac:dyDescent="0.35"/>
    <row r="70" s="3" customFormat="1" x14ac:dyDescent="0.35"/>
    <row r="71" s="3" customFormat="1" x14ac:dyDescent="0.35"/>
    <row r="72" s="3" customFormat="1" x14ac:dyDescent="0.35"/>
    <row r="73" s="3" customFormat="1" x14ac:dyDescent="0.35"/>
    <row r="74" s="3" customFormat="1" x14ac:dyDescent="0.35"/>
    <row r="75" s="3" customFormat="1" x14ac:dyDescent="0.35"/>
    <row r="76" s="3" customFormat="1" x14ac:dyDescent="0.35"/>
    <row r="77" s="3" customFormat="1" x14ac:dyDescent="0.35"/>
    <row r="78" s="3" customFormat="1" x14ac:dyDescent="0.35"/>
    <row r="79" s="3" customFormat="1" x14ac:dyDescent="0.35"/>
    <row r="80" s="3" customFormat="1" x14ac:dyDescent="0.35"/>
    <row r="81" s="3" customFormat="1" x14ac:dyDescent="0.35"/>
    <row r="82" s="3" customFormat="1" x14ac:dyDescent="0.35"/>
    <row r="83" s="3" customFormat="1" x14ac:dyDescent="0.35"/>
    <row r="84" s="3" customFormat="1" x14ac:dyDescent="0.35"/>
    <row r="85" s="3" customFormat="1" x14ac:dyDescent="0.35"/>
    <row r="86" s="3" customFormat="1" x14ac:dyDescent="0.35"/>
    <row r="87" s="3" customFormat="1" x14ac:dyDescent="0.35"/>
    <row r="88" s="3" customFormat="1" x14ac:dyDescent="0.35"/>
    <row r="89" s="3" customFormat="1" x14ac:dyDescent="0.35"/>
    <row r="90" s="3" customFormat="1" x14ac:dyDescent="0.35"/>
    <row r="91" s="3" customFormat="1" x14ac:dyDescent="0.35"/>
    <row r="92" s="3" customFormat="1" x14ac:dyDescent="0.35"/>
    <row r="93" s="3" customFormat="1" x14ac:dyDescent="0.35"/>
    <row r="94" s="3" customFormat="1" x14ac:dyDescent="0.35"/>
    <row r="95" s="3" customFormat="1" x14ac:dyDescent="0.35"/>
    <row r="96" s="3" customFormat="1" x14ac:dyDescent="0.35"/>
    <row r="97" s="3" customFormat="1" x14ac:dyDescent="0.35"/>
    <row r="98" s="3" customFormat="1" x14ac:dyDescent="0.35"/>
    <row r="99" s="3" customFormat="1" x14ac:dyDescent="0.35"/>
    <row r="100" s="3" customFormat="1" x14ac:dyDescent="0.35"/>
    <row r="101" s="3" customFormat="1" x14ac:dyDescent="0.35"/>
    <row r="102" s="3" customFormat="1" x14ac:dyDescent="0.35"/>
    <row r="103" s="3" customFormat="1" x14ac:dyDescent="0.35"/>
    <row r="104" s="3" customFormat="1" x14ac:dyDescent="0.35"/>
    <row r="105" s="3" customFormat="1" x14ac:dyDescent="0.35"/>
    <row r="106" s="3" customFormat="1" x14ac:dyDescent="0.35"/>
    <row r="107" s="3" customFormat="1" x14ac:dyDescent="0.35"/>
    <row r="108" s="3" customFormat="1" x14ac:dyDescent="0.35"/>
    <row r="109" s="3" customFormat="1" x14ac:dyDescent="0.35"/>
    <row r="110" s="3" customFormat="1" x14ac:dyDescent="0.35"/>
    <row r="111" s="3" customFormat="1" x14ac:dyDescent="0.35"/>
    <row r="112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abSelected="1" topLeftCell="C74" zoomScale="70" zoomScaleNormal="70" workbookViewId="0">
      <selection activeCell="L92" sqref="L92"/>
    </sheetView>
  </sheetViews>
  <sheetFormatPr baseColWidth="10" defaultRowHeight="14.5" x14ac:dyDescent="0.35"/>
  <cols>
    <col min="1" max="2" width="11.453125" style="3"/>
    <col min="3" max="3" width="37.26953125" customWidth="1"/>
    <col min="4" max="4" width="25.26953125" hidden="1" customWidth="1"/>
    <col min="5" max="5" width="24" hidden="1" customWidth="1"/>
    <col min="6" max="6" width="25.453125" hidden="1" customWidth="1"/>
    <col min="7" max="7" width="24.54296875" hidden="1" customWidth="1"/>
    <col min="8" max="8" width="15.7265625" customWidth="1"/>
    <col min="9" max="9" width="14" customWidth="1"/>
    <col min="11" max="12" width="11.453125" customWidth="1"/>
    <col min="14" max="14" width="24.81640625" style="3" customWidth="1"/>
    <col min="20" max="31" width="11.453125" style="3"/>
  </cols>
  <sheetData>
    <row r="1" spans="1:20" ht="28.5" x14ac:dyDescent="0.6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3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5" x14ac:dyDescent="0.55000000000000004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5" x14ac:dyDescent="0.55000000000000004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5" x14ac:dyDescent="0.55000000000000004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5" x14ac:dyDescent="0.45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5" x14ac:dyDescent="0.45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5" x14ac:dyDescent="0.55000000000000004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3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0.5" x14ac:dyDescent="0.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35">
      <c r="C11" s="14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96">
        <f>SUM(H11:K11)</f>
        <v>44.312875246448193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3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25.519025599999999</v>
      </c>
      <c r="J12" s="16">
        <f>VLOOKUP(F12,Résultats!$B$2:$AX$476,'T energie vecteurs'!F5,FALSE)</f>
        <v>1.5525242999999999E-2</v>
      </c>
      <c r="K12" s="16">
        <f>VLOOKUP(G12,Résultats!$B$2:$AX$476,'T energie vecteurs'!F5,FALSE)</f>
        <v>1.7687848200000001E-5</v>
      </c>
      <c r="L12" s="95">
        <f t="shared" ref="L12:L20" si="0">SUM(H12:K12)</f>
        <v>25.534568530848198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3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17.421320869999999</v>
      </c>
      <c r="J13" s="16">
        <f>VLOOKUP(F13,Résultats!$B$2:$AX$476,'T energie vecteurs'!F5,FALSE)</f>
        <v>1.1273137099999999</v>
      </c>
      <c r="K13" s="16">
        <f>VLOOKUP(G13,Résultats!$B$2:$AX$476,'T energie vecteurs'!F5,FALSE)</f>
        <v>0.22967213559999999</v>
      </c>
      <c r="L13" s="95">
        <f t="shared" si="0"/>
        <v>18.778306715599999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3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96">
        <f>SUM(H14:K14)</f>
        <v>42.260037848899998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3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96">
        <f t="shared" si="0"/>
        <v>24.957803137999999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35">
      <c r="C16" s="14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96">
        <f>SUM(H16:K16)</f>
        <v>48.802619057099996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3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4.3030694350000003</v>
      </c>
      <c r="I17" s="16">
        <f>VLOOKUP(E17,Résultats!$B$2:$AX$476,'T energie vecteurs'!F5,FALSE)</f>
        <v>15.40449461</v>
      </c>
      <c r="J17" s="16">
        <f>VLOOKUP(F17,Résultats!$B$2:$AX$476,'T energie vecteurs'!F5,FALSE)</f>
        <v>10.28540381</v>
      </c>
      <c r="K17" s="16">
        <f>VLOOKUP(G17,Résultats!$B$2:$AX$476,'T energie vecteurs'!F5,FALSE)</f>
        <v>11.43147104</v>
      </c>
      <c r="L17" s="95">
        <f t="shared" si="0"/>
        <v>41.424438895000002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3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0.95446315100000001</v>
      </c>
      <c r="I18" s="16">
        <f>VLOOKUP(E18,Résultats!$B$2:$AX$476,'T energie vecteurs'!F5,FALSE)</f>
        <v>1.8460038540000001</v>
      </c>
      <c r="J18" s="16">
        <f>VLOOKUP(F18,Résultats!$B$2:$AX$476,'T energie vecteurs'!F5,FALSE)</f>
        <v>0</v>
      </c>
      <c r="K18" s="16">
        <f>VLOOKUP(G18,Résultats!$B$2:$AX$476,'T energie vecteurs'!F5,FALSE)</f>
        <v>1.6967162600000001</v>
      </c>
      <c r="L18" s="95">
        <f t="shared" si="0"/>
        <v>4.4971832650000003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3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2.2482312109999998</v>
      </c>
      <c r="J19" s="16">
        <f>VLOOKUP(F19,Résultats!$B$2:$AX$476,'T energie vecteurs'!F5,FALSE)</f>
        <v>0.29323579430000002</v>
      </c>
      <c r="K19" s="16">
        <f>VLOOKUP(G19,Résultats!$B$2:$AX$476,'T energie vecteurs'!F5,FALSE)</f>
        <v>0.33952989179999998</v>
      </c>
      <c r="L19" s="95">
        <f t="shared" si="0"/>
        <v>2.8809968970999997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35">
      <c r="C20" s="23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98">
        <f t="shared" si="0"/>
        <v>160.33333529044819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3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35">
      <c r="I22" s="45"/>
      <c r="J22" s="45"/>
      <c r="K22" s="45"/>
    </row>
    <row r="23" spans="2:20" ht="30.5" x14ac:dyDescent="0.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35">
      <c r="C24" s="147" t="s">
        <v>18</v>
      </c>
      <c r="H24" s="8">
        <f>SUM(H25:H26)</f>
        <v>0</v>
      </c>
      <c r="I24" s="8">
        <f>SUM(I25:I26)</f>
        <v>43.81074735</v>
      </c>
      <c r="J24" s="8">
        <f>SUM(J25:J26)</f>
        <v>1.3125570342000001</v>
      </c>
      <c r="K24" s="8">
        <f>SUM(K25:K26)</f>
        <v>0.19112511130259999</v>
      </c>
      <c r="L24" s="96">
        <f t="shared" ref="L24:L33" si="3">SUM(H24:K24)</f>
        <v>45.314429495502594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3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24.403256819999999</v>
      </c>
      <c r="J25" s="16">
        <f>VLOOKUP(F25,Résultats!$B$2:$AX$476,'T energie vecteurs'!I5,FALSE)</f>
        <v>5.6292612200000001E-2</v>
      </c>
      <c r="K25" s="16">
        <f>VLOOKUP(G51,Résultats!$B$2:$AX$476,'T energie vecteurs'!I5,FALSE)</f>
        <v>2.8580802600000001E-5</v>
      </c>
      <c r="L25" s="95">
        <f t="shared" si="3"/>
        <v>24.459578013002599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3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19.40749053</v>
      </c>
      <c r="J26" s="16">
        <f>VLOOKUP(F26,Résultats!$B$2:$AX$476,'T energie vecteurs'!I5,FALSE)</f>
        <v>1.2562644220000001</v>
      </c>
      <c r="K26" s="16">
        <f>VLOOKUP(G26,Résultats!$B$2:$AX$476,'T energie vecteurs'!I5,FALSE)</f>
        <v>0.1910965305</v>
      </c>
      <c r="L26" s="95">
        <f t="shared" si="3"/>
        <v>20.854851482500003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3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0.26094216329999997</v>
      </c>
      <c r="I27" s="8">
        <f>VLOOKUP(E27,Résultats!$B$2:$AX$476,'T energie vecteurs'!I5,FALSE)</f>
        <v>6.8810767540000004</v>
      </c>
      <c r="J27" s="8">
        <f>VLOOKUP(F27,Résultats!$B$2:$AX$476,'T energie vecteurs'!I5,FALSE)</f>
        <v>13.839617629999999</v>
      </c>
      <c r="K27" s="8">
        <f>VLOOKUP(G27,Résultats!$B$2:$AX$476,'T energie vecteurs'!I5,FALSE)+6</f>
        <v>20.020133960000003</v>
      </c>
      <c r="L27" s="96">
        <f t="shared" si="3"/>
        <v>41.001770507300002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3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3.2045910860000002</v>
      </c>
      <c r="J28" s="8">
        <f>VLOOKUP(F28,Résultats!$B$2:$AX$476,'T energie vecteurs'!I5,FALSE)</f>
        <v>11.64723837</v>
      </c>
      <c r="K28" s="8">
        <f>VLOOKUP(G28,Résultats!$B$2:$AX$476,'T energie vecteurs'!I5,FALSE)</f>
        <v>7.0628624279999999</v>
      </c>
      <c r="L28" s="96">
        <f t="shared" si="3"/>
        <v>21.914691884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35">
      <c r="C29" s="147" t="s">
        <v>23</v>
      </c>
      <c r="H29" s="8">
        <f>SUM(H30:H32)</f>
        <v>3.1266942251999996</v>
      </c>
      <c r="I29" s="8">
        <f>SUM(I30:I32)</f>
        <v>17.182393933</v>
      </c>
      <c r="J29" s="8">
        <f>SUM(J30:J32)</f>
        <v>9.6269213002000011</v>
      </c>
      <c r="K29" s="8">
        <f>SUM(K30:K32)</f>
        <v>14.632277189</v>
      </c>
      <c r="L29" s="96">
        <f t="shared" si="3"/>
        <v>44.568286647400001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3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2.2208338639999998</v>
      </c>
      <c r="I30" s="16">
        <f>VLOOKUP(E30,Résultats!$B$2:$AX$476,'T energie vecteurs'!I5,FALSE)</f>
        <v>12.67571616</v>
      </c>
      <c r="J30" s="16">
        <f>VLOOKUP(F30,Résultats!$B$2:$AX$476,'T energie vecteurs'!I5,FALSE)</f>
        <v>9.3352614050000007</v>
      </c>
      <c r="K30" s="16">
        <f>VLOOKUP(G30,Résultats!$B$2:$AX$476,'T energie vecteurs'!I5,FALSE)</f>
        <v>12.295267620000001</v>
      </c>
      <c r="L30" s="95">
        <f t="shared" si="3"/>
        <v>36.527079049000001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3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0.90586036120000002</v>
      </c>
      <c r="I31" s="16">
        <f>VLOOKUP(E31,Résultats!$B$2:$AX$476,'T energie vecteurs'!I5,FALSE)</f>
        <v>1.9609193220000001</v>
      </c>
      <c r="J31" s="16">
        <f>VLOOKUP(F31,Résultats!$B$2:$AX$476,'T energie vecteurs'!I5,FALSE)</f>
        <v>0</v>
      </c>
      <c r="K31" s="16">
        <f>VLOOKUP(G31,Résultats!$B$2:$AX$476,'T energie vecteurs'!I5,FALSE)</f>
        <v>2.0196656009999998</v>
      </c>
      <c r="L31" s="95">
        <f t="shared" si="3"/>
        <v>4.8864452841999997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3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2.5457584510000002</v>
      </c>
      <c r="J32" s="16">
        <f>VLOOKUP(F32,Résultats!$B$2:$AX$476,'T energie vecteurs'!I5,FALSE)</f>
        <v>0.29165989520000002</v>
      </c>
      <c r="K32" s="16">
        <f>VLOOKUP(G32,Résultats!$B$2:$AX$476,'T energie vecteurs'!I5,FALSE)</f>
        <v>0.31734396799999998</v>
      </c>
      <c r="L32" s="95">
        <f t="shared" si="3"/>
        <v>3.1547623142000001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35">
      <c r="C33" s="23" t="s">
        <v>26</v>
      </c>
      <c r="D33" s="10"/>
      <c r="E33" s="10"/>
      <c r="F33" s="10"/>
      <c r="G33" s="10"/>
      <c r="H33" s="9">
        <f>SUM(H24,H27:H29)</f>
        <v>3.3876363884999998</v>
      </c>
      <c r="I33" s="9">
        <f>SUM(I24,I27:I29)</f>
        <v>71.078809122999999</v>
      </c>
      <c r="J33" s="9">
        <f>SUM(J24,J27:J29)</f>
        <v>36.426334334400003</v>
      </c>
      <c r="K33" s="9">
        <f>SUM(K24,K27:K29)</f>
        <v>41.906398688302602</v>
      </c>
      <c r="L33" s="98">
        <f t="shared" si="3"/>
        <v>152.79917853420261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3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3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0.5" x14ac:dyDescent="0.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35">
      <c r="C37" s="147" t="s">
        <v>18</v>
      </c>
      <c r="H37" s="8">
        <f>SUM(H38:H39)</f>
        <v>0</v>
      </c>
      <c r="I37" s="8">
        <f>SUM(I38:I39)</f>
        <v>42.151869439999999</v>
      </c>
      <c r="J37" s="8">
        <f>SUM(J38:J39)</f>
        <v>1.6477572229000002</v>
      </c>
      <c r="K37" s="8">
        <f>SUM(K38:K39)</f>
        <v>0.19403316524100001</v>
      </c>
      <c r="L37" s="96">
        <f t="shared" ref="L37:L46" si="6">SUM(H37:K37)</f>
        <v>43.993659828140999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3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22.65188122</v>
      </c>
      <c r="J38" s="16">
        <f>VLOOKUP(F38,Résultats!$B$2:$AX$476,'T energie vecteurs'!N5,FALSE)</f>
        <v>0.3213883609</v>
      </c>
      <c r="K38" s="16">
        <f>VLOOKUP(G51,Résultats!$B$2:$AX$476,'T energie vecteurs'!N5,FALSE)</f>
        <v>4.2675441E-5</v>
      </c>
      <c r="L38" s="95">
        <f t="shared" si="6"/>
        <v>22.973312256341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3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19.499988219999999</v>
      </c>
      <c r="J39" s="16">
        <f>VLOOKUP(F39,Résultats!$B$2:$AX$476,'T energie vecteurs'!N5,FALSE)</f>
        <v>1.326368862</v>
      </c>
      <c r="K39" s="16">
        <f>VLOOKUP(G39,Résultats!$B$2:$AX$476,'T energie vecteurs'!N5,FALSE)</f>
        <v>0.1939904898</v>
      </c>
      <c r="L39" s="95">
        <f t="shared" si="6"/>
        <v>21.020347571799999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3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0.22283315649999999</v>
      </c>
      <c r="I40" s="8">
        <f>VLOOKUP(E40,Résultats!$B$2:$AX$476,'T energie vecteurs'!N5,FALSE)</f>
        <v>5.988464081</v>
      </c>
      <c r="J40" s="8">
        <f>VLOOKUP(F40,Résultats!$B$2:$AX$476,'T energie vecteurs'!N5,FALSE)</f>
        <v>14.0938579</v>
      </c>
      <c r="K40" s="8">
        <f>VLOOKUP(G40,Résultats!$B$2:$AX$476,'T energie vecteurs'!N5,FALSE)+8</f>
        <v>20.327581340000002</v>
      </c>
      <c r="L40" s="96">
        <f t="shared" si="6"/>
        <v>40.632736477500004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3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2.8754965170000002</v>
      </c>
      <c r="J41" s="8">
        <f>VLOOKUP(F41,Résultats!$B$2:$AX$476,'T energie vecteurs'!N5,FALSE)</f>
        <v>10.377410279999999</v>
      </c>
      <c r="K41" s="8">
        <f>VLOOKUP(G41,Résultats!$B$2:$AX$476,'T energie vecteurs'!N5,FALSE)</f>
        <v>5.4516776939999998</v>
      </c>
      <c r="L41" s="96">
        <f t="shared" si="6"/>
        <v>18.704584490999999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35">
      <c r="C42" s="147" t="s">
        <v>23</v>
      </c>
      <c r="H42" s="8">
        <f>SUM(H43:H45)</f>
        <v>3.1415270117</v>
      </c>
      <c r="I42" s="8">
        <f>SUM(I43:I45)</f>
        <v>17.019364627000002</v>
      </c>
      <c r="J42" s="8">
        <f>SUM(J43:J45)</f>
        <v>9.8908940115999897</v>
      </c>
      <c r="K42" s="8">
        <f>SUM(K43:K45)</f>
        <v>13.796651167099999</v>
      </c>
      <c r="L42" s="96">
        <f t="shared" si="6"/>
        <v>43.848436817399985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3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2.2376350249999999</v>
      </c>
      <c r="I43" s="16">
        <f>VLOOKUP(E43,Résultats!$B$2:$AX$476,'T energie vecteurs'!N5,FALSE)</f>
        <v>12.477344370000001</v>
      </c>
      <c r="J43" s="16">
        <f>VLOOKUP(F43,Résultats!$B$2:$AX$476,'T energie vecteurs'!N5,FALSE)</f>
        <v>9.5740733509999902</v>
      </c>
      <c r="K43" s="16">
        <f>VLOOKUP(G43,Résultats!$B$2:$AX$476,'T energie vecteurs'!N5,FALSE)</f>
        <v>11.510776379999999</v>
      </c>
      <c r="L43" s="95">
        <f t="shared" si="6"/>
        <v>35.799829125999992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3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0.90389198670000004</v>
      </c>
      <c r="I44" s="16">
        <f>VLOOKUP(E44,Résultats!$B$2:$AX$476,'T energie vecteurs'!N5,FALSE)</f>
        <v>1.9683184920000001</v>
      </c>
      <c r="J44" s="16">
        <f>VLOOKUP(F44,Résultats!$B$2:$AX$476,'T energie vecteurs'!N5,FALSE)</f>
        <v>0</v>
      </c>
      <c r="K44" s="16">
        <f>VLOOKUP(G44,Résultats!$B$2:$AX$476,'T energie vecteurs'!N5,FALSE)</f>
        <v>1.9631082479999999</v>
      </c>
      <c r="L44" s="95">
        <f t="shared" si="6"/>
        <v>4.8353187266999997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3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2.573701765</v>
      </c>
      <c r="J45" s="16">
        <f>VLOOKUP(F45,Résultats!$B$2:$AX$476,'T energie vecteurs'!N5,FALSE)</f>
        <v>0.31682066060000003</v>
      </c>
      <c r="K45" s="16">
        <f>VLOOKUP(G45,Résultats!$B$2:$AX$476,'T energie vecteurs'!N5,FALSE)</f>
        <v>0.32276653910000003</v>
      </c>
      <c r="L45" s="95">
        <f t="shared" si="6"/>
        <v>3.2132889646999998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35">
      <c r="C46" s="23" t="s">
        <v>26</v>
      </c>
      <c r="D46" s="10"/>
      <c r="E46" s="10"/>
      <c r="F46" s="10"/>
      <c r="G46" s="10"/>
      <c r="H46" s="9">
        <f>SUM(H37,H40:H42)</f>
        <v>3.3643601682000002</v>
      </c>
      <c r="I46" s="9">
        <f>SUM(I37,I40:I42)</f>
        <v>68.035194665000006</v>
      </c>
      <c r="J46" s="9">
        <f>SUM(J37,J40:J42)</f>
        <v>36.00991941449999</v>
      </c>
      <c r="K46" s="9">
        <f>SUM(K37,K40:K42)</f>
        <v>39.769943366340996</v>
      </c>
      <c r="L46" s="98">
        <f t="shared" si="6"/>
        <v>147.17941761404097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3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3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0.5" x14ac:dyDescent="0.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35">
      <c r="C50" s="147" t="s">
        <v>18</v>
      </c>
      <c r="H50" s="8">
        <f>SUM(H51:H52)</f>
        <v>0</v>
      </c>
      <c r="I50" s="8">
        <f>SUM(I51:I52)</f>
        <v>40.448027890000006</v>
      </c>
      <c r="J50" s="8">
        <f>SUM(J51:J52)</f>
        <v>2.1694631245</v>
      </c>
      <c r="K50" s="8">
        <f>SUM(K51:K52)</f>
        <v>0.20605594793410001</v>
      </c>
      <c r="L50" s="96">
        <f>SUM(H50:K50)</f>
        <v>42.823546962434101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3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20.496563680000001</v>
      </c>
      <c r="J51" s="16">
        <f>VLOOKUP(F51,Résultats!$B$2:$AX$476,'T energie vecteurs'!S5,FALSE)</f>
        <v>0.80577402750000005</v>
      </c>
      <c r="K51" s="16">
        <f>VLOOKUP(G51,Résultats!$B$2:$AX$476,'T energie vecteurs'!S5,FALSE)</f>
        <v>5.6675434100000001E-5</v>
      </c>
      <c r="L51" s="95">
        <f t="shared" ref="L51:L58" si="9">SUM(H51:K51)</f>
        <v>21.3023943829341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3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19.951464210000001</v>
      </c>
      <c r="J52" s="16">
        <f>VLOOKUP(F52,Résultats!$B$2:$AX$476,'T energie vecteurs'!S5,FALSE)</f>
        <v>1.363689097</v>
      </c>
      <c r="K52" s="16">
        <f>VLOOKUP(G52,Résultats!$B$2:$AX$476,'T energie vecteurs'!S5,FALSE)</f>
        <v>0.2059992725</v>
      </c>
      <c r="L52" s="95">
        <f t="shared" si="9"/>
        <v>21.521152579500004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3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0.18821820959999999</v>
      </c>
      <c r="I53" s="294">
        <f>VLOOKUP(E53,Résultats!$B$2:$AX$476,'T energie vecteurs'!S5,FALSE)</f>
        <v>5.4075764079999997</v>
      </c>
      <c r="J53" s="8">
        <f>VLOOKUP(F53,Résultats!$B$2:$AX$476,'T energie vecteurs'!S5,FALSE)</f>
        <v>13.853414559999999</v>
      </c>
      <c r="K53" s="8">
        <f>VLOOKUP(G53,Résultats!$B$2:$AX$476,'T energie vecteurs'!S5,FALSE)+8</f>
        <v>19.481833440000003</v>
      </c>
      <c r="L53" s="96">
        <f>SUM(H53:K53)</f>
        <v>38.931042617599999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3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2.986613749</v>
      </c>
      <c r="J54" s="8">
        <f>VLOOKUP(F54,Résultats!$B$2:$AX$476,'T energie vecteurs'!S5,FALSE)</f>
        <v>10.238162559999999</v>
      </c>
      <c r="K54" s="8">
        <f>VLOOKUP(G54,Résultats!$B$2:$AX$476,'T energie vecteurs'!S5,FALSE)</f>
        <v>5.4155782669999999</v>
      </c>
      <c r="L54" s="96">
        <f t="shared" si="9"/>
        <v>18.640354576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35">
      <c r="C55" s="147" t="s">
        <v>23</v>
      </c>
      <c r="H55" s="8">
        <f>SUM(H56:H58)</f>
        <v>3.4059832064999997</v>
      </c>
      <c r="I55" s="8">
        <f>SUM(I56:I58)</f>
        <v>17.987361403000001</v>
      </c>
      <c r="J55" s="8">
        <f>SUM(J56:J58)</f>
        <v>10.415477183999998</v>
      </c>
      <c r="K55" s="8">
        <f>SUM(K56:K58)</f>
        <v>14.5038448866</v>
      </c>
      <c r="L55" s="96">
        <f t="shared" si="9"/>
        <v>46.312666680100001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3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2.4559352419999998</v>
      </c>
      <c r="I56" s="16">
        <f>VLOOKUP(E56,Résultats!$B$2:$AX$476,'T energie vecteurs'!S5,FALSE)</f>
        <v>13.20537955</v>
      </c>
      <c r="J56" s="16">
        <f>VLOOKUP(F56,Résultats!$B$2:$AX$476,'T energie vecteurs'!S5,FALSE)</f>
        <v>10.089350509999999</v>
      </c>
      <c r="K56" s="16">
        <f>VLOOKUP(G56,Résultats!$B$2:$AX$476,'T energie vecteurs'!S5,FALSE)</f>
        <v>12.080240890000001</v>
      </c>
      <c r="L56" s="95">
        <f t="shared" si="9"/>
        <v>37.830906192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3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0.95004796449999995</v>
      </c>
      <c r="I57" s="16">
        <f>VLOOKUP(E57,Résultats!$B$2:$AX$476,'T energie vecteurs'!S5,FALSE)</f>
        <v>2.1088498800000002</v>
      </c>
      <c r="J57" s="16">
        <f>VLOOKUP(F57,Résultats!$B$2:$AX$476,'T energie vecteurs'!S5,FALSE)</f>
        <v>0</v>
      </c>
      <c r="K57" s="16">
        <f>VLOOKUP(G57,Résultats!$B$2:$AX$476,'T energie vecteurs'!S5,FALSE)</f>
        <v>2.0834854460000001</v>
      </c>
      <c r="L57" s="95">
        <f>SUM(H57:K57)</f>
        <v>5.1423832904999998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3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2.6731319729999998</v>
      </c>
      <c r="J58" s="16">
        <f>VLOOKUP(F58,Résultats!$B$2:$AX$476,'T energie vecteurs'!S5,FALSE)</f>
        <v>0.32612667400000001</v>
      </c>
      <c r="K58" s="16">
        <f>VLOOKUP(G58,Résultats!$B$2:$AX$476,'T energie vecteurs'!S5,FALSE)</f>
        <v>0.34011855060000001</v>
      </c>
      <c r="L58" s="95">
        <f t="shared" si="9"/>
        <v>3.3393771976000002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35">
      <c r="C59" s="23" t="s">
        <v>26</v>
      </c>
      <c r="D59" s="10"/>
      <c r="E59" s="10"/>
      <c r="F59" s="10"/>
      <c r="G59" s="10"/>
      <c r="H59" s="9">
        <f>SUM(H50,H53:H55)</f>
        <v>3.5942014160999998</v>
      </c>
      <c r="I59" s="9">
        <f>SUM(I50,I53:I55)</f>
        <v>66.829579450000011</v>
      </c>
      <c r="J59" s="9">
        <f>SUM(J50,J53:J55)</f>
        <v>36.676517428499999</v>
      </c>
      <c r="K59" s="9">
        <f>SUM(K50,K53:K55)</f>
        <v>39.6073125415341</v>
      </c>
      <c r="L59" s="98">
        <f>SUM(H59:K59)</f>
        <v>146.70761083613411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35">
      <c r="O60" s="77"/>
      <c r="P60" s="77"/>
      <c r="Q60" s="77"/>
      <c r="R60" s="78"/>
      <c r="S60" s="45"/>
    </row>
    <row r="61" spans="2:20" s="3" customFormat="1" x14ac:dyDescent="0.35">
      <c r="B61" s="60"/>
      <c r="K61" s="47"/>
      <c r="O61" s="79"/>
      <c r="P61" s="79"/>
      <c r="Q61" s="79"/>
      <c r="R61" s="80"/>
      <c r="S61" s="81"/>
    </row>
    <row r="62" spans="2:20" s="3" customFormat="1" ht="30.5" x14ac:dyDescent="0.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3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37.974657669999999</v>
      </c>
      <c r="J63" s="8">
        <f>SUM(J64:J65)</f>
        <v>3.020805395</v>
      </c>
      <c r="K63" s="8">
        <f>SUM(K64:K65)</f>
        <v>0.57879484307149998</v>
      </c>
      <c r="L63" s="96">
        <f t="shared" ref="L63:L72" si="12">SUM(H63:K63)</f>
        <v>41.574257908071495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3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17.882187460000001</v>
      </c>
      <c r="J64" s="38">
        <f>VLOOKUP(F64,Résultats!$B$2:$AX$476,'T energie vecteurs'!T5,FALSE)</f>
        <v>1.597786014</v>
      </c>
      <c r="K64" s="16">
        <f>VLOOKUP(G64,Résultats!$B$2:$AX$476,'T energie vecteurs'!T5,FALSE)</f>
        <v>6.2754871500000003E-5</v>
      </c>
      <c r="L64" s="95">
        <f t="shared" si="12"/>
        <v>19.480036228871501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3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20.092470209999998</v>
      </c>
      <c r="J65" s="16">
        <f>VLOOKUP(F65,Résultats!$B$2:$AX$476,'T energie vecteurs'!T5,FALSE)</f>
        <v>1.423019381</v>
      </c>
      <c r="K65" s="16">
        <f>VLOOKUP(G65,Résultats!$B$2:$AX$476,'T energie vecteurs'!T5,FALSE)</f>
        <v>0.57873208819999999</v>
      </c>
      <c r="L65" s="95">
        <f t="shared" si="12"/>
        <v>22.094221679199997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3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0.16842969350000001</v>
      </c>
      <c r="I66" s="294">
        <f>VLOOKUP(E66,Résultats!$B$2:$AX$476,'T energie vecteurs'!T5,FALSE)</f>
        <v>5.0650256779999996</v>
      </c>
      <c r="J66" s="8">
        <f>VLOOKUP(F66,Résultats!$B$2:$AX$476,'T energie vecteurs'!T5,FALSE)</f>
        <v>13.93313625</v>
      </c>
      <c r="K66" s="8">
        <f>VLOOKUP(G66,Résultats!$B$2:$AX$476,'T energie vecteurs'!T5,FALSE)+8</f>
        <v>18.781112220000001</v>
      </c>
      <c r="L66" s="96">
        <f t="shared" si="12"/>
        <v>37.947703841500001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3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3.2192633000000002</v>
      </c>
      <c r="J67" s="8">
        <f>VLOOKUP(F67,Résultats!$B$2:$AX$476,'T energie vecteurs'!T5,FALSE)</f>
        <v>10.649121020000001</v>
      </c>
      <c r="K67" s="8">
        <f>VLOOKUP(G67,Résultats!$B$2:$AX$476,'T energie vecteurs'!T5,FALSE)</f>
        <v>5.465102108</v>
      </c>
      <c r="L67" s="96">
        <f t="shared" si="12"/>
        <v>19.333486428000001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35">
      <c r="B68" s="60"/>
      <c r="C68" s="147" t="s">
        <v>23</v>
      </c>
      <c r="D68"/>
      <c r="E68"/>
      <c r="F68"/>
      <c r="G68"/>
      <c r="H68" s="8">
        <f>SUM(H69:H71)</f>
        <v>3.7412096199999998</v>
      </c>
      <c r="I68" s="8">
        <f>SUM(I69:I71)</f>
        <v>19.829319718000001</v>
      </c>
      <c r="J68" s="8">
        <f>SUM(J69:J71)</f>
        <v>11.358886800200001</v>
      </c>
      <c r="K68" s="8">
        <f>SUM(K69:K71)</f>
        <v>15.4198324314</v>
      </c>
      <c r="L68" s="96">
        <f t="shared" si="12"/>
        <v>50.349248569599993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3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2.7147206229999998</v>
      </c>
      <c r="I69" s="16">
        <f>VLOOKUP(E69,Résultats!$B$2:$AX$476,'T energie vecteurs'!T5,FALSE)</f>
        <v>14.567539269999999</v>
      </c>
      <c r="J69" s="16">
        <f>VLOOKUP(F69,Résultats!$B$2:$AX$476,'T energie vecteurs'!T5,FALSE)</f>
        <v>11.01024806</v>
      </c>
      <c r="K69" s="16">
        <f>VLOOKUP(G69,Résultats!$B$2:$AX$476,'T energie vecteurs'!T5,FALSE)</f>
        <v>12.80256591</v>
      </c>
      <c r="L69" s="95">
        <f t="shared" si="12"/>
        <v>41.095073862999996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3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1.026488997</v>
      </c>
      <c r="I70" s="16">
        <f>VLOOKUP(E70,Résultats!$B$2:$AX$476,'T energie vecteurs'!T5,FALSE)</f>
        <v>2.325606939</v>
      </c>
      <c r="J70" s="16">
        <f>VLOOKUP(F70,Résultats!$B$2:$AX$476,'T energie vecteurs'!T5,FALSE)</f>
        <v>0</v>
      </c>
      <c r="K70" s="16">
        <f>VLOOKUP(G70,Résultats!$B$2:$AX$476,'T energie vecteurs'!T5,FALSE)</f>
        <v>2.2590192779999998</v>
      </c>
      <c r="L70" s="95">
        <f t="shared" si="12"/>
        <v>5.6111152139999998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3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2.9361735090000001</v>
      </c>
      <c r="J71" s="16">
        <f>VLOOKUP(F71,Résultats!$B$2:$AX$476,'T energie vecteurs'!T5,FALSE)</f>
        <v>0.34863874020000002</v>
      </c>
      <c r="K71" s="16">
        <f>VLOOKUP(G71,Résultats!$B$2:$AX$476,'T energie vecteurs'!T5,FALSE)</f>
        <v>0.35824724340000003</v>
      </c>
      <c r="L71" s="95">
        <f t="shared" si="12"/>
        <v>3.6430594926000004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35">
      <c r="B72" s="60"/>
      <c r="C72" s="23" t="s">
        <v>26</v>
      </c>
      <c r="D72" s="10"/>
      <c r="E72" s="10"/>
      <c r="F72" s="10"/>
      <c r="G72" s="10"/>
      <c r="H72" s="9">
        <f>SUM(H63,H66:H68)</f>
        <v>3.9096393134999996</v>
      </c>
      <c r="I72" s="9">
        <f>SUM(I63,I66:I68)</f>
        <v>66.088266365999999</v>
      </c>
      <c r="J72" s="9">
        <f>SUM(J63,J66:J68)</f>
        <v>38.961949465200007</v>
      </c>
      <c r="K72" s="9">
        <f>SUM(K63,K66:K68)</f>
        <v>40.244841602471496</v>
      </c>
      <c r="L72" s="98">
        <f t="shared" si="12"/>
        <v>149.20469674717151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35">
      <c r="B73" s="60"/>
      <c r="K73" s="47"/>
    </row>
    <row r="74" spans="2:20" s="3" customFormat="1" x14ac:dyDescent="0.35">
      <c r="B74" s="60"/>
      <c r="K74" s="47"/>
    </row>
    <row r="75" spans="2:20" ht="30.5" x14ac:dyDescent="0.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3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3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3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3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3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3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3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3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3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3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35"/>
    <row r="87" spans="3:20" s="3" customFormat="1" x14ac:dyDescent="0.35"/>
    <row r="88" spans="3:20" ht="30.5" x14ac:dyDescent="0.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35">
      <c r="C89" s="147" t="s">
        <v>18</v>
      </c>
      <c r="H89" s="8">
        <f>SUM(H90:H91)</f>
        <v>0</v>
      </c>
      <c r="I89" s="8">
        <f>SUM(I90:I91)</f>
        <v>30.040637464</v>
      </c>
      <c r="J89" s="8">
        <f>SUM(J90:J91)</f>
        <v>6.8186618999999995</v>
      </c>
      <c r="K89" s="8">
        <f>SUM(K90:K91)</f>
        <v>1.4231941171389999</v>
      </c>
      <c r="L89" s="96">
        <f t="shared" ref="L89:L98" si="17">SUM(H89:K89)</f>
        <v>38.282493481138999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3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8.1424516239999996</v>
      </c>
      <c r="J90" s="16">
        <f>VLOOKUP(F90,Résultats!$B$2:$AX$476,'T energie vecteurs'!W5,FALSE)</f>
        <v>5.0566014509999997</v>
      </c>
      <c r="K90" s="16">
        <f>VLOOKUP(G90,Résultats!$B$2:$AX$476,'T energie vecteurs'!W5,FALSE)</f>
        <v>4.0491139000000003E-5</v>
      </c>
      <c r="L90" s="95">
        <f>SUM(H90:K90)</f>
        <v>13.199093566138998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3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16">
        <f>VLOOKUP(E91,Résultats!$B$2:$AX$476,'T energie vecteurs'!W5,FALSE)</f>
        <v>21.89818584</v>
      </c>
      <c r="J91" s="16">
        <f>VLOOKUP(F91,Résultats!$B$2:$AX$476,'T energie vecteurs'!W5,FALSE)</f>
        <v>1.762060449</v>
      </c>
      <c r="K91" s="16">
        <f>VLOOKUP(G91,Résultats!$B$2:$AX$476,'T energie vecteurs'!W5,FALSE)</f>
        <v>1.4231536259999999</v>
      </c>
      <c r="L91" s="95">
        <f>SUM(H91:K91)</f>
        <v>25.083399915000001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3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0.12772909369999999</v>
      </c>
      <c r="I92" s="8">
        <f>VLOOKUP(E92,Résultats!$B$2:$AX$476,'T energie vecteurs'!W5,FALSE)</f>
        <v>4.061214562</v>
      </c>
      <c r="J92" s="8">
        <f>VLOOKUP(F92,Résultats!$B$2:$AX$476,'T energie vecteurs'!W5,FALSE)</f>
        <v>14.36254871</v>
      </c>
      <c r="K92" s="8">
        <f>VLOOKUP(G92,Résultats!$B$2:$AX$476,'T energie vecteurs'!W5,FALSE)+8</f>
        <v>17.487148974</v>
      </c>
      <c r="L92" s="96">
        <f t="shared" si="17"/>
        <v>36.0386413397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3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3.7468534889999998</v>
      </c>
      <c r="J93" s="8">
        <f>VLOOKUP(F93,Résultats!$B$2:$AX$476,'T energie vecteurs'!W5,FALSE)</f>
        <v>12.197644410000001</v>
      </c>
      <c r="K93" s="8">
        <f>VLOOKUP(G93,Résultats!$B$2:$AX$476,'T energie vecteurs'!W5,FALSE)</f>
        <v>5.7453234569999996</v>
      </c>
      <c r="L93" s="96">
        <f t="shared" si="17"/>
        <v>21.689821355999999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35">
      <c r="C94" s="147" t="s">
        <v>23</v>
      </c>
      <c r="H94" s="8">
        <f>SUM(H95:H97)</f>
        <v>4.8637684429999997</v>
      </c>
      <c r="I94" s="8">
        <f>SUM(I95:I97)</f>
        <v>24.888752852000003</v>
      </c>
      <c r="J94" s="8">
        <f>SUM(J95:J97)</f>
        <v>15.074159558</v>
      </c>
      <c r="K94" s="8">
        <f>SUM(K95:K97)</f>
        <v>18.7481836483</v>
      </c>
      <c r="L94" s="96">
        <f t="shared" si="17"/>
        <v>63.574864501299999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3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3.5696650480000001</v>
      </c>
      <c r="I95" s="16">
        <f>VLOOKUP(E95,Résultats!$B$2:$AX$476,'T energie vecteurs'!W5,FALSE)</f>
        <v>18.192035780000001</v>
      </c>
      <c r="J95" s="16">
        <f>VLOOKUP(F95,Résultats!$B$2:$AX$476,'T energie vecteurs'!W5,FALSE)</f>
        <v>14.621212959999999</v>
      </c>
      <c r="K95" s="16">
        <f>VLOOKUP(G95,Résultats!$B$2:$AX$476,'T energie vecteurs'!W5,FALSE)</f>
        <v>15.41701537</v>
      </c>
      <c r="L95" s="95">
        <f t="shared" si="17"/>
        <v>51.799929158000005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3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1.294103395</v>
      </c>
      <c r="I96" s="16">
        <f>VLOOKUP(E96,Résultats!$B$2:$AX$476,'T energie vecteurs'!W5,FALSE)</f>
        <v>3.052972612</v>
      </c>
      <c r="J96" s="16">
        <f>VLOOKUP(F96,Résultats!$B$2:$AX$476,'T energie vecteurs'!W5,FALSE)</f>
        <v>0</v>
      </c>
      <c r="K96" s="16">
        <f>VLOOKUP(G96,Résultats!$B$2:$AX$476,'T energie vecteurs'!W5,FALSE)</f>
        <v>2.8951999960000001</v>
      </c>
      <c r="L96" s="95">
        <f t="shared" si="17"/>
        <v>7.2422760030000006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3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3.6437444600000002</v>
      </c>
      <c r="J97" s="16">
        <f>VLOOKUP(F97,Résultats!$B$2:$AX$476,'T energie vecteurs'!W5,FALSE)</f>
        <v>0.45294659799999998</v>
      </c>
      <c r="K97" s="16">
        <f>VLOOKUP(G97,Résultats!$B$2:$AX$476,'T energie vecteurs'!W5,FALSE)</f>
        <v>0.43596828230000001</v>
      </c>
      <c r="L97" s="95">
        <f t="shared" si="17"/>
        <v>4.5326593403000004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35">
      <c r="C98" s="23" t="s">
        <v>26</v>
      </c>
      <c r="D98" s="10"/>
      <c r="E98" s="10"/>
      <c r="F98" s="10"/>
      <c r="G98" s="10"/>
      <c r="H98" s="9">
        <f>SUM(H89,H92:H94)</f>
        <v>4.9914975366999998</v>
      </c>
      <c r="I98" s="9">
        <f>SUM(I89,I92:I94)</f>
        <v>62.737458367000009</v>
      </c>
      <c r="J98" s="9">
        <f>SUM(J89,J92:J94)</f>
        <v>48.453014578000001</v>
      </c>
      <c r="K98" s="9">
        <f>SUM(K89,K92:K94)</f>
        <v>43.403850196439002</v>
      </c>
      <c r="L98" s="98">
        <f t="shared" si="17"/>
        <v>159.58582067813902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3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3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0.5" x14ac:dyDescent="0.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3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28.642093905844877</v>
      </c>
      <c r="Q104" s="286">
        <f t="shared" si="20"/>
        <v>-2.6776197335190117</v>
      </c>
      <c r="R104" s="286">
        <f t="shared" si="20"/>
        <v>0.51523399283585269</v>
      </c>
      <c r="S104" s="287">
        <f t="shared" si="20"/>
        <v>26.479708165161718</v>
      </c>
    </row>
    <row r="105" spans="3:20" s="3" customFormat="1" x14ac:dyDescent="0.3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8.1424516239999996</v>
      </c>
      <c r="Q105" s="34">
        <f t="shared" si="20"/>
        <v>5.0566014509999997</v>
      </c>
      <c r="R105" s="34">
        <f t="shared" si="20"/>
        <v>4.0491139000000003E-5</v>
      </c>
      <c r="S105" s="280">
        <f t="shared" si="20"/>
        <v>13.199093566138998</v>
      </c>
    </row>
    <row r="106" spans="3:20" s="3" customFormat="1" x14ac:dyDescent="0.3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21.89818584</v>
      </c>
      <c r="Q106" s="34">
        <f t="shared" si="20"/>
        <v>1.762060449</v>
      </c>
      <c r="R106" s="34">
        <f t="shared" si="20"/>
        <v>1.4231536259999999</v>
      </c>
      <c r="S106" s="280">
        <f t="shared" si="20"/>
        <v>25.083399915000001</v>
      </c>
    </row>
    <row r="107" spans="3:20" s="3" customFormat="1" x14ac:dyDescent="0.3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0.12772909369999999</v>
      </c>
      <c r="P107" s="286">
        <f t="shared" si="20"/>
        <v>4.0445976310732306</v>
      </c>
      <c r="Q107" s="286">
        <f t="shared" si="20"/>
        <v>3.264935696613124</v>
      </c>
      <c r="R107" s="286">
        <f t="shared" si="20"/>
        <v>-0.17825287440468784</v>
      </c>
      <c r="S107" s="287">
        <f t="shared" si="20"/>
        <v>7.259009546981666</v>
      </c>
    </row>
    <row r="108" spans="3:20" s="3" customFormat="1" x14ac:dyDescent="0.3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3.735586152361408</v>
      </c>
      <c r="Q108" s="286">
        <f t="shared" si="20"/>
        <v>5.1841183555149151</v>
      </c>
      <c r="R108" s="286">
        <f t="shared" si="20"/>
        <v>0.34782396328189868</v>
      </c>
      <c r="S108" s="287">
        <f t="shared" si="20"/>
        <v>9.2675284711582222</v>
      </c>
    </row>
    <row r="109" spans="3:20" s="3" customFormat="1" x14ac:dyDescent="0.3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4.3537780042636474</v>
      </c>
      <c r="P109" s="286">
        <f t="shared" si="20"/>
        <v>18.677832045777446</v>
      </c>
      <c r="Q109" s="286">
        <f t="shared" si="20"/>
        <v>3.2329789916325335</v>
      </c>
      <c r="R109" s="286">
        <f t="shared" si="20"/>
        <v>7.1363222496802088</v>
      </c>
      <c r="S109" s="287">
        <f t="shared" si="20"/>
        <v>33.400911291353836</v>
      </c>
    </row>
    <row r="110" spans="3:20" s="3" customFormat="1" x14ac:dyDescent="0.3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3.4592234844114338</v>
      </c>
      <c r="P110" s="271">
        <f t="shared" si="20"/>
        <v>18.012465726685114</v>
      </c>
      <c r="Q110" s="271">
        <f t="shared" si="20"/>
        <v>2.7800323936325331</v>
      </c>
      <c r="R110" s="271">
        <f t="shared" si="20"/>
        <v>7.4969823882760931</v>
      </c>
      <c r="S110" s="280">
        <f t="shared" si="20"/>
        <v>31.748703993005179</v>
      </c>
    </row>
    <row r="111" spans="3:20" s="3" customFormat="1" x14ac:dyDescent="0.3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0.89455451985221424</v>
      </c>
      <c r="P111" s="34">
        <f t="shared" si="20"/>
        <v>-2.9783781409076711</v>
      </c>
      <c r="Q111" s="34">
        <f t="shared" si="20"/>
        <v>0</v>
      </c>
      <c r="R111" s="34">
        <f t="shared" si="20"/>
        <v>-0.79662842089588493</v>
      </c>
      <c r="S111" s="280">
        <f t="shared" si="20"/>
        <v>-2.8804520419513402</v>
      </c>
    </row>
    <row r="112" spans="3:20" s="3" customFormat="1" x14ac:dyDescent="0.3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2.1719683006855965</v>
      </c>
      <c r="Q112" s="271">
        <f t="shared" si="20"/>
        <v>-0.2216811516666351</v>
      </c>
      <c r="R112" s="271">
        <f t="shared" si="20"/>
        <v>-0.45244763061564869</v>
      </c>
      <c r="S112" s="280">
        <f t="shared" si="20"/>
        <v>1.4978395184033131</v>
      </c>
    </row>
    <row r="113" spans="3:19" s="3" customFormat="1" x14ac:dyDescent="0.3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4.4815070979636475</v>
      </c>
      <c r="P113" s="292">
        <f t="shared" si="20"/>
        <v>53.628333575742566</v>
      </c>
      <c r="Q113" s="292">
        <f t="shared" si="20"/>
        <v>8.3297855605749334</v>
      </c>
      <c r="R113" s="292">
        <f t="shared" si="20"/>
        <v>6.9327114184776306</v>
      </c>
      <c r="S113" s="293">
        <f t="shared" si="20"/>
        <v>73.372337652758773</v>
      </c>
    </row>
    <row r="114" spans="3:19" s="3" customFormat="1" x14ac:dyDescent="0.35"/>
    <row r="115" spans="3:19" s="3" customFormat="1" x14ac:dyDescent="0.35"/>
    <row r="116" spans="3:19" s="3" customFormat="1" x14ac:dyDescent="0.35"/>
    <row r="117" spans="3:19" s="3" customFormat="1" x14ac:dyDescent="0.35"/>
    <row r="118" spans="3:19" s="3" customFormat="1" x14ac:dyDescent="0.35"/>
    <row r="119" spans="3:19" s="3" customFormat="1" x14ac:dyDescent="0.35"/>
    <row r="120" spans="3:19" s="3" customFormat="1" x14ac:dyDescent="0.35"/>
    <row r="121" spans="3:19" s="3" customFormat="1" x14ac:dyDescent="0.35"/>
    <row r="122" spans="3:19" s="3" customFormat="1" x14ac:dyDescent="0.35"/>
    <row r="123" spans="3:19" s="3" customFormat="1" x14ac:dyDescent="0.35"/>
    <row r="124" spans="3:19" s="3" customFormat="1" x14ac:dyDescent="0.35"/>
    <row r="125" spans="3:19" s="3" customFormat="1" x14ac:dyDescent="0.35"/>
    <row r="126" spans="3:19" s="3" customFormat="1" x14ac:dyDescent="0.35"/>
    <row r="127" spans="3:19" s="3" customFormat="1" x14ac:dyDescent="0.35"/>
    <row r="128" spans="3:19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pans="3:3" s="3" customFormat="1" x14ac:dyDescent="0.35"/>
    <row r="178" spans="3:3" s="3" customFormat="1" x14ac:dyDescent="0.35">
      <c r="C178" s="3">
        <f>0</f>
        <v>0</v>
      </c>
    </row>
    <row r="179" spans="3:3" s="3" customFormat="1" x14ac:dyDescent="0.35"/>
    <row r="180" spans="3:3" s="3" customFormat="1" x14ac:dyDescent="0.35"/>
    <row r="181" spans="3:3" s="3" customFormat="1" x14ac:dyDescent="0.35"/>
    <row r="182" spans="3:3" s="3" customFormat="1" x14ac:dyDescent="0.35"/>
    <row r="183" spans="3:3" s="3" customFormat="1" x14ac:dyDescent="0.35"/>
    <row r="184" spans="3:3" s="3" customFormat="1" x14ac:dyDescent="0.35"/>
    <row r="185" spans="3:3" s="3" customFormat="1" x14ac:dyDescent="0.35"/>
    <row r="186" spans="3:3" s="3" customFormat="1" x14ac:dyDescent="0.35"/>
    <row r="187" spans="3:3" s="3" customFormat="1" x14ac:dyDescent="0.35"/>
    <row r="188" spans="3:3" s="3" customFormat="1" x14ac:dyDescent="0.35"/>
    <row r="189" spans="3:3" s="3" customFormat="1" x14ac:dyDescent="0.35"/>
    <row r="190" spans="3:3" s="3" customFormat="1" x14ac:dyDescent="0.35"/>
    <row r="191" spans="3:3" s="3" customFormat="1" x14ac:dyDescent="0.35"/>
    <row r="192" spans="3:3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  <row r="649" s="3" customFormat="1" x14ac:dyDescent="0.35"/>
    <row r="650" s="3" customFormat="1" x14ac:dyDescent="0.35"/>
    <row r="651" s="3" customFormat="1" x14ac:dyDescent="0.35"/>
    <row r="652" s="3" customFormat="1" x14ac:dyDescent="0.35"/>
    <row r="653" s="3" customFormat="1" x14ac:dyDescent="0.35"/>
    <row r="654" s="3" customFormat="1" x14ac:dyDescent="0.35"/>
    <row r="655" s="3" customFormat="1" x14ac:dyDescent="0.35"/>
    <row r="656" s="3" customFormat="1" x14ac:dyDescent="0.35"/>
    <row r="657" s="3" customFormat="1" x14ac:dyDescent="0.35"/>
    <row r="658" s="3" customFormat="1" x14ac:dyDescent="0.35"/>
    <row r="659" s="3" customFormat="1" x14ac:dyDescent="0.35"/>
    <row r="660" s="3" customFormat="1" x14ac:dyDescent="0.35"/>
    <row r="661" s="3" customFormat="1" x14ac:dyDescent="0.35"/>
    <row r="662" s="3" customFormat="1" x14ac:dyDescent="0.35"/>
    <row r="663" s="3" customFormat="1" x14ac:dyDescent="0.35"/>
    <row r="664" s="3" customFormat="1" x14ac:dyDescent="0.35"/>
    <row r="665" s="3" customFormat="1" x14ac:dyDescent="0.35"/>
    <row r="666" s="3" customFormat="1" x14ac:dyDescent="0.35"/>
    <row r="667" s="3" customFormat="1" x14ac:dyDescent="0.35"/>
    <row r="668" s="3" customFormat="1" x14ac:dyDescent="0.35"/>
    <row r="669" s="3" customFormat="1" x14ac:dyDescent="0.35"/>
    <row r="670" s="3" customFormat="1" x14ac:dyDescent="0.35"/>
    <row r="671" s="3" customFormat="1" x14ac:dyDescent="0.35"/>
    <row r="672" s="3" customFormat="1" x14ac:dyDescent="0.35"/>
    <row r="673" s="3" customFormat="1" x14ac:dyDescent="0.35"/>
    <row r="674" s="3" customFormat="1" x14ac:dyDescent="0.35"/>
    <row r="675" s="3" customFormat="1" x14ac:dyDescent="0.35"/>
    <row r="676" s="3" customFormat="1" x14ac:dyDescent="0.35"/>
    <row r="677" s="3" customFormat="1" x14ac:dyDescent="0.35"/>
    <row r="678" s="3" customFormat="1" x14ac:dyDescent="0.35"/>
    <row r="679" s="3" customFormat="1" x14ac:dyDescent="0.35"/>
    <row r="680" s="3" customFormat="1" x14ac:dyDescent="0.35"/>
    <row r="681" s="3" customFormat="1" x14ac:dyDescent="0.35"/>
    <row r="682" s="3" customFormat="1" x14ac:dyDescent="0.35"/>
    <row r="683" s="3" customFormat="1" x14ac:dyDescent="0.35"/>
    <row r="684" s="3" customFormat="1" x14ac:dyDescent="0.35"/>
    <row r="685" s="3" customFormat="1" x14ac:dyDescent="0.35"/>
    <row r="686" s="3" customFormat="1" x14ac:dyDescent="0.35"/>
    <row r="687" s="3" customFormat="1" x14ac:dyDescent="0.35"/>
    <row r="688" s="3" customFormat="1" x14ac:dyDescent="0.35"/>
    <row r="689" s="3" customFormat="1" x14ac:dyDescent="0.35"/>
    <row r="690" s="3" customFormat="1" x14ac:dyDescent="0.35"/>
    <row r="691" s="3" customFormat="1" x14ac:dyDescent="0.35"/>
    <row r="692" s="3" customFormat="1" x14ac:dyDescent="0.35"/>
    <row r="693" s="3" customFormat="1" x14ac:dyDescent="0.35"/>
    <row r="694" s="3" customFormat="1" x14ac:dyDescent="0.35"/>
    <row r="695" s="3" customFormat="1" x14ac:dyDescent="0.35"/>
    <row r="696" s="3" customFormat="1" x14ac:dyDescent="0.35"/>
    <row r="697" s="3" customFormat="1" x14ac:dyDescent="0.35"/>
    <row r="698" s="3" customFormat="1" x14ac:dyDescent="0.35"/>
    <row r="699" s="3" customFormat="1" x14ac:dyDescent="0.35"/>
    <row r="700" s="3" customFormat="1" x14ac:dyDescent="0.35"/>
    <row r="701" s="3" customFormat="1" x14ac:dyDescent="0.35"/>
    <row r="702" s="3" customFormat="1" x14ac:dyDescent="0.35"/>
    <row r="703" s="3" customFormat="1" x14ac:dyDescent="0.35"/>
    <row r="704" s="3" customFormat="1" x14ac:dyDescent="0.35"/>
    <row r="705" s="3" customFormat="1" x14ac:dyDescent="0.35"/>
    <row r="706" s="3" customFormat="1" x14ac:dyDescent="0.35"/>
    <row r="707" s="3" customFormat="1" x14ac:dyDescent="0.35"/>
    <row r="708" s="3" customFormat="1" x14ac:dyDescent="0.35"/>
    <row r="709" s="3" customFormat="1" x14ac:dyDescent="0.35"/>
    <row r="710" s="3" customFormat="1" x14ac:dyDescent="0.35"/>
    <row r="711" s="3" customFormat="1" x14ac:dyDescent="0.35"/>
    <row r="712" s="3" customFormat="1" x14ac:dyDescent="0.35"/>
    <row r="713" s="3" customFormat="1" x14ac:dyDescent="0.35"/>
    <row r="714" s="3" customFormat="1" x14ac:dyDescent="0.35"/>
    <row r="715" s="3" customFormat="1" x14ac:dyDescent="0.35"/>
    <row r="716" s="3" customFormat="1" x14ac:dyDescent="0.35"/>
    <row r="717" s="3" customFormat="1" x14ac:dyDescent="0.35"/>
    <row r="718" s="3" customFormat="1" x14ac:dyDescent="0.35"/>
    <row r="719" s="3" customFormat="1" x14ac:dyDescent="0.35"/>
    <row r="720" s="3" customFormat="1" x14ac:dyDescent="0.35"/>
    <row r="721" s="3" customFormat="1" x14ac:dyDescent="0.35"/>
    <row r="722" s="3" customFormat="1" x14ac:dyDescent="0.35"/>
    <row r="723" s="3" customFormat="1" x14ac:dyDescent="0.35"/>
    <row r="724" s="3" customFormat="1" x14ac:dyDescent="0.35"/>
    <row r="725" s="3" customFormat="1" x14ac:dyDescent="0.35"/>
    <row r="726" s="3" customFormat="1" x14ac:dyDescent="0.35"/>
    <row r="727" s="3" customFormat="1" x14ac:dyDescent="0.35"/>
    <row r="728" s="3" customFormat="1" x14ac:dyDescent="0.35"/>
    <row r="729" s="3" customFormat="1" x14ac:dyDescent="0.35"/>
    <row r="730" s="3" customFormat="1" x14ac:dyDescent="0.35"/>
    <row r="731" s="3" customFormat="1" x14ac:dyDescent="0.35"/>
    <row r="732" s="3" customFormat="1" x14ac:dyDescent="0.35"/>
    <row r="733" s="3" customFormat="1" x14ac:dyDescent="0.35"/>
    <row r="734" s="3" customFormat="1" x14ac:dyDescent="0.35"/>
    <row r="735" s="3" customFormat="1" x14ac:dyDescent="0.35"/>
    <row r="736" s="3" customFormat="1" x14ac:dyDescent="0.35"/>
    <row r="737" s="3" customFormat="1" x14ac:dyDescent="0.35"/>
    <row r="738" s="3" customFormat="1" x14ac:dyDescent="0.35"/>
    <row r="739" s="3" customFormat="1" x14ac:dyDescent="0.35"/>
    <row r="740" s="3" customFormat="1" x14ac:dyDescent="0.35"/>
    <row r="741" s="3" customFormat="1" x14ac:dyDescent="0.35"/>
    <row r="742" s="3" customFormat="1" x14ac:dyDescent="0.35"/>
    <row r="743" s="3" customFormat="1" x14ac:dyDescent="0.35"/>
    <row r="744" s="3" customFormat="1" x14ac:dyDescent="0.35"/>
    <row r="745" s="3" customFormat="1" x14ac:dyDescent="0.35"/>
    <row r="746" s="3" customFormat="1" x14ac:dyDescent="0.35"/>
    <row r="747" s="3" customFormat="1" x14ac:dyDescent="0.35"/>
    <row r="748" s="3" customFormat="1" x14ac:dyDescent="0.35"/>
    <row r="749" s="3" customFormat="1" x14ac:dyDescent="0.35"/>
    <row r="750" s="3" customFormat="1" x14ac:dyDescent="0.35"/>
    <row r="751" s="3" customFormat="1" x14ac:dyDescent="0.35"/>
    <row r="752" s="3" customFormat="1" x14ac:dyDescent="0.35"/>
    <row r="753" s="3" customFormat="1" x14ac:dyDescent="0.35"/>
    <row r="754" s="3" customFormat="1" x14ac:dyDescent="0.35"/>
    <row r="755" s="3" customFormat="1" x14ac:dyDescent="0.35"/>
    <row r="756" s="3" customFormat="1" x14ac:dyDescent="0.35"/>
    <row r="757" s="3" customFormat="1" x14ac:dyDescent="0.35"/>
    <row r="758" s="3" customFormat="1" x14ac:dyDescent="0.35"/>
    <row r="759" s="3" customFormat="1" x14ac:dyDescent="0.35"/>
    <row r="760" s="3" customFormat="1" x14ac:dyDescent="0.35"/>
    <row r="761" s="3" customFormat="1" x14ac:dyDescent="0.35"/>
    <row r="762" s="3" customFormat="1" x14ac:dyDescent="0.35"/>
    <row r="763" s="3" customFormat="1" x14ac:dyDescent="0.35"/>
    <row r="764" s="3" customFormat="1" x14ac:dyDescent="0.35"/>
    <row r="765" s="3" customFormat="1" x14ac:dyDescent="0.35"/>
    <row r="766" s="3" customFormat="1" x14ac:dyDescent="0.35"/>
    <row r="767" s="3" customFormat="1" x14ac:dyDescent="0.35"/>
    <row r="768" s="3" customFormat="1" x14ac:dyDescent="0.35"/>
    <row r="769" s="3" customFormat="1" x14ac:dyDescent="0.35"/>
    <row r="770" s="3" customFormat="1" x14ac:dyDescent="0.35"/>
    <row r="771" s="3" customFormat="1" x14ac:dyDescent="0.35"/>
    <row r="772" s="3" customFormat="1" x14ac:dyDescent="0.35"/>
    <row r="773" s="3" customFormat="1" x14ac:dyDescent="0.35"/>
    <row r="774" s="3" customFormat="1" x14ac:dyDescent="0.35"/>
    <row r="775" s="3" customFormat="1" x14ac:dyDescent="0.35"/>
    <row r="776" s="3" customFormat="1" x14ac:dyDescent="0.35"/>
    <row r="777" s="3" customFormat="1" x14ac:dyDescent="0.35"/>
    <row r="778" s="3" customFormat="1" x14ac:dyDescent="0.35"/>
    <row r="779" s="3" customFormat="1" x14ac:dyDescent="0.35"/>
    <row r="780" s="3" customFormat="1" x14ac:dyDescent="0.35"/>
    <row r="781" s="3" customFormat="1" x14ac:dyDescent="0.35"/>
    <row r="782" s="3" customFormat="1" x14ac:dyDescent="0.35"/>
    <row r="783" s="3" customFormat="1" x14ac:dyDescent="0.35"/>
    <row r="784" s="3" customFormat="1" x14ac:dyDescent="0.35"/>
    <row r="785" s="3" customFormat="1" x14ac:dyDescent="0.35"/>
    <row r="786" s="3" customFormat="1" x14ac:dyDescent="0.35"/>
    <row r="787" s="3" customFormat="1" x14ac:dyDescent="0.35"/>
    <row r="788" s="3" customFormat="1" x14ac:dyDescent="0.35"/>
    <row r="789" s="3" customFormat="1" x14ac:dyDescent="0.35"/>
    <row r="790" s="3" customFormat="1" x14ac:dyDescent="0.35"/>
    <row r="791" s="3" customFormat="1" x14ac:dyDescent="0.35"/>
    <row r="792" s="3" customFormat="1" x14ac:dyDescent="0.35"/>
    <row r="793" s="3" customFormat="1" x14ac:dyDescent="0.35"/>
    <row r="794" s="3" customFormat="1" x14ac:dyDescent="0.35"/>
    <row r="795" s="3" customFormat="1" x14ac:dyDescent="0.35"/>
    <row r="796" s="3" customFormat="1" x14ac:dyDescent="0.35"/>
    <row r="797" s="3" customFormat="1" x14ac:dyDescent="0.35"/>
    <row r="798" s="3" customFormat="1" x14ac:dyDescent="0.35"/>
    <row r="799" s="3" customFormat="1" x14ac:dyDescent="0.35"/>
    <row r="800" s="3" customFormat="1" x14ac:dyDescent="0.35"/>
    <row r="801" s="3" customFormat="1" x14ac:dyDescent="0.35"/>
    <row r="802" s="3" customFormat="1" x14ac:dyDescent="0.35"/>
    <row r="803" s="3" customFormat="1" x14ac:dyDescent="0.35"/>
    <row r="804" s="3" customFormat="1" x14ac:dyDescent="0.35"/>
    <row r="805" s="3" customFormat="1" x14ac:dyDescent="0.35"/>
    <row r="806" s="3" customFormat="1" x14ac:dyDescent="0.35"/>
    <row r="807" s="3" customFormat="1" x14ac:dyDescent="0.35"/>
    <row r="808" s="3" customFormat="1" x14ac:dyDescent="0.35"/>
    <row r="809" s="3" customFormat="1" x14ac:dyDescent="0.35"/>
    <row r="810" s="3" customFormat="1" x14ac:dyDescent="0.35"/>
    <row r="811" s="3" customFormat="1" x14ac:dyDescent="0.35"/>
    <row r="812" s="3" customFormat="1" x14ac:dyDescent="0.35"/>
    <row r="813" s="3" customFormat="1" x14ac:dyDescent="0.35"/>
    <row r="814" s="3" customFormat="1" x14ac:dyDescent="0.35"/>
    <row r="815" s="3" customFormat="1" x14ac:dyDescent="0.35"/>
    <row r="816" s="3" customFormat="1" x14ac:dyDescent="0.35"/>
    <row r="817" s="3" customFormat="1" x14ac:dyDescent="0.35"/>
    <row r="818" s="3" customFormat="1" x14ac:dyDescent="0.35"/>
    <row r="819" s="3" customFormat="1" x14ac:dyDescent="0.35"/>
    <row r="820" s="3" customFormat="1" x14ac:dyDescent="0.35"/>
    <row r="821" s="3" customFormat="1" x14ac:dyDescent="0.35"/>
    <row r="822" s="3" customFormat="1" x14ac:dyDescent="0.35"/>
    <row r="823" s="3" customFormat="1" x14ac:dyDescent="0.35"/>
    <row r="824" s="3" customFormat="1" x14ac:dyDescent="0.35"/>
    <row r="825" s="3" customFormat="1" x14ac:dyDescent="0.35"/>
    <row r="826" s="3" customFormat="1" x14ac:dyDescent="0.35"/>
    <row r="827" s="3" customFormat="1" x14ac:dyDescent="0.35"/>
    <row r="828" s="3" customFormat="1" x14ac:dyDescent="0.35"/>
    <row r="829" s="3" customFormat="1" x14ac:dyDescent="0.35"/>
    <row r="830" s="3" customFormat="1" x14ac:dyDescent="0.35"/>
    <row r="831" s="3" customFormat="1" x14ac:dyDescent="0.35"/>
    <row r="832" s="3" customFormat="1" x14ac:dyDescent="0.35"/>
    <row r="833" s="3" customFormat="1" x14ac:dyDescent="0.35"/>
    <row r="834" s="3" customFormat="1" x14ac:dyDescent="0.3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baseColWidth="10" defaultColWidth="11.453125" defaultRowHeight="14.5" x14ac:dyDescent="0.35"/>
  <cols>
    <col min="1" max="1" width="39.26953125" customWidth="1"/>
    <col min="2" max="2" width="65.453125" customWidth="1"/>
    <col min="47" max="49" width="11.7265625" customWidth="1"/>
    <col min="50" max="50" width="21.81640625" customWidth="1"/>
    <col min="51" max="52" width="11.7265625" customWidth="1"/>
  </cols>
  <sheetData>
    <row r="1" spans="1:49" ht="52.5" thickBot="1" x14ac:dyDescent="0.4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3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3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69.1178898</v>
      </c>
      <c r="T3">
        <v>69.010179059999999</v>
      </c>
      <c r="U3">
        <v>68.634327330000005</v>
      </c>
      <c r="V3">
        <v>68.248982900000001</v>
      </c>
      <c r="W3">
        <v>67.144437839999995</v>
      </c>
      <c r="X3">
        <v>66.066876379999997</v>
      </c>
      <c r="Y3">
        <v>65.243439839999894</v>
      </c>
      <c r="Z3">
        <v>64.801046360000001</v>
      </c>
      <c r="AA3">
        <v>64.623405610000006</v>
      </c>
      <c r="AB3">
        <v>64.619290109999994</v>
      </c>
      <c r="AC3">
        <v>64.720729570000003</v>
      </c>
      <c r="AD3">
        <v>64.571495909999996</v>
      </c>
      <c r="AE3">
        <v>64.405325989999994</v>
      </c>
      <c r="AF3">
        <v>64.214044419999894</v>
      </c>
      <c r="AG3">
        <v>63.99453578</v>
      </c>
      <c r="AH3">
        <v>63.762659419999999</v>
      </c>
      <c r="AI3">
        <v>63.460240390000003</v>
      </c>
      <c r="AJ3">
        <v>63.123264560000003</v>
      </c>
      <c r="AK3">
        <v>62.781391460000002</v>
      </c>
      <c r="AL3">
        <v>62.42939724</v>
      </c>
      <c r="AM3">
        <v>62.071594779999998</v>
      </c>
      <c r="AN3">
        <v>61.779912230000001</v>
      </c>
      <c r="AO3">
        <v>61.476991740000003</v>
      </c>
      <c r="AP3">
        <v>61.174452379999998</v>
      </c>
      <c r="AQ3">
        <v>60.893213250000002</v>
      </c>
      <c r="AR3">
        <v>60.616047739999999</v>
      </c>
      <c r="AS3">
        <v>60.362592040000003</v>
      </c>
      <c r="AT3">
        <v>60.139446229999997</v>
      </c>
      <c r="AU3">
        <v>59.943881189999999</v>
      </c>
      <c r="AV3">
        <v>59.782598399999998</v>
      </c>
      <c r="AW3">
        <v>59.684485770000002</v>
      </c>
    </row>
    <row r="4" spans="1:49" x14ac:dyDescent="0.3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65.773671730000004</v>
      </c>
      <c r="T4">
        <v>65.465623800000003</v>
      </c>
      <c r="U4">
        <v>64.906813209999996</v>
      </c>
      <c r="V4">
        <v>64.343388070000003</v>
      </c>
      <c r="W4">
        <v>63.180804950000002</v>
      </c>
      <c r="X4">
        <v>62.046576309999999</v>
      </c>
      <c r="Y4">
        <v>61.273446120000003</v>
      </c>
      <c r="Z4">
        <v>60.858180769999997</v>
      </c>
      <c r="AA4">
        <v>60.691569790000003</v>
      </c>
      <c r="AB4">
        <v>60.686742600000002</v>
      </c>
      <c r="AC4">
        <v>60.780982340000001</v>
      </c>
      <c r="AD4">
        <v>60.64412343</v>
      </c>
      <c r="AE4">
        <v>60.491521030000001</v>
      </c>
      <c r="AF4">
        <v>60.315506939999999</v>
      </c>
      <c r="AG4">
        <v>60.112622880000004</v>
      </c>
      <c r="AH4">
        <v>59.898293250000002</v>
      </c>
      <c r="AI4">
        <v>59.6125446</v>
      </c>
      <c r="AJ4">
        <v>59.294266090000001</v>
      </c>
      <c r="AK4">
        <v>58.971314790000001</v>
      </c>
      <c r="AL4">
        <v>58.639426239999999</v>
      </c>
      <c r="AM4">
        <v>58.302026619999999</v>
      </c>
      <c r="AN4">
        <v>58.014540680000003</v>
      </c>
      <c r="AO4">
        <v>57.716112760000001</v>
      </c>
      <c r="AP4">
        <v>57.417633240000001</v>
      </c>
      <c r="AQ4">
        <v>57.138706489999997</v>
      </c>
      <c r="AR4">
        <v>56.86312942</v>
      </c>
      <c r="AS4">
        <v>56.607162539999997</v>
      </c>
      <c r="AT4">
        <v>56.379363220000002</v>
      </c>
      <c r="AU4">
        <v>56.177136920000002</v>
      </c>
      <c r="AV4">
        <v>56.006725879999998</v>
      </c>
      <c r="AW4">
        <v>55.895139710000002</v>
      </c>
    </row>
    <row r="5" spans="1:49" x14ac:dyDescent="0.3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3.3442180719999999</v>
      </c>
      <c r="T5">
        <v>3.5445552629999999</v>
      </c>
      <c r="U5">
        <v>3.7275141170000001</v>
      </c>
      <c r="V5">
        <v>3.9055948300000001</v>
      </c>
      <c r="W5">
        <v>3.963632896</v>
      </c>
      <c r="X5">
        <v>4.0203000749999998</v>
      </c>
      <c r="Y5">
        <v>3.9699937190000001</v>
      </c>
      <c r="Z5">
        <v>3.9428655949999998</v>
      </c>
      <c r="AA5">
        <v>3.9318358139999998</v>
      </c>
      <c r="AB5">
        <v>3.93254751</v>
      </c>
      <c r="AC5">
        <v>3.9397472250000001</v>
      </c>
      <c r="AD5">
        <v>3.9273724780000001</v>
      </c>
      <c r="AE5">
        <v>3.913804963</v>
      </c>
      <c r="AF5">
        <v>3.8985374830000001</v>
      </c>
      <c r="AG5">
        <v>3.8819129010000002</v>
      </c>
      <c r="AH5">
        <v>3.8643661630000001</v>
      </c>
      <c r="AI5">
        <v>3.8476957879999998</v>
      </c>
      <c r="AJ5">
        <v>3.8289984659999998</v>
      </c>
      <c r="AK5">
        <v>3.8100766730000002</v>
      </c>
      <c r="AL5">
        <v>3.7899709910000001</v>
      </c>
      <c r="AM5">
        <v>3.7695681570000001</v>
      </c>
      <c r="AN5">
        <v>3.7653715480000001</v>
      </c>
      <c r="AO5">
        <v>3.760878977</v>
      </c>
      <c r="AP5">
        <v>3.7568191340000001</v>
      </c>
      <c r="AQ5">
        <v>3.754506761</v>
      </c>
      <c r="AR5">
        <v>3.7529183220000002</v>
      </c>
      <c r="AS5">
        <v>3.755429506</v>
      </c>
      <c r="AT5">
        <v>3.7600830099999998</v>
      </c>
      <c r="AU5">
        <v>3.766744273</v>
      </c>
      <c r="AV5">
        <v>3.7758725200000001</v>
      </c>
      <c r="AW5">
        <v>3.7893460619999999</v>
      </c>
    </row>
    <row r="6" spans="1:49" x14ac:dyDescent="0.3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30.32132734</v>
      </c>
      <c r="G6" s="39">
        <v>30.870766289999999</v>
      </c>
      <c r="H6" s="39">
        <v>28.799571790000002</v>
      </c>
      <c r="I6" s="39">
        <v>29.81356177</v>
      </c>
      <c r="J6" s="39">
        <v>30.75367958</v>
      </c>
      <c r="K6" s="39">
        <v>30.949727419999999</v>
      </c>
      <c r="L6" s="39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25.282823390000001</v>
      </c>
      <c r="T6">
        <v>24.831280790000001</v>
      </c>
      <c r="U6">
        <v>24.68577969</v>
      </c>
      <c r="V6">
        <v>24.70166613</v>
      </c>
      <c r="W6">
        <v>24.671853469999999</v>
      </c>
      <c r="X6">
        <v>24.712268099999999</v>
      </c>
      <c r="Y6">
        <v>24.44582995</v>
      </c>
      <c r="Z6">
        <v>24.20473303</v>
      </c>
      <c r="AA6">
        <v>23.99489213</v>
      </c>
      <c r="AB6">
        <v>23.875270100000002</v>
      </c>
      <c r="AC6">
        <v>23.783569400000001</v>
      </c>
      <c r="AD6">
        <v>23.480965489999999</v>
      </c>
      <c r="AE6">
        <v>23.233354380000002</v>
      </c>
      <c r="AF6">
        <v>23.027172539999999</v>
      </c>
      <c r="AG6">
        <v>22.82638158</v>
      </c>
      <c r="AH6">
        <v>22.649938129999999</v>
      </c>
      <c r="AI6">
        <v>22.413998719999999</v>
      </c>
      <c r="AJ6">
        <v>22.182313740000001</v>
      </c>
      <c r="AK6">
        <v>21.951725710000002</v>
      </c>
      <c r="AL6">
        <v>21.69394776</v>
      </c>
      <c r="AM6">
        <v>21.432796920000001</v>
      </c>
      <c r="AN6">
        <v>21.183893099999999</v>
      </c>
      <c r="AO6">
        <v>20.924869449999999</v>
      </c>
      <c r="AP6">
        <v>20.655348650000001</v>
      </c>
      <c r="AQ6">
        <v>20.376300400000002</v>
      </c>
      <c r="AR6">
        <v>20.087026120000001</v>
      </c>
      <c r="AS6">
        <v>19.703274589999999</v>
      </c>
      <c r="AT6">
        <v>19.30897805</v>
      </c>
      <c r="AU6">
        <v>18.904774</v>
      </c>
      <c r="AV6">
        <v>18.492243980000001</v>
      </c>
      <c r="AW6">
        <v>18.073163000000001</v>
      </c>
    </row>
    <row r="7" spans="1:49" x14ac:dyDescent="0.3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0.10594863359999999</v>
      </c>
      <c r="T7">
        <v>0.16983812970000001</v>
      </c>
      <c r="U7">
        <v>0.23170426990000001</v>
      </c>
      <c r="V7">
        <v>0.2923632813</v>
      </c>
      <c r="W7">
        <v>0.2533455771</v>
      </c>
      <c r="X7">
        <v>0.2152252247</v>
      </c>
      <c r="Y7">
        <v>0.21159765589999999</v>
      </c>
      <c r="Z7">
        <v>0.20820623390000001</v>
      </c>
      <c r="AA7">
        <v>0.20509760420000001</v>
      </c>
      <c r="AB7">
        <v>0.20277625790000001</v>
      </c>
      <c r="AC7">
        <v>0.20069954879999999</v>
      </c>
      <c r="AD7">
        <v>0.20459592560000001</v>
      </c>
      <c r="AE7">
        <v>0.20894468999999999</v>
      </c>
      <c r="AF7">
        <v>0.2136658525</v>
      </c>
      <c r="AG7">
        <v>0.21881251760000001</v>
      </c>
      <c r="AH7">
        <v>0.22423407179999999</v>
      </c>
      <c r="AI7">
        <v>0.22477168780000001</v>
      </c>
      <c r="AJ7">
        <v>0.22538242259999999</v>
      </c>
      <c r="AK7">
        <v>0.22603695460000001</v>
      </c>
      <c r="AL7">
        <v>0.22658330660000001</v>
      </c>
      <c r="AM7">
        <v>0.22713204140000001</v>
      </c>
      <c r="AN7">
        <v>0.2328519932</v>
      </c>
      <c r="AO7">
        <v>0.23858961470000001</v>
      </c>
      <c r="AP7" s="39">
        <v>0.2443356032</v>
      </c>
      <c r="AQ7" s="39">
        <v>0.25009611609999999</v>
      </c>
      <c r="AR7" s="39">
        <v>0.25585737149999999</v>
      </c>
      <c r="AS7" s="39">
        <v>0.25930468420000002</v>
      </c>
      <c r="AT7" s="39">
        <v>0.26274248140000001</v>
      </c>
      <c r="AU7" s="39">
        <v>0.26617639209999999</v>
      </c>
      <c r="AV7" s="39">
        <v>0.26962668880000001</v>
      </c>
      <c r="AW7" s="39">
        <v>0.2731195877</v>
      </c>
    </row>
    <row r="8" spans="1:49" x14ac:dyDescent="0.3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1.4923722939999999</v>
      </c>
      <c r="G8" s="39">
        <v>1.459110949</v>
      </c>
      <c r="H8" s="39">
        <v>1.3071904750000001</v>
      </c>
      <c r="I8" s="39">
        <v>1.2995070660000001</v>
      </c>
      <c r="J8" s="39">
        <v>1.287282321</v>
      </c>
      <c r="K8" s="39">
        <v>1.2440719149999999</v>
      </c>
      <c r="L8" s="39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2.241930628</v>
      </c>
      <c r="T8">
        <v>1.676149822</v>
      </c>
      <c r="U8">
        <v>1.163927857</v>
      </c>
      <c r="V8">
        <v>0.68106953160000006</v>
      </c>
      <c r="W8">
        <v>0.65393497420000002</v>
      </c>
      <c r="X8">
        <v>0.6287817322</v>
      </c>
      <c r="Y8">
        <v>0.62282640749999996</v>
      </c>
      <c r="Z8">
        <v>0.61750613219999995</v>
      </c>
      <c r="AA8">
        <v>0.61297447230000002</v>
      </c>
      <c r="AB8">
        <v>0.61071647399999995</v>
      </c>
      <c r="AC8">
        <v>0.60916808310000004</v>
      </c>
      <c r="AD8">
        <v>0.61384496229999996</v>
      </c>
      <c r="AE8">
        <v>0.61990787889999999</v>
      </c>
      <c r="AF8">
        <v>0.62707584080000001</v>
      </c>
      <c r="AG8">
        <v>0.63511864210000002</v>
      </c>
      <c r="AH8">
        <v>0.64391886389999997</v>
      </c>
      <c r="AI8">
        <v>0.65296141500000004</v>
      </c>
      <c r="AJ8">
        <v>0.66229483649999998</v>
      </c>
      <c r="AK8">
        <v>0.67183998479999996</v>
      </c>
      <c r="AL8">
        <v>0.68148928610000004</v>
      </c>
      <c r="AM8">
        <v>0.6912387284</v>
      </c>
      <c r="AN8">
        <v>0.70100615190000004</v>
      </c>
      <c r="AO8">
        <v>0.71071315879999997</v>
      </c>
      <c r="AP8">
        <v>0.72033628620000001</v>
      </c>
      <c r="AQ8">
        <v>0.72989803880000004</v>
      </c>
      <c r="AR8">
        <v>0.739362305</v>
      </c>
      <c r="AS8">
        <v>1.0233065809999999</v>
      </c>
      <c r="AT8">
        <v>1.311325573</v>
      </c>
      <c r="AU8">
        <v>1.603353665</v>
      </c>
      <c r="AV8">
        <v>1.899453635</v>
      </c>
      <c r="AW8">
        <v>2.1998198019999999</v>
      </c>
    </row>
    <row r="9" spans="1:49" x14ac:dyDescent="0.35">
      <c r="B9" t="s">
        <v>109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0.20882500949999999</v>
      </c>
      <c r="T9">
        <v>0.1678601576</v>
      </c>
      <c r="U9">
        <v>0.13129432020000001</v>
      </c>
      <c r="V9">
        <v>9.7127576100000002E-2</v>
      </c>
      <c r="W9">
        <v>7.6568530400000001E-2</v>
      </c>
      <c r="X9">
        <v>5.6320597100000001E-2</v>
      </c>
      <c r="Y9">
        <v>5.5767416200000003E-2</v>
      </c>
      <c r="Z9">
        <v>5.5271350699999999E-2</v>
      </c>
      <c r="AA9">
        <v>5.4846082099999999E-2</v>
      </c>
      <c r="AB9">
        <v>5.4624513399999998E-2</v>
      </c>
      <c r="AC9">
        <v>5.4466527000000001E-2</v>
      </c>
      <c r="AD9">
        <v>5.48708636E-2</v>
      </c>
      <c r="AE9">
        <v>5.5399152600000001E-2</v>
      </c>
      <c r="AF9">
        <v>5.6026196399999999E-2</v>
      </c>
      <c r="AG9">
        <v>5.6730364800000002E-2</v>
      </c>
      <c r="AH9">
        <v>5.7502104300000002E-2</v>
      </c>
      <c r="AI9">
        <v>5.8306989500000003E-2</v>
      </c>
      <c r="AJ9">
        <v>5.9137821399999999E-2</v>
      </c>
      <c r="AK9">
        <v>5.9987530499999997E-2</v>
      </c>
      <c r="AL9">
        <v>6.0846377899999998E-2</v>
      </c>
      <c r="AM9">
        <v>6.1714135199999999E-2</v>
      </c>
      <c r="AN9">
        <v>6.2583598200000007E-2</v>
      </c>
      <c r="AO9">
        <v>6.34476286E-2</v>
      </c>
      <c r="AP9">
        <v>6.4304133299999996E-2</v>
      </c>
      <c r="AQ9">
        <v>6.5155122900000001E-2</v>
      </c>
      <c r="AR9">
        <v>6.59973752E-2</v>
      </c>
      <c r="AS9">
        <v>6.6654285100000002E-2</v>
      </c>
      <c r="AT9">
        <v>6.7305262300000002E-2</v>
      </c>
      <c r="AU9">
        <v>6.7951828199999995E-2</v>
      </c>
      <c r="AV9">
        <v>6.8599208300000006E-2</v>
      </c>
      <c r="AW9">
        <v>6.9254064500000004E-2</v>
      </c>
    </row>
    <row r="10" spans="1:49" x14ac:dyDescent="0.3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3.0580766260000001</v>
      </c>
      <c r="T10">
        <v>3.1586168790000002</v>
      </c>
      <c r="U10">
        <v>3.2883769639999998</v>
      </c>
      <c r="V10">
        <v>3.4332152699999998</v>
      </c>
      <c r="W10">
        <v>3.7360487720000002</v>
      </c>
      <c r="X10">
        <v>4.0481177160000001</v>
      </c>
      <c r="Y10">
        <v>4.2871307710000002</v>
      </c>
      <c r="Z10">
        <v>4.5269552429999997</v>
      </c>
      <c r="AA10">
        <v>4.7696127600000002</v>
      </c>
      <c r="AB10">
        <v>4.9355401639999998</v>
      </c>
      <c r="AC10">
        <v>5.1061445259999996</v>
      </c>
      <c r="AD10">
        <v>5.3974985320000002</v>
      </c>
      <c r="AE10">
        <v>5.7000141600000003</v>
      </c>
      <c r="AF10">
        <v>6.0126835529999996</v>
      </c>
      <c r="AG10">
        <v>6.3474384419999996</v>
      </c>
      <c r="AH10">
        <v>6.6912557379999997</v>
      </c>
      <c r="AI10">
        <v>7.0532853299999996</v>
      </c>
      <c r="AJ10">
        <v>7.4212295130000001</v>
      </c>
      <c r="AK10">
        <v>7.7944466309999996</v>
      </c>
      <c r="AL10">
        <v>8.1835485180000003</v>
      </c>
      <c r="AM10">
        <v>8.5770259410000005</v>
      </c>
      <c r="AN10">
        <v>8.9879399919999994</v>
      </c>
      <c r="AO10">
        <v>9.4024344919999905</v>
      </c>
      <c r="AP10">
        <v>9.8200344489999996</v>
      </c>
      <c r="AQ10">
        <v>10.24087632</v>
      </c>
      <c r="AR10">
        <v>10.66429091</v>
      </c>
      <c r="AS10">
        <v>11.07546174</v>
      </c>
      <c r="AT10">
        <v>11.49024088</v>
      </c>
      <c r="AU10">
        <v>11.90878302</v>
      </c>
      <c r="AV10">
        <v>12.33193722</v>
      </c>
      <c r="AW10">
        <v>12.760911930000001</v>
      </c>
    </row>
    <row r="11" spans="1:49" x14ac:dyDescent="0.3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8.7444802000000002E-2</v>
      </c>
      <c r="G11" s="39">
        <v>0.1104491744</v>
      </c>
      <c r="H11" s="39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1.347710052</v>
      </c>
      <c r="T11">
        <v>1.3920186569999999</v>
      </c>
      <c r="U11">
        <v>1.4492045920000001</v>
      </c>
      <c r="V11">
        <v>1.513035576</v>
      </c>
      <c r="W11">
        <v>1.5807286030000001</v>
      </c>
      <c r="X11">
        <v>1.6526042679999999</v>
      </c>
      <c r="Y11">
        <v>1.761287101</v>
      </c>
      <c r="Z11">
        <v>1.8701699389999999</v>
      </c>
      <c r="AA11">
        <v>1.9801194639999999</v>
      </c>
      <c r="AB11">
        <v>2.0954862140000001</v>
      </c>
      <c r="AC11">
        <v>2.2125806809999999</v>
      </c>
      <c r="AD11">
        <v>2.4932116660000001</v>
      </c>
      <c r="AE11">
        <v>2.7783997619999998</v>
      </c>
      <c r="AF11">
        <v>3.068533242</v>
      </c>
      <c r="AG11">
        <v>3.3770243529999999</v>
      </c>
      <c r="AH11">
        <v>3.6911020720000001</v>
      </c>
      <c r="AI11">
        <v>4.0220535079999999</v>
      </c>
      <c r="AJ11">
        <v>4.3576835540000003</v>
      </c>
      <c r="AK11">
        <v>4.6977267539999996</v>
      </c>
      <c r="AL11">
        <v>5.053622185</v>
      </c>
      <c r="AM11">
        <v>5.4135622540000004</v>
      </c>
      <c r="AN11">
        <v>5.7913975539999996</v>
      </c>
      <c r="AO11">
        <v>6.1732635030000003</v>
      </c>
      <c r="AP11">
        <v>6.5587851099999996</v>
      </c>
      <c r="AQ11">
        <v>6.9479901110000002</v>
      </c>
      <c r="AR11">
        <v>7.3403657090000003</v>
      </c>
      <c r="AS11">
        <v>7.5789930080000003</v>
      </c>
      <c r="AT11">
        <v>7.819439375</v>
      </c>
      <c r="AU11">
        <v>8.0618245420000001</v>
      </c>
      <c r="AV11">
        <v>8.3067322499999996</v>
      </c>
      <c r="AW11">
        <v>8.5549750889999903</v>
      </c>
    </row>
    <row r="12" spans="1:49" x14ac:dyDescent="0.3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3.5213444570000001</v>
      </c>
      <c r="G12" s="39">
        <v>3.5827894159999998</v>
      </c>
      <c r="H12" s="39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 s="39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3.7368324159999999</v>
      </c>
      <c r="T12">
        <v>3.8596880929999999</v>
      </c>
      <c r="U12">
        <v>4.0182490949999998</v>
      </c>
      <c r="V12">
        <v>4.1952350059999999</v>
      </c>
      <c r="W12">
        <v>4.0301489630000003</v>
      </c>
      <c r="X12">
        <v>3.8772638590000001</v>
      </c>
      <c r="Y12">
        <v>3.838793441</v>
      </c>
      <c r="Z12">
        <v>3.80425959</v>
      </c>
      <c r="AA12">
        <v>3.7746027290000002</v>
      </c>
      <c r="AB12">
        <v>3.7596616740000002</v>
      </c>
      <c r="AC12">
        <v>3.749095042</v>
      </c>
      <c r="AD12">
        <v>3.7752598339999999</v>
      </c>
      <c r="AE12">
        <v>3.8099596660000001</v>
      </c>
      <c r="AF12">
        <v>3.8514511890000001</v>
      </c>
      <c r="AG12">
        <v>3.898471282</v>
      </c>
      <c r="AH12">
        <v>3.950126778</v>
      </c>
      <c r="AI12">
        <v>4.0042305770000004</v>
      </c>
      <c r="AJ12">
        <v>4.0601039669999999</v>
      </c>
      <c r="AK12">
        <v>4.1172605170000001</v>
      </c>
      <c r="AL12">
        <v>4.1751721479999997</v>
      </c>
      <c r="AM12">
        <v>4.2336833020000002</v>
      </c>
      <c r="AN12">
        <v>4.2924221219999996</v>
      </c>
      <c r="AO12">
        <v>4.3507746950000001</v>
      </c>
      <c r="AP12">
        <v>4.408598005</v>
      </c>
      <c r="AQ12">
        <v>4.4660304220000002</v>
      </c>
      <c r="AR12">
        <v>4.522851599</v>
      </c>
      <c r="AS12">
        <v>4.5674986730000002</v>
      </c>
      <c r="AT12">
        <v>4.6117336099999999</v>
      </c>
      <c r="AU12">
        <v>4.6556607830000001</v>
      </c>
      <c r="AV12">
        <v>4.6996383020000003</v>
      </c>
      <c r="AW12">
        <v>4.7441225490000001</v>
      </c>
    </row>
    <row r="13" spans="1:49" x14ac:dyDescent="0.3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0.2380645512</v>
      </c>
      <c r="G13" s="39">
        <v>0.25278829079999998</v>
      </c>
      <c r="H13" s="39">
        <v>0.24595666450000001</v>
      </c>
      <c r="I13" s="39">
        <v>0.26555192160000002</v>
      </c>
      <c r="J13" s="39">
        <v>0.28569042880000001</v>
      </c>
      <c r="K13" s="39">
        <v>0.29985994360000001</v>
      </c>
      <c r="L13" s="39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0.44418757689999999</v>
      </c>
      <c r="T13">
        <v>0.57298839430000004</v>
      </c>
      <c r="U13">
        <v>0.70029447010000001</v>
      </c>
      <c r="V13">
        <v>0.82652102650000003</v>
      </c>
      <c r="W13">
        <v>0.82175124509999997</v>
      </c>
      <c r="X13">
        <v>0.8193377328</v>
      </c>
      <c r="Y13">
        <v>0.84583867369999999</v>
      </c>
      <c r="Z13">
        <v>0.87276231039999996</v>
      </c>
      <c r="AA13">
        <v>0.90043634819999996</v>
      </c>
      <c r="AB13">
        <v>0.93016984820000004</v>
      </c>
      <c r="AC13">
        <v>0.96079361640000005</v>
      </c>
      <c r="AD13">
        <v>0.97557232019999995</v>
      </c>
      <c r="AE13">
        <v>0.99252371630000003</v>
      </c>
      <c r="AF13">
        <v>1.011244174</v>
      </c>
      <c r="AG13">
        <v>1.031920299</v>
      </c>
      <c r="AH13">
        <v>1.053871703</v>
      </c>
      <c r="AI13">
        <v>1.128352663</v>
      </c>
      <c r="AJ13">
        <v>1.2039535539999999</v>
      </c>
      <c r="AK13">
        <v>1.280585087</v>
      </c>
      <c r="AL13">
        <v>1.360901267</v>
      </c>
      <c r="AM13">
        <v>1.4421263600000001</v>
      </c>
      <c r="AN13">
        <v>1.4741144719999999</v>
      </c>
      <c r="AO13">
        <v>1.5061500649999999</v>
      </c>
      <c r="AP13">
        <v>1.5381768220000001</v>
      </c>
      <c r="AQ13">
        <v>1.5702359699999999</v>
      </c>
      <c r="AR13">
        <v>1.6022433110000001</v>
      </c>
      <c r="AS13">
        <v>1.6369041929999999</v>
      </c>
      <c r="AT13">
        <v>1.671701222</v>
      </c>
      <c r="AU13">
        <v>1.7066657409999999</v>
      </c>
      <c r="AV13">
        <v>1.7419249020000001</v>
      </c>
      <c r="AW13">
        <v>1.777648533</v>
      </c>
    </row>
    <row r="14" spans="1:49" x14ac:dyDescent="0.3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36.426334330000003</v>
      </c>
      <c r="T14">
        <v>35.828440919999998</v>
      </c>
      <c r="U14">
        <v>35.668831259999997</v>
      </c>
      <c r="V14">
        <v>35.740233400000001</v>
      </c>
      <c r="W14">
        <v>35.824380140000002</v>
      </c>
      <c r="X14">
        <v>36.009919230000001</v>
      </c>
      <c r="Y14">
        <v>36.06907142</v>
      </c>
      <c r="Z14">
        <v>36.159863829999999</v>
      </c>
      <c r="AA14">
        <v>36.292581589999998</v>
      </c>
      <c r="AB14">
        <v>36.464245249999998</v>
      </c>
      <c r="AC14">
        <v>36.676517429999997</v>
      </c>
      <c r="AD14">
        <v>36.995819590000004</v>
      </c>
      <c r="AE14">
        <v>37.398503409999996</v>
      </c>
      <c r="AF14">
        <v>37.867852589999998</v>
      </c>
      <c r="AG14">
        <v>38.391897479999997</v>
      </c>
      <c r="AH14">
        <v>38.96194946</v>
      </c>
      <c r="AI14">
        <v>39.557960889999997</v>
      </c>
      <c r="AJ14">
        <v>40.172099410000001</v>
      </c>
      <c r="AK14">
        <v>40.799609169999997</v>
      </c>
      <c r="AL14">
        <v>41.436110849999999</v>
      </c>
      <c r="AM14">
        <v>42.079279679999999</v>
      </c>
      <c r="AN14">
        <v>42.726208980000003</v>
      </c>
      <c r="AO14">
        <v>43.370242609999998</v>
      </c>
      <c r="AP14">
        <v>44.009919060000001</v>
      </c>
      <c r="AQ14">
        <v>44.646582500000001</v>
      </c>
      <c r="AR14">
        <v>45.277994700000001</v>
      </c>
      <c r="AS14">
        <v>45.911397749999999</v>
      </c>
      <c r="AT14">
        <v>46.543466449999997</v>
      </c>
      <c r="AU14">
        <v>47.175189969999998</v>
      </c>
      <c r="AV14">
        <v>47.81015618</v>
      </c>
      <c r="AW14">
        <v>48.45301456</v>
      </c>
    </row>
    <row r="15" spans="1:49" x14ac:dyDescent="0.3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37.815006629999999</v>
      </c>
      <c r="G15" s="39">
        <v>37.222738829999997</v>
      </c>
      <c r="H15" s="39">
        <v>36.183193250000002</v>
      </c>
      <c r="I15" s="39">
        <v>37.167774680000001</v>
      </c>
      <c r="J15" s="39">
        <v>37.340029970000003</v>
      </c>
      <c r="K15" s="39">
        <v>36.240398319999997</v>
      </c>
      <c r="L15" s="39">
        <v>35.690070910000003</v>
      </c>
      <c r="M15">
        <v>35.79157111</v>
      </c>
      <c r="N15">
        <v>36.398445639999998</v>
      </c>
      <c r="O15">
        <v>37.42927984</v>
      </c>
      <c r="P15" s="39">
        <v>37.347956809999999</v>
      </c>
      <c r="Q15">
        <v>36.021777399999998</v>
      </c>
      <c r="R15">
        <v>34.838901290000003</v>
      </c>
      <c r="S15">
        <v>33.88673309</v>
      </c>
      <c r="T15">
        <v>32.73237099</v>
      </c>
      <c r="U15">
        <v>31.979650280000001</v>
      </c>
      <c r="V15">
        <v>31.388426030000002</v>
      </c>
      <c r="W15">
        <v>30.566195660000002</v>
      </c>
      <c r="X15">
        <v>29.806835119999999</v>
      </c>
      <c r="Y15">
        <v>29.540132450000002</v>
      </c>
      <c r="Z15">
        <v>29.44923747</v>
      </c>
      <c r="AA15">
        <v>29.439291539999999</v>
      </c>
      <c r="AB15">
        <v>29.47021629</v>
      </c>
      <c r="AC15">
        <v>29.523827099999998</v>
      </c>
      <c r="AD15">
        <v>29.632532220000002</v>
      </c>
      <c r="AE15">
        <v>29.719948689999999</v>
      </c>
      <c r="AF15">
        <v>29.802198449999999</v>
      </c>
      <c r="AG15">
        <v>29.886640750000002</v>
      </c>
      <c r="AH15">
        <v>29.98582232</v>
      </c>
      <c r="AI15">
        <v>30.11882962</v>
      </c>
      <c r="AJ15">
        <v>30.270129059999999</v>
      </c>
      <c r="AK15">
        <v>30.441976400000001</v>
      </c>
      <c r="AL15">
        <v>30.62508502</v>
      </c>
      <c r="AM15">
        <v>30.816506579999999</v>
      </c>
      <c r="AN15">
        <v>30.972506330000002</v>
      </c>
      <c r="AO15">
        <v>31.134005729999998</v>
      </c>
      <c r="AP15">
        <v>31.298007299999998</v>
      </c>
      <c r="AQ15">
        <v>31.4687518</v>
      </c>
      <c r="AR15">
        <v>31.63599001</v>
      </c>
      <c r="AS15">
        <v>31.80998241</v>
      </c>
      <c r="AT15">
        <v>31.983386119999999</v>
      </c>
      <c r="AU15">
        <v>32.154751240000003</v>
      </c>
      <c r="AV15">
        <v>32.325428129999999</v>
      </c>
      <c r="AW15">
        <v>32.508650199999998</v>
      </c>
    </row>
    <row r="16" spans="1:49" x14ac:dyDescent="0.3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23.192843119999999</v>
      </c>
      <c r="T16">
        <v>22.300092299999999</v>
      </c>
      <c r="U16">
        <v>21.688986910000001</v>
      </c>
      <c r="V16">
        <v>21.193474030000001</v>
      </c>
      <c r="W16">
        <v>20.426280030000001</v>
      </c>
      <c r="X16">
        <v>19.70925639</v>
      </c>
      <c r="Y16">
        <v>19.332139389999998</v>
      </c>
      <c r="Z16">
        <v>19.072197450000001</v>
      </c>
      <c r="AA16">
        <v>18.865056060000001</v>
      </c>
      <c r="AB16">
        <v>18.678541800000001</v>
      </c>
      <c r="AC16">
        <v>18.505583269999999</v>
      </c>
      <c r="AD16">
        <v>18.393592210000001</v>
      </c>
      <c r="AE16">
        <v>18.26839511</v>
      </c>
      <c r="AF16">
        <v>18.140189469999999</v>
      </c>
      <c r="AG16">
        <v>18.00929163</v>
      </c>
      <c r="AH16">
        <v>17.88739984</v>
      </c>
      <c r="AI16">
        <v>17.884057330000001</v>
      </c>
      <c r="AJ16">
        <v>17.891167759999998</v>
      </c>
      <c r="AK16">
        <v>17.90991138</v>
      </c>
      <c r="AL16">
        <v>17.932814669999999</v>
      </c>
      <c r="AM16">
        <v>17.959917449999999</v>
      </c>
      <c r="AN16">
        <v>17.942503169999998</v>
      </c>
      <c r="AO16">
        <v>17.927286670000001</v>
      </c>
      <c r="AP16">
        <v>17.91249651</v>
      </c>
      <c r="AQ16">
        <v>17.900520490000002</v>
      </c>
      <c r="AR16">
        <v>17.88549549</v>
      </c>
      <c r="AS16">
        <v>17.87018952</v>
      </c>
      <c r="AT16">
        <v>17.852884660000001</v>
      </c>
      <c r="AU16">
        <v>17.832773790000001</v>
      </c>
      <c r="AV16">
        <v>17.810613629999999</v>
      </c>
      <c r="AW16">
        <v>17.793645560000002</v>
      </c>
    </row>
    <row r="17" spans="2:49" x14ac:dyDescent="0.35">
      <c r="B17" t="s">
        <v>117</v>
      </c>
      <c r="C17">
        <v>1.54983431156195</v>
      </c>
      <c r="D17">
        <v>1.57471740274219</v>
      </c>
      <c r="E17">
        <v>1.60860863</v>
      </c>
      <c r="F17" s="39">
        <v>1.8730454329999999</v>
      </c>
      <c r="G17" s="39">
        <v>2.0754854979999999</v>
      </c>
      <c r="H17" s="39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6.573402389</v>
      </c>
      <c r="T17">
        <v>6.5555524209999998</v>
      </c>
      <c r="U17">
        <v>6.6020603409999996</v>
      </c>
      <c r="V17">
        <v>6.6697389349999998</v>
      </c>
      <c r="W17">
        <v>6.5153272339999999</v>
      </c>
      <c r="X17">
        <v>6.3735354080000004</v>
      </c>
      <c r="Y17">
        <v>6.3944127799999997</v>
      </c>
      <c r="Z17">
        <v>6.4525237139999998</v>
      </c>
      <c r="AA17">
        <v>6.5282253949999998</v>
      </c>
      <c r="AB17">
        <v>6.6136526230000001</v>
      </c>
      <c r="AC17">
        <v>6.7044843810000003</v>
      </c>
      <c r="AD17">
        <v>6.8137942789999997</v>
      </c>
      <c r="AE17">
        <v>6.9182050879999997</v>
      </c>
      <c r="AF17">
        <v>7.0213345719999998</v>
      </c>
      <c r="AG17">
        <v>7.1249964669999999</v>
      </c>
      <c r="AH17">
        <v>7.232115071</v>
      </c>
      <c r="AI17">
        <v>7.2796385280000004</v>
      </c>
      <c r="AJ17">
        <v>7.3316594669999997</v>
      </c>
      <c r="AK17">
        <v>7.3887528380000003</v>
      </c>
      <c r="AL17">
        <v>7.4482053419999996</v>
      </c>
      <c r="AM17">
        <v>7.5097978469999997</v>
      </c>
      <c r="AN17">
        <v>7.5807511490000001</v>
      </c>
      <c r="AO17">
        <v>7.6533509730000002</v>
      </c>
      <c r="AP17">
        <v>7.7268743149999999</v>
      </c>
      <c r="AQ17">
        <v>7.8023800679999997</v>
      </c>
      <c r="AR17">
        <v>7.8773370800000002</v>
      </c>
      <c r="AS17">
        <v>7.9220850140000003</v>
      </c>
      <c r="AT17">
        <v>7.9667072330000002</v>
      </c>
      <c r="AU17">
        <v>8.0108425590000003</v>
      </c>
      <c r="AV17">
        <v>8.0548273150000007</v>
      </c>
      <c r="AW17">
        <v>8.1019596140000001</v>
      </c>
    </row>
    <row r="18" spans="2:49" x14ac:dyDescent="0.35">
      <c r="B18" t="s">
        <v>118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0.36762428050000001</v>
      </c>
      <c r="T18">
        <v>0.3321815072</v>
      </c>
      <c r="U18">
        <v>0.30260336129999998</v>
      </c>
      <c r="V18">
        <v>0.2759068476</v>
      </c>
      <c r="W18">
        <v>0.34521592870000001</v>
      </c>
      <c r="X18">
        <v>0.4122906415</v>
      </c>
      <c r="Y18">
        <v>0.40829102569999998</v>
      </c>
      <c r="Z18">
        <v>0.40672462790000002</v>
      </c>
      <c r="AA18">
        <v>0.40627680179999998</v>
      </c>
      <c r="AB18">
        <v>0.4062880103</v>
      </c>
      <c r="AC18">
        <v>0.40661032029999999</v>
      </c>
      <c r="AD18">
        <v>0.42329224139999999</v>
      </c>
      <c r="AE18">
        <v>0.43966935870000001</v>
      </c>
      <c r="AF18">
        <v>0.45595593350000002</v>
      </c>
      <c r="AG18">
        <v>0.472366968</v>
      </c>
      <c r="AH18">
        <v>0.4890006469</v>
      </c>
      <c r="AI18">
        <v>0.51013998760000001</v>
      </c>
      <c r="AJ18">
        <v>0.53168290129999995</v>
      </c>
      <c r="AK18">
        <v>0.55370412209999997</v>
      </c>
      <c r="AL18">
        <v>0.57640809810000004</v>
      </c>
      <c r="AM18">
        <v>0.59942115939999996</v>
      </c>
      <c r="AN18">
        <v>0.62011605319999996</v>
      </c>
      <c r="AO18">
        <v>0.64108215290000004</v>
      </c>
      <c r="AP18">
        <v>0.66226515330000002</v>
      </c>
      <c r="AQ18">
        <v>0.68376118789999996</v>
      </c>
      <c r="AR18">
        <v>0.70535294410000005</v>
      </c>
      <c r="AS18" s="39">
        <v>0.72398005200000004</v>
      </c>
      <c r="AT18">
        <v>0.74281018809999999</v>
      </c>
      <c r="AU18">
        <v>0.76180939270000003</v>
      </c>
      <c r="AV18">
        <v>0.78100864609999998</v>
      </c>
      <c r="AW18">
        <v>0.80073415469999998</v>
      </c>
    </row>
    <row r="19" spans="2:49" x14ac:dyDescent="0.3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1.237938808</v>
      </c>
      <c r="T19">
        <v>1.046001492</v>
      </c>
      <c r="U19">
        <v>0.87858665499999999</v>
      </c>
      <c r="V19">
        <v>0.72445298660000002</v>
      </c>
      <c r="W19">
        <v>0.71642352279999999</v>
      </c>
      <c r="X19">
        <v>0.70944645750000002</v>
      </c>
      <c r="Y19">
        <v>0.70368166970000001</v>
      </c>
      <c r="Z19">
        <v>0.70209867579999996</v>
      </c>
      <c r="AA19">
        <v>0.70244449600000003</v>
      </c>
      <c r="AB19">
        <v>0.7033169051</v>
      </c>
      <c r="AC19">
        <v>0.70473126119999996</v>
      </c>
      <c r="AD19">
        <v>0.70264584009999997</v>
      </c>
      <c r="AE19">
        <v>0.7000558389</v>
      </c>
      <c r="AF19">
        <v>0.69734848410000005</v>
      </c>
      <c r="AG19">
        <v>0.69458613530000002</v>
      </c>
      <c r="AH19">
        <v>0.6921695698</v>
      </c>
      <c r="AI19">
        <v>0.69275341889999997</v>
      </c>
      <c r="AJ19">
        <v>0.69374571220000003</v>
      </c>
      <c r="AK19">
        <v>0.69519354629999996</v>
      </c>
      <c r="AL19">
        <v>0.69684997370000001</v>
      </c>
      <c r="AM19">
        <v>0.69867566260000002</v>
      </c>
      <c r="AN19">
        <v>0.70117374610000005</v>
      </c>
      <c r="AO19">
        <v>0.70378685829999998</v>
      </c>
      <c r="AP19">
        <v>0.70644680520000003</v>
      </c>
      <c r="AQ19">
        <v>0.70924893089999996</v>
      </c>
      <c r="AR19">
        <v>0.71196191990000002</v>
      </c>
      <c r="AS19">
        <v>0.71696811630000001</v>
      </c>
      <c r="AT19">
        <v>0.72197704780000005</v>
      </c>
      <c r="AU19">
        <v>0.72695596399999995</v>
      </c>
      <c r="AV19">
        <v>0.73193531919999999</v>
      </c>
      <c r="AW19">
        <v>0.73721523229999997</v>
      </c>
    </row>
    <row r="20" spans="2:49" x14ac:dyDescent="0.3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0.21079329290000001</v>
      </c>
      <c r="G20">
        <v>0.21497079990000001</v>
      </c>
      <c r="H20" s="39">
        <v>0.21649934109999999</v>
      </c>
      <c r="I20" s="39">
        <v>0.230406532</v>
      </c>
      <c r="J20" s="39">
        <v>0.23981780829999999</v>
      </c>
      <c r="K20" s="39">
        <v>0.2411450047</v>
      </c>
      <c r="L20" s="39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0.3215038093</v>
      </c>
      <c r="T20">
        <v>0.30072565130000001</v>
      </c>
      <c r="U20">
        <v>0.28440434520000002</v>
      </c>
      <c r="V20">
        <v>0.27009954159999999</v>
      </c>
      <c r="W20">
        <v>0.26754894489999997</v>
      </c>
      <c r="X20">
        <v>0.26537458330000002</v>
      </c>
      <c r="Y20">
        <v>0.26597309559999999</v>
      </c>
      <c r="Z20">
        <v>0.2681231476</v>
      </c>
      <c r="AA20">
        <v>0.27100464610000002</v>
      </c>
      <c r="AB20">
        <v>0.27418491649999999</v>
      </c>
      <c r="AC20">
        <v>0.27758780220000001</v>
      </c>
      <c r="AD20">
        <v>0.27699143879999999</v>
      </c>
      <c r="AE20">
        <v>0.27619615330000002</v>
      </c>
      <c r="AF20">
        <v>0.27535435590000001</v>
      </c>
      <c r="AG20">
        <v>0.27450601029999999</v>
      </c>
      <c r="AH20">
        <v>0.2737941545</v>
      </c>
      <c r="AI20">
        <v>0.27421024900000002</v>
      </c>
      <c r="AJ20">
        <v>0.2747889348</v>
      </c>
      <c r="AK20">
        <v>0.27554921189999998</v>
      </c>
      <c r="AL20">
        <v>0.27641793889999999</v>
      </c>
      <c r="AM20">
        <v>0.27735548409999999</v>
      </c>
      <c r="AN20">
        <v>0.27864045160000001</v>
      </c>
      <c r="AO20">
        <v>0.27997380979999997</v>
      </c>
      <c r="AP20">
        <v>0.28132855410000002</v>
      </c>
      <c r="AQ20">
        <v>0.28274275999999998</v>
      </c>
      <c r="AR20">
        <v>0.2841243034</v>
      </c>
      <c r="AS20">
        <v>0.28625117480000001</v>
      </c>
      <c r="AT20">
        <v>0.28838102900000001</v>
      </c>
      <c r="AU20">
        <v>0.2905007819</v>
      </c>
      <c r="AV20">
        <v>0.2926225945</v>
      </c>
      <c r="AW20">
        <v>0.29486650869999997</v>
      </c>
    </row>
    <row r="21" spans="2:49" x14ac:dyDescent="0.3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0.45763562159999999</v>
      </c>
      <c r="G21" s="39">
        <v>0.50661208349999998</v>
      </c>
      <c r="H21">
        <v>0.55384174750000004</v>
      </c>
      <c r="I21">
        <v>0.63981870880000002</v>
      </c>
      <c r="J21">
        <v>0.72289732159999998</v>
      </c>
      <c r="K21" s="39">
        <v>0.78905357909999996</v>
      </c>
      <c r="L21" s="39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2.1934206839999999</v>
      </c>
      <c r="T21">
        <v>2.1978176180000002</v>
      </c>
      <c r="U21">
        <v>2.2230086619999998</v>
      </c>
      <c r="V21">
        <v>2.2547536949999998</v>
      </c>
      <c r="W21">
        <v>2.2953999980000002</v>
      </c>
      <c r="X21">
        <v>2.3369316389999999</v>
      </c>
      <c r="Y21">
        <v>2.43563449</v>
      </c>
      <c r="Z21">
        <v>2.5475698539999998</v>
      </c>
      <c r="AA21">
        <v>2.666284144</v>
      </c>
      <c r="AB21">
        <v>2.7942320390000002</v>
      </c>
      <c r="AC21">
        <v>2.9248300610000002</v>
      </c>
      <c r="AD21">
        <v>3.0222162130000001</v>
      </c>
      <c r="AE21">
        <v>3.1174271390000001</v>
      </c>
      <c r="AF21">
        <v>3.212015638</v>
      </c>
      <c r="AG21">
        <v>3.310893541</v>
      </c>
      <c r="AH21">
        <v>3.4113430409999999</v>
      </c>
      <c r="AI21">
        <v>3.4780301109999998</v>
      </c>
      <c r="AJ21">
        <v>3.5470842810000001</v>
      </c>
      <c r="AK21">
        <v>3.6188653080000002</v>
      </c>
      <c r="AL21">
        <v>3.694388988</v>
      </c>
      <c r="AM21">
        <v>3.7713389730000002</v>
      </c>
      <c r="AN21">
        <v>3.8493217679999998</v>
      </c>
      <c r="AO21">
        <v>3.928525263</v>
      </c>
      <c r="AP21">
        <v>4.0085959640000004</v>
      </c>
      <c r="AQ21">
        <v>4.0900983560000004</v>
      </c>
      <c r="AR21">
        <v>4.1717182749999999</v>
      </c>
      <c r="AS21">
        <v>4.2905085380000001</v>
      </c>
      <c r="AT21">
        <v>4.4106259640000003</v>
      </c>
      <c r="AU21">
        <v>4.531868749</v>
      </c>
      <c r="AV21">
        <v>4.6544206319999999</v>
      </c>
      <c r="AW21">
        <v>4.7802291329999997</v>
      </c>
    </row>
    <row r="22" spans="2:49" x14ac:dyDescent="0.3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2.481776027</v>
      </c>
      <c r="T22">
        <v>2.4117012359999999</v>
      </c>
      <c r="U22">
        <v>2.4042179309999998</v>
      </c>
      <c r="V22">
        <v>2.4275661629999998</v>
      </c>
      <c r="W22">
        <v>2.4377429500000001</v>
      </c>
      <c r="X22">
        <v>2.460468181</v>
      </c>
      <c r="Y22">
        <v>2.485187839</v>
      </c>
      <c r="Z22">
        <v>2.5168507390000001</v>
      </c>
      <c r="AA22">
        <v>2.5543194869999999</v>
      </c>
      <c r="AB22">
        <v>2.5970788890000001</v>
      </c>
      <c r="AC22">
        <v>2.6441534519999998</v>
      </c>
      <c r="AD22">
        <v>2.6927456350000001</v>
      </c>
      <c r="AE22">
        <v>2.740657176</v>
      </c>
      <c r="AF22">
        <v>2.7881006679999998</v>
      </c>
      <c r="AG22">
        <v>2.8352641439999999</v>
      </c>
      <c r="AH22">
        <v>2.883150316</v>
      </c>
      <c r="AI22">
        <v>2.9297462689999998</v>
      </c>
      <c r="AJ22">
        <v>2.9766772129999999</v>
      </c>
      <c r="AK22">
        <v>3.02537748</v>
      </c>
      <c r="AL22">
        <v>3.0752601039999998</v>
      </c>
      <c r="AM22">
        <v>3.1261918739999999</v>
      </c>
      <c r="AN22">
        <v>3.1778815890000001</v>
      </c>
      <c r="AO22">
        <v>3.2298801140000002</v>
      </c>
      <c r="AP22">
        <v>3.2822950130000002</v>
      </c>
      <c r="AQ22">
        <v>3.335922611</v>
      </c>
      <c r="AR22">
        <v>3.3895815890000001</v>
      </c>
      <c r="AS22">
        <v>3.4464890389999998</v>
      </c>
      <c r="AT22">
        <v>3.5060473710000002</v>
      </c>
      <c r="AU22">
        <v>3.5675401600000001</v>
      </c>
      <c r="AV22">
        <v>3.6308520099999999</v>
      </c>
      <c r="AW22">
        <v>3.6973941410000002</v>
      </c>
    </row>
    <row r="23" spans="2:49" x14ac:dyDescent="0.3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141.91273319999999</v>
      </c>
      <c r="T23">
        <v>139.9826922</v>
      </c>
      <c r="U23">
        <v>138.68702680000001</v>
      </c>
      <c r="V23">
        <v>137.80520849999999</v>
      </c>
      <c r="W23">
        <v>135.9727566</v>
      </c>
      <c r="X23">
        <v>134.34409890000001</v>
      </c>
      <c r="Y23">
        <v>133.33783149999999</v>
      </c>
      <c r="Z23">
        <v>132.9269984</v>
      </c>
      <c r="AA23">
        <v>132.9095982</v>
      </c>
      <c r="AB23">
        <v>133.15083050000001</v>
      </c>
      <c r="AC23">
        <v>133.56522749999999</v>
      </c>
      <c r="AD23">
        <v>133.89259340000001</v>
      </c>
      <c r="AE23">
        <v>134.2644353</v>
      </c>
      <c r="AF23">
        <v>134.67219610000001</v>
      </c>
      <c r="AG23">
        <v>135.10833819999999</v>
      </c>
      <c r="AH23">
        <v>135.5935815</v>
      </c>
      <c r="AI23">
        <v>136.06677719999999</v>
      </c>
      <c r="AJ23">
        <v>136.54217019999999</v>
      </c>
      <c r="AK23">
        <v>137.04835449999999</v>
      </c>
      <c r="AL23">
        <v>137.56585319999999</v>
      </c>
      <c r="AM23">
        <v>138.0935729</v>
      </c>
      <c r="AN23">
        <v>138.65650909999999</v>
      </c>
      <c r="AO23">
        <v>139.21112020000001</v>
      </c>
      <c r="AP23">
        <v>139.7646737</v>
      </c>
      <c r="AQ23">
        <v>140.34447019999999</v>
      </c>
      <c r="AR23">
        <v>140.919614</v>
      </c>
      <c r="AS23">
        <v>141.53046119999999</v>
      </c>
      <c r="AT23">
        <v>142.17234619999999</v>
      </c>
      <c r="AU23">
        <v>142.8413626</v>
      </c>
      <c r="AV23">
        <v>143.54903469999999</v>
      </c>
      <c r="AW23">
        <v>144.3435447</v>
      </c>
    </row>
    <row r="24" spans="2:49" x14ac:dyDescent="0.35">
      <c r="B24" t="s">
        <v>124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3.1547623140000001</v>
      </c>
      <c r="T24">
        <v>3.2212325430000002</v>
      </c>
      <c r="U24">
        <v>3.258044811</v>
      </c>
      <c r="V24">
        <v>3.2767448020000001</v>
      </c>
      <c r="W24">
        <v>3.254104565</v>
      </c>
      <c r="X24">
        <v>3.2132889649999998</v>
      </c>
      <c r="Y24">
        <v>3.1981903479999998</v>
      </c>
      <c r="Z24">
        <v>3.2103032379999998</v>
      </c>
      <c r="AA24">
        <v>3.241837839</v>
      </c>
      <c r="AB24">
        <v>3.2864262499999999</v>
      </c>
      <c r="AC24">
        <v>3.3393771970000001</v>
      </c>
      <c r="AD24">
        <v>3.3976489710000002</v>
      </c>
      <c r="AE24">
        <v>3.4579523160000001</v>
      </c>
      <c r="AF24">
        <v>3.5191739399999999</v>
      </c>
      <c r="AG24">
        <v>3.580801138</v>
      </c>
      <c r="AH24">
        <v>3.6430594919999999</v>
      </c>
      <c r="AI24">
        <v>3.7036680959999999</v>
      </c>
      <c r="AJ24">
        <v>3.7631161849999999</v>
      </c>
      <c r="AK24">
        <v>3.8220656800000001</v>
      </c>
      <c r="AL24">
        <v>3.880734205</v>
      </c>
      <c r="AM24">
        <v>3.9394885959999999</v>
      </c>
      <c r="AN24">
        <v>3.9974595879999999</v>
      </c>
      <c r="AO24">
        <v>4.0551804990000004</v>
      </c>
      <c r="AP24">
        <v>4.1129763549999998</v>
      </c>
      <c r="AQ24">
        <v>4.1714416700000001</v>
      </c>
      <c r="AR24">
        <v>4.2303857880000004</v>
      </c>
      <c r="AS24">
        <v>4.289379008</v>
      </c>
      <c r="AT24">
        <v>4.3486671479999996</v>
      </c>
      <c r="AU24">
        <v>4.4085802269999999</v>
      </c>
      <c r="AV24">
        <v>4.469603201</v>
      </c>
      <c r="AW24">
        <v>4.5326593409999996</v>
      </c>
    </row>
    <row r="25" spans="2:49" x14ac:dyDescent="0.35">
      <c r="B25" t="s">
        <v>125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36.527079049999998</v>
      </c>
      <c r="T25">
        <v>35.947724809999997</v>
      </c>
      <c r="U25">
        <v>35.833496009999998</v>
      </c>
      <c r="V25">
        <v>36.072185869999998</v>
      </c>
      <c r="W25">
        <v>35.798098930000002</v>
      </c>
      <c r="X25">
        <v>35.799829129999999</v>
      </c>
      <c r="Y25">
        <v>35.917203479999998</v>
      </c>
      <c r="Z25">
        <v>36.250317440000003</v>
      </c>
      <c r="AA25">
        <v>36.706142040000003</v>
      </c>
      <c r="AB25">
        <v>37.240635169999997</v>
      </c>
      <c r="AC25">
        <v>37.83090619</v>
      </c>
      <c r="AD25">
        <v>38.469724640000003</v>
      </c>
      <c r="AE25">
        <v>39.112154859999997</v>
      </c>
      <c r="AF25">
        <v>39.76070447</v>
      </c>
      <c r="AG25">
        <v>40.416188769999998</v>
      </c>
      <c r="AH25">
        <v>41.095073849999999</v>
      </c>
      <c r="AI25">
        <v>41.758611070000001</v>
      </c>
      <c r="AJ25">
        <v>42.425461069999997</v>
      </c>
      <c r="AK25">
        <v>43.119751139999998</v>
      </c>
      <c r="AL25">
        <v>43.82574323</v>
      </c>
      <c r="AM25">
        <v>44.541154570000003</v>
      </c>
      <c r="AN25">
        <v>45.249368349999997</v>
      </c>
      <c r="AO25">
        <v>45.946087519999999</v>
      </c>
      <c r="AP25">
        <v>46.639159960000001</v>
      </c>
      <c r="AQ25">
        <v>47.34609425</v>
      </c>
      <c r="AR25">
        <v>48.04105637</v>
      </c>
      <c r="AS25">
        <v>48.75983085</v>
      </c>
      <c r="AT25">
        <v>49.496988989999998</v>
      </c>
      <c r="AU25">
        <v>50.242769770000002</v>
      </c>
      <c r="AV25">
        <v>51.001108739999999</v>
      </c>
      <c r="AW25">
        <v>51.799929159999998</v>
      </c>
    </row>
    <row r="26" spans="2:49" x14ac:dyDescent="0.3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35.00177051</v>
      </c>
      <c r="T26">
        <v>34.420901720000003</v>
      </c>
      <c r="U26">
        <v>34.112736169999998</v>
      </c>
      <c r="V26">
        <v>33.71543097</v>
      </c>
      <c r="W26">
        <v>33.202821919999998</v>
      </c>
      <c r="X26">
        <v>32.632736469999998</v>
      </c>
      <c r="Y26">
        <v>32.190301380000001</v>
      </c>
      <c r="Z26">
        <v>31.79545925</v>
      </c>
      <c r="AA26">
        <v>31.459025449999999</v>
      </c>
      <c r="AB26">
        <v>31.17485645</v>
      </c>
      <c r="AC26">
        <v>30.931042619999999</v>
      </c>
      <c r="AD26">
        <v>30.701397780000001</v>
      </c>
      <c r="AE26">
        <v>30.487487810000001</v>
      </c>
      <c r="AF26">
        <v>30.290817359999998</v>
      </c>
      <c r="AG26">
        <v>30.110199949999998</v>
      </c>
      <c r="AH26">
        <v>29.947703839999999</v>
      </c>
      <c r="AI26">
        <v>29.805867509999999</v>
      </c>
      <c r="AJ26">
        <v>29.673657670000001</v>
      </c>
      <c r="AK26">
        <v>29.55008879</v>
      </c>
      <c r="AL26">
        <v>29.4312909</v>
      </c>
      <c r="AM26">
        <v>29.314883049999999</v>
      </c>
      <c r="AN26">
        <v>29.200678979999999</v>
      </c>
      <c r="AO26">
        <v>29.08604798</v>
      </c>
      <c r="AP26">
        <v>28.968676439999999</v>
      </c>
      <c r="AQ26">
        <v>28.849822339999999</v>
      </c>
      <c r="AR26">
        <v>28.726850219999999</v>
      </c>
      <c r="AS26">
        <v>28.600422680000001</v>
      </c>
      <c r="AT26">
        <v>28.468723730000001</v>
      </c>
      <c r="AU26">
        <v>28.3302932</v>
      </c>
      <c r="AV26">
        <v>28.184514100000001</v>
      </c>
      <c r="AW26">
        <v>28.038641340000002</v>
      </c>
    </row>
    <row r="27" spans="2:49" x14ac:dyDescent="0.3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21.914691879999999</v>
      </c>
      <c r="T27">
        <v>20.986446229999999</v>
      </c>
      <c r="U27">
        <v>20.250658600000001</v>
      </c>
      <c r="V27">
        <v>19.73123962</v>
      </c>
      <c r="W27">
        <v>19.185043360000002</v>
      </c>
      <c r="X27">
        <v>18.704584489999998</v>
      </c>
      <c r="Y27">
        <v>18.477634200000001</v>
      </c>
      <c r="Z27">
        <v>18.425152369999999</v>
      </c>
      <c r="AA27">
        <v>18.46384729</v>
      </c>
      <c r="AB27">
        <v>18.544102179999999</v>
      </c>
      <c r="AC27">
        <v>18.64035457</v>
      </c>
      <c r="AD27">
        <v>18.760994530000001</v>
      </c>
      <c r="AE27">
        <v>18.89272047</v>
      </c>
      <c r="AF27">
        <v>19.03227781</v>
      </c>
      <c r="AG27">
        <v>19.178589479999999</v>
      </c>
      <c r="AH27">
        <v>19.333486430000001</v>
      </c>
      <c r="AI27">
        <v>19.488755050000002</v>
      </c>
      <c r="AJ27">
        <v>19.643083560000001</v>
      </c>
      <c r="AK27">
        <v>19.795803169999999</v>
      </c>
      <c r="AL27">
        <v>19.9456448</v>
      </c>
      <c r="AM27">
        <v>20.093330179999999</v>
      </c>
      <c r="AN27">
        <v>20.2366855</v>
      </c>
      <c r="AO27">
        <v>20.37709757</v>
      </c>
      <c r="AP27">
        <v>20.515640390000002</v>
      </c>
      <c r="AQ27">
        <v>20.65641175</v>
      </c>
      <c r="AR27">
        <v>20.800778780000002</v>
      </c>
      <c r="AS27">
        <v>20.951031069999999</v>
      </c>
      <c r="AT27">
        <v>21.10973323</v>
      </c>
      <c r="AU27">
        <v>21.282116469999998</v>
      </c>
      <c r="AV27">
        <v>21.47355413</v>
      </c>
      <c r="AW27">
        <v>21.68982136</v>
      </c>
    </row>
    <row r="28" spans="2:49" x14ac:dyDescent="0.3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24.459578010000001</v>
      </c>
      <c r="T28">
        <v>24.316287209999999</v>
      </c>
      <c r="U28">
        <v>24.037190070000001</v>
      </c>
      <c r="V28">
        <v>23.727475009999999</v>
      </c>
      <c r="W28">
        <v>23.366491849999999</v>
      </c>
      <c r="X28">
        <v>22.97331226</v>
      </c>
      <c r="Y28">
        <v>22.605987079999998</v>
      </c>
      <c r="Z28">
        <v>22.264980349999998</v>
      </c>
      <c r="AA28">
        <v>21.940940170000001</v>
      </c>
      <c r="AB28">
        <v>21.622871839999998</v>
      </c>
      <c r="AC28">
        <v>21.30239439</v>
      </c>
      <c r="AD28">
        <v>20.971065939999999</v>
      </c>
      <c r="AE28">
        <v>20.624634570000001</v>
      </c>
      <c r="AF28">
        <v>20.26078965</v>
      </c>
      <c r="AG28">
        <v>19.878940929999999</v>
      </c>
      <c r="AH28">
        <v>19.480036219999999</v>
      </c>
      <c r="AI28">
        <v>19.06443939</v>
      </c>
      <c r="AJ28">
        <v>18.634962699999999</v>
      </c>
      <c r="AK28">
        <v>18.194596629999999</v>
      </c>
      <c r="AL28">
        <v>17.746647249999999</v>
      </c>
      <c r="AM28">
        <v>17.294373190000002</v>
      </c>
      <c r="AN28">
        <v>16.84281781</v>
      </c>
      <c r="AO28">
        <v>16.394727020000001</v>
      </c>
      <c r="AP28">
        <v>15.952455309999999</v>
      </c>
      <c r="AQ28">
        <v>15.51851645</v>
      </c>
      <c r="AR28">
        <v>15.09509927</v>
      </c>
      <c r="AS28">
        <v>14.68409898</v>
      </c>
      <c r="AT28">
        <v>14.28753723</v>
      </c>
      <c r="AU28">
        <v>13.907033589999999</v>
      </c>
      <c r="AV28">
        <v>13.54384061</v>
      </c>
      <c r="AW28">
        <v>13.19909357</v>
      </c>
    </row>
    <row r="29" spans="2:49" x14ac:dyDescent="0.35">
      <c r="B29" t="s">
        <v>129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20.854851480000001</v>
      </c>
      <c r="T29">
        <v>21.09009971</v>
      </c>
      <c r="U29">
        <v>21.194901179999999</v>
      </c>
      <c r="V29">
        <v>21.282132369999999</v>
      </c>
      <c r="W29">
        <v>21.166195940000001</v>
      </c>
      <c r="X29">
        <v>21.020347579999999</v>
      </c>
      <c r="Y29">
        <v>20.948515050000001</v>
      </c>
      <c r="Z29">
        <v>20.980785749999999</v>
      </c>
      <c r="AA29">
        <v>21.097805439999998</v>
      </c>
      <c r="AB29">
        <v>21.28193864</v>
      </c>
      <c r="AC29">
        <v>21.521152579999999</v>
      </c>
      <c r="AD29">
        <v>21.5917615</v>
      </c>
      <c r="AE29">
        <v>21.689485229999999</v>
      </c>
      <c r="AF29">
        <v>21.808432889999999</v>
      </c>
      <c r="AG29">
        <v>21.943617889999999</v>
      </c>
      <c r="AH29">
        <v>22.09422168</v>
      </c>
      <c r="AI29">
        <v>22.245436059999999</v>
      </c>
      <c r="AJ29">
        <v>22.401889050000001</v>
      </c>
      <c r="AK29">
        <v>22.56604909</v>
      </c>
      <c r="AL29">
        <v>22.73579282</v>
      </c>
      <c r="AM29">
        <v>22.910343340000001</v>
      </c>
      <c r="AN29">
        <v>23.129498909999999</v>
      </c>
      <c r="AO29">
        <v>23.3519796</v>
      </c>
      <c r="AP29">
        <v>23.5757653</v>
      </c>
      <c r="AQ29">
        <v>23.8021837</v>
      </c>
      <c r="AR29">
        <v>24.025443599999999</v>
      </c>
      <c r="AS29">
        <v>24.245698659999999</v>
      </c>
      <c r="AT29">
        <v>24.46069584</v>
      </c>
      <c r="AU29">
        <v>24.670569310000001</v>
      </c>
      <c r="AV29">
        <v>24.876413929999998</v>
      </c>
      <c r="AW29">
        <v>25.083399920000002</v>
      </c>
    </row>
    <row r="30" spans="2:49" x14ac:dyDescent="0.3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34664.492700000003</v>
      </c>
      <c r="T30">
        <v>34956.187980000002</v>
      </c>
      <c r="U30">
        <v>35116.030050000001</v>
      </c>
      <c r="V30">
        <v>35229.844510000003</v>
      </c>
      <c r="W30">
        <v>35263.179049999999</v>
      </c>
      <c r="X30">
        <v>35249.777090000003</v>
      </c>
      <c r="Y30">
        <v>35293.637759999998</v>
      </c>
      <c r="Z30">
        <v>35397.082829999999</v>
      </c>
      <c r="AA30">
        <v>35547.242339999997</v>
      </c>
      <c r="AB30">
        <v>35727.662709999997</v>
      </c>
      <c r="AC30">
        <v>35926.602480000001</v>
      </c>
      <c r="AD30">
        <v>36130.951330000004</v>
      </c>
      <c r="AE30">
        <v>36335.174919999998</v>
      </c>
      <c r="AF30">
        <v>36536.448709999997</v>
      </c>
      <c r="AG30">
        <v>36734.278279999999</v>
      </c>
      <c r="AH30">
        <v>36930.246579999999</v>
      </c>
      <c r="AI30">
        <v>37123.05027</v>
      </c>
      <c r="AJ30">
        <v>37315.613729999997</v>
      </c>
      <c r="AK30">
        <v>37509.929530000001</v>
      </c>
      <c r="AL30">
        <v>37707.931750000003</v>
      </c>
      <c r="AM30">
        <v>37910.49841</v>
      </c>
      <c r="AN30">
        <v>38124.448830000001</v>
      </c>
      <c r="AO30">
        <v>38348.593269999998</v>
      </c>
      <c r="AP30">
        <v>38580.20491</v>
      </c>
      <c r="AQ30">
        <v>38817.568290000003</v>
      </c>
      <c r="AR30">
        <v>39058.533949999997</v>
      </c>
      <c r="AS30">
        <v>39300.951609999996</v>
      </c>
      <c r="AT30">
        <v>39544.550150000003</v>
      </c>
      <c r="AU30">
        <v>39788.959159999999</v>
      </c>
      <c r="AV30">
        <v>40033.861550000001</v>
      </c>
      <c r="AW30">
        <v>40280.122589999999</v>
      </c>
    </row>
    <row r="31" spans="2:49" x14ac:dyDescent="0.3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868.60220170000002</v>
      </c>
      <c r="T31">
        <v>946.30706740000005</v>
      </c>
      <c r="U31">
        <v>1030.547462</v>
      </c>
      <c r="V31">
        <v>1121.7233859999999</v>
      </c>
      <c r="W31">
        <v>1218.0258229999999</v>
      </c>
      <c r="X31">
        <v>1318.81701</v>
      </c>
      <c r="Y31">
        <v>1420.752358</v>
      </c>
      <c r="Z31">
        <v>1519.3305660000001</v>
      </c>
      <c r="AA31">
        <v>1611.8375900000001</v>
      </c>
      <c r="AB31">
        <v>1695.937308</v>
      </c>
      <c r="AC31">
        <v>1770.152032</v>
      </c>
      <c r="AD31">
        <v>1833.3330960000001</v>
      </c>
      <c r="AE31">
        <v>1885.0223249999999</v>
      </c>
      <c r="AF31">
        <v>1925.0063540000001</v>
      </c>
      <c r="AG31">
        <v>1953.2798780000001</v>
      </c>
      <c r="AH31">
        <v>1970.0076059999999</v>
      </c>
      <c r="AI31">
        <v>1975.6221410000001</v>
      </c>
      <c r="AJ31">
        <v>1970.4778080000001</v>
      </c>
      <c r="AK31">
        <v>1954.9701239999999</v>
      </c>
      <c r="AL31">
        <v>1929.7207880000001</v>
      </c>
      <c r="AM31">
        <v>1895.4614899999999</v>
      </c>
      <c r="AN31">
        <v>1853.3810189999999</v>
      </c>
      <c r="AO31">
        <v>1804.3653139999999</v>
      </c>
      <c r="AP31">
        <v>1749.330373</v>
      </c>
      <c r="AQ31">
        <v>1689.2974959999999</v>
      </c>
      <c r="AR31">
        <v>1625.2986800000001</v>
      </c>
      <c r="AS31">
        <v>1558.3739820000001</v>
      </c>
      <c r="AT31">
        <v>1489.4834820000001</v>
      </c>
      <c r="AU31">
        <v>1419.4865789999999</v>
      </c>
      <c r="AV31">
        <v>1349.1403560000001</v>
      </c>
      <c r="AW31">
        <v>1279.117438</v>
      </c>
    </row>
    <row r="32" spans="2:49" x14ac:dyDescent="0.35">
      <c r="B32" t="s">
        <v>132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5239.8968109999996</v>
      </c>
      <c r="T32">
        <v>5404.3965770000004</v>
      </c>
      <c r="U32">
        <v>5519.3260920000002</v>
      </c>
      <c r="V32">
        <v>5611.0525369999996</v>
      </c>
      <c r="W32">
        <v>5672.9922619999998</v>
      </c>
      <c r="X32">
        <v>5710.0864199999996</v>
      </c>
      <c r="Y32">
        <v>5742.2182830000002</v>
      </c>
      <c r="Z32">
        <v>5768.2641009999998</v>
      </c>
      <c r="AA32">
        <v>5784.9585649999999</v>
      </c>
      <c r="AB32">
        <v>5788.5950409999996</v>
      </c>
      <c r="AC32">
        <v>5776.5079939999996</v>
      </c>
      <c r="AD32">
        <v>5746.1730870000001</v>
      </c>
      <c r="AE32">
        <v>5696.5596969999997</v>
      </c>
      <c r="AF32">
        <v>5627.3296819999996</v>
      </c>
      <c r="AG32">
        <v>5538.7535669999997</v>
      </c>
      <c r="AH32">
        <v>5431.6336499999998</v>
      </c>
      <c r="AI32">
        <v>5306.6796469999999</v>
      </c>
      <c r="AJ32">
        <v>5165.4296690000001</v>
      </c>
      <c r="AK32">
        <v>5009.5825789999999</v>
      </c>
      <c r="AL32">
        <v>4841.0716679999996</v>
      </c>
      <c r="AM32">
        <v>4661.9272549999996</v>
      </c>
      <c r="AN32">
        <v>4474.5997779999998</v>
      </c>
      <c r="AO32">
        <v>4281.1055990000004</v>
      </c>
      <c r="AP32">
        <v>4083.4134979999999</v>
      </c>
      <c r="AQ32">
        <v>3883.5051290000001</v>
      </c>
      <c r="AR32">
        <v>3683.2393969999998</v>
      </c>
      <c r="AS32">
        <v>3484.3033839999998</v>
      </c>
      <c r="AT32">
        <v>3288.2581150000001</v>
      </c>
      <c r="AU32">
        <v>3096.4351919999999</v>
      </c>
      <c r="AV32">
        <v>2909.9384089999999</v>
      </c>
      <c r="AW32">
        <v>2729.6673259999998</v>
      </c>
    </row>
    <row r="33" spans="2:49" x14ac:dyDescent="0.3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8104.5500529999999</v>
      </c>
      <c r="T33">
        <v>8286.2721880000008</v>
      </c>
      <c r="U33">
        <v>8387.4741009999998</v>
      </c>
      <c r="V33">
        <v>8454.4442629999994</v>
      </c>
      <c r="W33">
        <v>8478.3952239999999</v>
      </c>
      <c r="X33">
        <v>8468.2504019999997</v>
      </c>
      <c r="Y33">
        <v>8451.1183689999998</v>
      </c>
      <c r="Z33">
        <v>8427.1388310000002</v>
      </c>
      <c r="AA33">
        <v>8392.2887559999999</v>
      </c>
      <c r="AB33">
        <v>8341.8799639999997</v>
      </c>
      <c r="AC33">
        <v>8272.4857800000009</v>
      </c>
      <c r="AD33">
        <v>8180.799481</v>
      </c>
      <c r="AE33">
        <v>8065.4501449999998</v>
      </c>
      <c r="AF33">
        <v>7926.0128930000001</v>
      </c>
      <c r="AG33">
        <v>7762.9060490000002</v>
      </c>
      <c r="AH33">
        <v>7577.2989150000003</v>
      </c>
      <c r="AI33">
        <v>7370.2988409999998</v>
      </c>
      <c r="AJ33">
        <v>7144.115315</v>
      </c>
      <c r="AK33">
        <v>6901.1740570000002</v>
      </c>
      <c r="AL33">
        <v>6644.1329150000001</v>
      </c>
      <c r="AM33">
        <v>6375.7417249999999</v>
      </c>
      <c r="AN33">
        <v>6099.2377560000004</v>
      </c>
      <c r="AO33">
        <v>5817.2546320000001</v>
      </c>
      <c r="AP33">
        <v>5532.3342739999998</v>
      </c>
      <c r="AQ33">
        <v>5246.9848959999999</v>
      </c>
      <c r="AR33">
        <v>4963.5215470000003</v>
      </c>
      <c r="AS33">
        <v>4684.0278010000002</v>
      </c>
      <c r="AT33">
        <v>4410.3968949999999</v>
      </c>
      <c r="AU33">
        <v>4144.2194280000003</v>
      </c>
      <c r="AV33">
        <v>3886.788438</v>
      </c>
      <c r="AW33">
        <v>3639.1272349999999</v>
      </c>
    </row>
    <row r="34" spans="2:49" x14ac:dyDescent="0.3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8236.9530950000008</v>
      </c>
      <c r="T34">
        <v>8357.4272369999999</v>
      </c>
      <c r="U34">
        <v>8397.6984219999995</v>
      </c>
      <c r="V34">
        <v>8407.0160149999901</v>
      </c>
      <c r="W34">
        <v>8377.2898260000002</v>
      </c>
      <c r="X34">
        <v>8317.5599419999999</v>
      </c>
      <c r="Y34">
        <v>8253.0597969999999</v>
      </c>
      <c r="Z34">
        <v>8184.613378</v>
      </c>
      <c r="AA34">
        <v>8108.6496090000001</v>
      </c>
      <c r="AB34">
        <v>8020.9444329999997</v>
      </c>
      <c r="AC34">
        <v>7918.3543820000004</v>
      </c>
      <c r="AD34">
        <v>7797.8144990000001</v>
      </c>
      <c r="AE34">
        <v>7657.9950349999999</v>
      </c>
      <c r="AF34">
        <v>7498.4393520000003</v>
      </c>
      <c r="AG34">
        <v>7319.4731490000004</v>
      </c>
      <c r="AH34">
        <v>7122.1236140000001</v>
      </c>
      <c r="AI34">
        <v>6907.3763070000005</v>
      </c>
      <c r="AJ34">
        <v>6677.2316819999996</v>
      </c>
      <c r="AK34">
        <v>6433.8885330000003</v>
      </c>
      <c r="AL34">
        <v>6179.72433</v>
      </c>
      <c r="AM34">
        <v>5917.1856360000002</v>
      </c>
      <c r="AN34">
        <v>5649.1264940000001</v>
      </c>
      <c r="AO34">
        <v>5377.8534010000003</v>
      </c>
      <c r="AP34">
        <v>5105.5804600000001</v>
      </c>
      <c r="AQ34">
        <v>4834.4732889999996</v>
      </c>
      <c r="AR34">
        <v>4566.513825</v>
      </c>
      <c r="AS34">
        <v>4303.474209</v>
      </c>
      <c r="AT34">
        <v>4046.9505899999999</v>
      </c>
      <c r="AU34">
        <v>3798.2694190000002</v>
      </c>
      <c r="AV34">
        <v>3558.4930509999999</v>
      </c>
      <c r="AW34">
        <v>3328.4437710000002</v>
      </c>
    </row>
    <row r="35" spans="2:49" x14ac:dyDescent="0.3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13387.104240000001</v>
      </c>
      <c r="G35" s="39">
        <v>12832.969810000001</v>
      </c>
      <c r="H35" s="39">
        <v>12362.902050000001</v>
      </c>
      <c r="I35">
        <v>11917.784949999999</v>
      </c>
      <c r="J35">
        <v>11490.20795</v>
      </c>
      <c r="K35" s="39">
        <v>11030.2912</v>
      </c>
      <c r="L35" s="39">
        <v>10589.831169999999</v>
      </c>
      <c r="M35" s="39">
        <v>10181.763059999999</v>
      </c>
      <c r="N35" s="39">
        <v>9832.991403</v>
      </c>
      <c r="O35" s="39">
        <v>9508.1765790000009</v>
      </c>
      <c r="P35">
        <v>9190.3521970000002</v>
      </c>
      <c r="Q35">
        <v>8882.8848199999902</v>
      </c>
      <c r="R35">
        <v>8589.6904340000001</v>
      </c>
      <c r="S35">
        <v>8317.8716910000003</v>
      </c>
      <c r="T35">
        <v>8086.1679649999996</v>
      </c>
      <c r="U35">
        <v>7812.0081710000004</v>
      </c>
      <c r="V35">
        <v>7541.8545359999998</v>
      </c>
      <c r="W35">
        <v>7270.3922240000002</v>
      </c>
      <c r="X35">
        <v>7001.8567210000001</v>
      </c>
      <c r="Y35">
        <v>6747.6477109999996</v>
      </c>
      <c r="Z35">
        <v>6507.5711760000004</v>
      </c>
      <c r="AA35">
        <v>6278.8122670000002</v>
      </c>
      <c r="AB35">
        <v>6058.2803119999999</v>
      </c>
      <c r="AC35">
        <v>5843.4522939999997</v>
      </c>
      <c r="AD35">
        <v>5631.8980540000002</v>
      </c>
      <c r="AE35">
        <v>5422.0990149999998</v>
      </c>
      <c r="AF35">
        <v>5213.0407059999998</v>
      </c>
      <c r="AG35">
        <v>5004.1638199999998</v>
      </c>
      <c r="AH35">
        <v>4795.3195130000004</v>
      </c>
      <c r="AI35">
        <v>4586.4104509999997</v>
      </c>
      <c r="AJ35">
        <v>4377.8675409999996</v>
      </c>
      <c r="AK35">
        <v>4170.25288</v>
      </c>
      <c r="AL35">
        <v>3964.233232</v>
      </c>
      <c r="AM35">
        <v>3760.533179</v>
      </c>
      <c r="AN35">
        <v>3560.099389</v>
      </c>
      <c r="AO35">
        <v>3363.62959</v>
      </c>
      <c r="AP35">
        <v>3171.7985309999999</v>
      </c>
      <c r="AQ35">
        <v>2985.2769549999998</v>
      </c>
      <c r="AR35">
        <v>2804.6678630000001</v>
      </c>
      <c r="AS35">
        <v>2630.4977709999998</v>
      </c>
      <c r="AT35">
        <v>2463.2248719999998</v>
      </c>
      <c r="AU35">
        <v>2303.197236</v>
      </c>
      <c r="AV35">
        <v>2150.654853</v>
      </c>
      <c r="AW35">
        <v>2005.740624</v>
      </c>
    </row>
    <row r="36" spans="2:49" x14ac:dyDescent="0.3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2665.6618050000002</v>
      </c>
      <c r="T36">
        <v>2541.8861310000002</v>
      </c>
      <c r="U36">
        <v>2415.6422130000001</v>
      </c>
      <c r="V36">
        <v>2295.537793</v>
      </c>
      <c r="W36">
        <v>2180.2339619999998</v>
      </c>
      <c r="X36">
        <v>2070.329017</v>
      </c>
      <c r="Y36">
        <v>1967.7066380000001</v>
      </c>
      <c r="Z36">
        <v>1871.9919159999999</v>
      </c>
      <c r="AA36">
        <v>1782.3057670000001</v>
      </c>
      <c r="AB36">
        <v>1697.7356150000001</v>
      </c>
      <c r="AC36">
        <v>1617.5061909999999</v>
      </c>
      <c r="AD36">
        <v>1540.8830069999999</v>
      </c>
      <c r="AE36">
        <v>1467.334218</v>
      </c>
      <c r="AF36">
        <v>1396.445107</v>
      </c>
      <c r="AG36">
        <v>1327.906403</v>
      </c>
      <c r="AH36">
        <v>1261.5032550000001</v>
      </c>
      <c r="AI36">
        <v>1197.0458229999999</v>
      </c>
      <c r="AJ36">
        <v>1134.4555800000001</v>
      </c>
      <c r="AK36">
        <v>1073.6898169999999</v>
      </c>
      <c r="AL36">
        <v>1014.740548</v>
      </c>
      <c r="AM36">
        <v>957.62264879999998</v>
      </c>
      <c r="AN36">
        <v>902.41029409999999</v>
      </c>
      <c r="AO36">
        <v>849.13564299999996</v>
      </c>
      <c r="AP36">
        <v>797.8358442</v>
      </c>
      <c r="AQ36">
        <v>748.55794679999997</v>
      </c>
      <c r="AR36">
        <v>701.34449619999998</v>
      </c>
      <c r="AS36">
        <v>656.23054950000005</v>
      </c>
      <c r="AT36">
        <v>613.24420599999996</v>
      </c>
      <c r="AU36">
        <v>572.39721889999998</v>
      </c>
      <c r="AV36">
        <v>533.68487849999997</v>
      </c>
      <c r="AW36">
        <v>497.08807589999998</v>
      </c>
    </row>
    <row r="37" spans="2:49" x14ac:dyDescent="0.3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933.88328850000005</v>
      </c>
      <c r="T37">
        <v>874.90402129999995</v>
      </c>
      <c r="U37">
        <v>818.06900529999996</v>
      </c>
      <c r="V37">
        <v>764.58655450000003</v>
      </c>
      <c r="W37">
        <v>714.14958200000001</v>
      </c>
      <c r="X37">
        <v>666.81048069999997</v>
      </c>
      <c r="Y37">
        <v>622.79442529999994</v>
      </c>
      <c r="Z37">
        <v>581.95071210000003</v>
      </c>
      <c r="AA37">
        <v>544.01433359999999</v>
      </c>
      <c r="AB37">
        <v>508.71899289999999</v>
      </c>
      <c r="AC37">
        <v>475.8217598</v>
      </c>
      <c r="AD37">
        <v>445.09274429999999</v>
      </c>
      <c r="AE37">
        <v>416.33784059999999</v>
      </c>
      <c r="AF37">
        <v>389.38826840000002</v>
      </c>
      <c r="AG37">
        <v>364.09821040000003</v>
      </c>
      <c r="AH37">
        <v>340.34253269999999</v>
      </c>
      <c r="AI37">
        <v>318.00576530000001</v>
      </c>
      <c r="AJ37">
        <v>296.99469240000002</v>
      </c>
      <c r="AK37">
        <v>277.22629610000001</v>
      </c>
      <c r="AL37">
        <v>258.6263161</v>
      </c>
      <c r="AM37">
        <v>241.12795080000001</v>
      </c>
      <c r="AN37">
        <v>224.6756365</v>
      </c>
      <c r="AO37">
        <v>209.2130985</v>
      </c>
      <c r="AP37">
        <v>194.68865869999999</v>
      </c>
      <c r="AQ37">
        <v>181.0554846</v>
      </c>
      <c r="AR37">
        <v>168.2697364</v>
      </c>
      <c r="AS37">
        <v>156.29004739999999</v>
      </c>
      <c r="AT37">
        <v>145.07745270000001</v>
      </c>
      <c r="AU37">
        <v>134.59405469999999</v>
      </c>
      <c r="AV37">
        <v>124.802823</v>
      </c>
      <c r="AW37">
        <v>115.6676598</v>
      </c>
    </row>
    <row r="38" spans="2:49" x14ac:dyDescent="0.3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8.1787770260000006</v>
      </c>
      <c r="T38">
        <v>14.086975949999999</v>
      </c>
      <c r="U38">
        <v>24.911793729999999</v>
      </c>
      <c r="V38">
        <v>37.599680599999999</v>
      </c>
      <c r="W38">
        <v>52.277617319999997</v>
      </c>
      <c r="X38">
        <v>69.471102830000007</v>
      </c>
      <c r="Y38">
        <v>90.484332120000005</v>
      </c>
      <c r="Z38">
        <v>116.05562310000001</v>
      </c>
      <c r="AA38">
        <v>146.80129360000001</v>
      </c>
      <c r="AB38">
        <v>183.25457270000001</v>
      </c>
      <c r="AC38">
        <v>225.95074589999999</v>
      </c>
      <c r="AD38">
        <v>275.30768139999998</v>
      </c>
      <c r="AE38">
        <v>331.79505649999999</v>
      </c>
      <c r="AF38">
        <v>395.85667210000003</v>
      </c>
      <c r="AG38">
        <v>467.90492920000003</v>
      </c>
      <c r="AH38">
        <v>548.3234549</v>
      </c>
      <c r="AI38">
        <v>637.26718960000005</v>
      </c>
      <c r="AJ38">
        <v>734.92626789999997</v>
      </c>
      <c r="AK38">
        <v>841.34175440000001</v>
      </c>
      <c r="AL38">
        <v>956.43537519999995</v>
      </c>
      <c r="AM38">
        <v>1079.9581929999999</v>
      </c>
      <c r="AN38">
        <v>1211.9682749999999</v>
      </c>
      <c r="AO38">
        <v>1351.951223</v>
      </c>
      <c r="AP38">
        <v>1499.1996650000001</v>
      </c>
      <c r="AQ38">
        <v>1653.028</v>
      </c>
      <c r="AR38">
        <v>1812.6870469999999</v>
      </c>
      <c r="AS38">
        <v>1977.4245980000001</v>
      </c>
      <c r="AT38">
        <v>2146.6832559999998</v>
      </c>
      <c r="AU38">
        <v>2319.9436209999999</v>
      </c>
      <c r="AV38">
        <v>2496.748212</v>
      </c>
      <c r="AW38">
        <v>2676.8363869999998</v>
      </c>
    </row>
    <row r="39" spans="2:49" x14ac:dyDescent="0.3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6.1741348780000003</v>
      </c>
      <c r="T39">
        <v>10.30699031</v>
      </c>
      <c r="U39">
        <v>17.736194229999999</v>
      </c>
      <c r="V39">
        <v>26.254977360000002</v>
      </c>
      <c r="W39">
        <v>35.899668210000002</v>
      </c>
      <c r="X39">
        <v>46.965516800000003</v>
      </c>
      <c r="Y39">
        <v>60.239313449999997</v>
      </c>
      <c r="Z39">
        <v>76.117884599999996</v>
      </c>
      <c r="AA39">
        <v>94.909450899999996</v>
      </c>
      <c r="AB39">
        <v>116.8618565</v>
      </c>
      <c r="AC39">
        <v>142.2165167</v>
      </c>
      <c r="AD39">
        <v>171.13594029999999</v>
      </c>
      <c r="AE39">
        <v>203.8060121</v>
      </c>
      <c r="AF39">
        <v>240.3884122</v>
      </c>
      <c r="AG39">
        <v>281.01777019999997</v>
      </c>
      <c r="AH39">
        <v>325.8033681</v>
      </c>
      <c r="AI39">
        <v>374.71741539999999</v>
      </c>
      <c r="AJ39">
        <v>427.74880660000002</v>
      </c>
      <c r="AK39">
        <v>484.79823620000002</v>
      </c>
      <c r="AL39">
        <v>545.69893709999997</v>
      </c>
      <c r="AM39">
        <v>610.19145679999997</v>
      </c>
      <c r="AN39">
        <v>678.18230070000004</v>
      </c>
      <c r="AO39">
        <v>749.27238899999998</v>
      </c>
      <c r="AP39">
        <v>822.9669232</v>
      </c>
      <c r="AQ39">
        <v>898.78988240000001</v>
      </c>
      <c r="AR39">
        <v>976.24093240000002</v>
      </c>
      <c r="AS39">
        <v>1054.826761</v>
      </c>
      <c r="AT39">
        <v>1134.1614279999999</v>
      </c>
      <c r="AU39">
        <v>1213.8854699999999</v>
      </c>
      <c r="AV39">
        <v>1293.67696</v>
      </c>
      <c r="AW39">
        <v>1373.314601</v>
      </c>
    </row>
    <row r="40" spans="2:49" x14ac:dyDescent="0.3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8.8465407700000007</v>
      </c>
      <c r="T40">
        <v>13.6807994</v>
      </c>
      <c r="U40">
        <v>21.922108890000001</v>
      </c>
      <c r="V40">
        <v>30.78167208</v>
      </c>
      <c r="W40">
        <v>40.17070271</v>
      </c>
      <c r="X40">
        <v>50.255042400000001</v>
      </c>
      <c r="Y40">
        <v>61.63200587</v>
      </c>
      <c r="Z40">
        <v>74.477687410000001</v>
      </c>
      <c r="AA40">
        <v>88.870653860000004</v>
      </c>
      <c r="AB40">
        <v>104.827066</v>
      </c>
      <c r="AC40">
        <v>122.3480599</v>
      </c>
      <c r="AD40">
        <v>141.36571129999999</v>
      </c>
      <c r="AE40">
        <v>161.81996659999999</v>
      </c>
      <c r="AF40">
        <v>183.62274579999999</v>
      </c>
      <c r="AG40">
        <v>206.6581582</v>
      </c>
      <c r="AH40">
        <v>230.78514620000001</v>
      </c>
      <c r="AI40">
        <v>255.77645079999999</v>
      </c>
      <c r="AJ40">
        <v>281.41906540000002</v>
      </c>
      <c r="AK40">
        <v>307.45174580000003</v>
      </c>
      <c r="AL40">
        <v>333.5857737</v>
      </c>
      <c r="AM40">
        <v>359.49798299999998</v>
      </c>
      <c r="AN40">
        <v>384.957111</v>
      </c>
      <c r="AO40">
        <v>409.6021973</v>
      </c>
      <c r="AP40">
        <v>433.05331840000002</v>
      </c>
      <c r="AQ40">
        <v>454.96321380000001</v>
      </c>
      <c r="AR40">
        <v>475.0013462</v>
      </c>
      <c r="AS40">
        <v>492.86550249999999</v>
      </c>
      <c r="AT40">
        <v>508.31720569999999</v>
      </c>
      <c r="AU40">
        <v>521.14908409999998</v>
      </c>
      <c r="AV40">
        <v>531.1861073</v>
      </c>
      <c r="AW40">
        <v>538.2984146</v>
      </c>
    </row>
    <row r="41" spans="2:49" x14ac:dyDescent="0.3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191.62054130000001</v>
      </c>
      <c r="T41">
        <v>295.12266290000002</v>
      </c>
      <c r="U41">
        <v>471.58801890000001</v>
      </c>
      <c r="V41">
        <v>661.46957320000001</v>
      </c>
      <c r="W41">
        <v>863.22492729999999</v>
      </c>
      <c r="X41">
        <v>1080.9055940000001</v>
      </c>
      <c r="Y41">
        <v>1328.040555</v>
      </c>
      <c r="Z41">
        <v>1609.293633</v>
      </c>
      <c r="AA41">
        <v>1927.3898810000001</v>
      </c>
      <c r="AB41">
        <v>2283.8525359999999</v>
      </c>
      <c r="AC41">
        <v>2680.0336969999998</v>
      </c>
      <c r="AD41">
        <v>3115.9102170000001</v>
      </c>
      <c r="AE41">
        <v>3591.8069180000002</v>
      </c>
      <c r="AF41">
        <v>4107.606186</v>
      </c>
      <c r="AG41">
        <v>4662.7496380000002</v>
      </c>
      <c r="AH41">
        <v>5256.2983880000002</v>
      </c>
      <c r="AI41">
        <v>5885.4347909999997</v>
      </c>
      <c r="AJ41">
        <v>6547.7839670000003</v>
      </c>
      <c r="AK41">
        <v>7239.918036</v>
      </c>
      <c r="AL41">
        <v>7957.7668800000001</v>
      </c>
      <c r="AM41">
        <v>8696.3607360000005</v>
      </c>
      <c r="AN41">
        <v>9453.1164509999999</v>
      </c>
      <c r="AO41">
        <v>10221.92964</v>
      </c>
      <c r="AP41">
        <v>10995.93461</v>
      </c>
      <c r="AQ41">
        <v>11768.891900000001</v>
      </c>
      <c r="AR41">
        <v>12534.681860000001</v>
      </c>
      <c r="AS41">
        <v>13287.640869999999</v>
      </c>
      <c r="AT41">
        <v>14023.66294</v>
      </c>
      <c r="AU41">
        <v>14739.23508</v>
      </c>
      <c r="AV41">
        <v>15431.51633</v>
      </c>
      <c r="AW41">
        <v>16098.936600000001</v>
      </c>
    </row>
    <row r="42" spans="2:49" x14ac:dyDescent="0.3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>
        <v>9.6780187840000007</v>
      </c>
      <c r="L42" s="39">
        <v>12.333922619999999</v>
      </c>
      <c r="M42" s="39">
        <v>15.683468960000001</v>
      </c>
      <c r="N42" s="39">
        <v>20.415936129999999</v>
      </c>
      <c r="O42" s="39">
        <v>26.243099650000001</v>
      </c>
      <c r="P42" s="39">
        <v>33.135691970000003</v>
      </c>
      <c r="Q42" s="39">
        <v>41.294973970000001</v>
      </c>
      <c r="R42">
        <v>50.865890659999998</v>
      </c>
      <c r="S42">
        <v>71.791692679999997</v>
      </c>
      <c r="T42">
        <v>109.8479767</v>
      </c>
      <c r="U42">
        <v>174.3850004</v>
      </c>
      <c r="V42">
        <v>243.35396069999999</v>
      </c>
      <c r="W42">
        <v>316.10018009999999</v>
      </c>
      <c r="X42">
        <v>393.99444440000002</v>
      </c>
      <c r="Y42">
        <v>481.7912427</v>
      </c>
      <c r="Z42">
        <v>581.01944820000006</v>
      </c>
      <c r="AA42">
        <v>692.5067186</v>
      </c>
      <c r="AB42">
        <v>816.65160549999996</v>
      </c>
      <c r="AC42">
        <v>953.79111220000004</v>
      </c>
      <c r="AD42">
        <v>1103.7799480000001</v>
      </c>
      <c r="AE42">
        <v>1266.5943130000001</v>
      </c>
      <c r="AF42">
        <v>1442.055836</v>
      </c>
      <c r="AG42">
        <v>1629.8349559999999</v>
      </c>
      <c r="AH42">
        <v>1829.473876</v>
      </c>
      <c r="AI42">
        <v>2039.8815500000001</v>
      </c>
      <c r="AJ42">
        <v>2260.1329949999999</v>
      </c>
      <c r="AK42">
        <v>2488.9592699999998</v>
      </c>
      <c r="AL42">
        <v>2724.8942069999998</v>
      </c>
      <c r="AM42">
        <v>2966.1923630000001</v>
      </c>
      <c r="AN42">
        <v>3211.9261839999999</v>
      </c>
      <c r="AO42">
        <v>3460.0182220000002</v>
      </c>
      <c r="AP42">
        <v>3708.1681400000002</v>
      </c>
      <c r="AQ42">
        <v>3954.3113840000001</v>
      </c>
      <c r="AR42">
        <v>4196.4520279999997</v>
      </c>
      <c r="AS42">
        <v>4432.7706870000002</v>
      </c>
      <c r="AT42">
        <v>4661.981221</v>
      </c>
      <c r="AU42">
        <v>4883.0119329999998</v>
      </c>
      <c r="AV42">
        <v>5095.0276940000003</v>
      </c>
      <c r="AW42">
        <v>5297.617526</v>
      </c>
    </row>
    <row r="43" spans="2:49" x14ac:dyDescent="0.3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9.1363548899999999E-4</v>
      </c>
      <c r="AQ43">
        <v>8.4253545099999998E-4</v>
      </c>
      <c r="AR43">
        <v>7.7696849000000005E-4</v>
      </c>
      <c r="AS43">
        <v>7.1650401600000001E-4</v>
      </c>
      <c r="AT43">
        <v>6.6074494800000001E-4</v>
      </c>
      <c r="AU43">
        <v>6.0932510799999997E-4</v>
      </c>
      <c r="AV43">
        <v>5.6190681000000005E-4</v>
      </c>
      <c r="AW43">
        <v>5.1817865299999999E-4</v>
      </c>
    </row>
    <row r="44" spans="2:49" x14ac:dyDescent="0.3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10.45617998</v>
      </c>
      <c r="T44">
        <v>15.775961669999999</v>
      </c>
      <c r="U44">
        <v>24.716458410000001</v>
      </c>
      <c r="V44">
        <v>34.164945899999999</v>
      </c>
      <c r="W44">
        <v>44.02278767</v>
      </c>
      <c r="X44">
        <v>54.471467439999998</v>
      </c>
      <c r="Y44">
        <v>66.149109229999894</v>
      </c>
      <c r="Z44">
        <v>79.254528199999996</v>
      </c>
      <c r="AA44">
        <v>93.894368740000004</v>
      </c>
      <c r="AB44">
        <v>110.1205661</v>
      </c>
      <c r="AC44">
        <v>127.9793008</v>
      </c>
      <c r="AD44">
        <v>147.45545300000001</v>
      </c>
      <c r="AE44">
        <v>168.55215290000001</v>
      </c>
      <c r="AF44">
        <v>191.2544389</v>
      </c>
      <c r="AG44">
        <v>215.52985670000001</v>
      </c>
      <c r="AH44">
        <v>241.33151749999999</v>
      </c>
      <c r="AI44">
        <v>268.53229069999998</v>
      </c>
      <c r="AJ44">
        <v>297.02885450000002</v>
      </c>
      <c r="AK44">
        <v>326.67483249999998</v>
      </c>
      <c r="AL44">
        <v>357.29952150000003</v>
      </c>
      <c r="AM44">
        <v>388.69662779999999</v>
      </c>
      <c r="AN44">
        <v>420.76707099999999</v>
      </c>
      <c r="AO44">
        <v>453.2613331</v>
      </c>
      <c r="AP44">
        <v>485.89970679999999</v>
      </c>
      <c r="AQ44">
        <v>518.43187139999998</v>
      </c>
      <c r="AR44">
        <v>550.61442020000004</v>
      </c>
      <c r="AS44">
        <v>582.22472700000003</v>
      </c>
      <c r="AT44">
        <v>613.10782540000002</v>
      </c>
      <c r="AU44">
        <v>643.13423499999999</v>
      </c>
      <c r="AV44">
        <v>672.20287129999997</v>
      </c>
      <c r="AW44">
        <v>700.2664115</v>
      </c>
    </row>
    <row r="45" spans="2:49" x14ac:dyDescent="0.3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3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34367.418949999999</v>
      </c>
      <c r="T46">
        <v>34497.361190000003</v>
      </c>
      <c r="U46">
        <v>34380.765469999998</v>
      </c>
      <c r="V46">
        <v>34196.215080000002</v>
      </c>
      <c r="W46">
        <v>33911.478900000002</v>
      </c>
      <c r="X46">
        <v>33553.709990000003</v>
      </c>
      <c r="Y46">
        <v>33205.297579999999</v>
      </c>
      <c r="Z46">
        <v>32860.860679999998</v>
      </c>
      <c r="AA46">
        <v>32502.866890000001</v>
      </c>
      <c r="AB46">
        <v>32112.091670000002</v>
      </c>
      <c r="AC46">
        <v>31674.280429999999</v>
      </c>
      <c r="AD46">
        <v>31175.99397</v>
      </c>
      <c r="AE46">
        <v>30610.798279999999</v>
      </c>
      <c r="AF46">
        <v>29975.662359999998</v>
      </c>
      <c r="AG46">
        <v>29270.58108</v>
      </c>
      <c r="AH46">
        <v>28498.229090000001</v>
      </c>
      <c r="AI46">
        <v>27661.438969999999</v>
      </c>
      <c r="AJ46">
        <v>26766.57229</v>
      </c>
      <c r="AK46">
        <v>25820.78429</v>
      </c>
      <c r="AL46">
        <v>24832.249800000001</v>
      </c>
      <c r="AM46" s="39">
        <v>23809.599880000002</v>
      </c>
      <c r="AN46" s="39">
        <v>22763.53037</v>
      </c>
      <c r="AO46" s="39">
        <v>21702.557280000001</v>
      </c>
      <c r="AP46" s="39">
        <v>20634.981640000002</v>
      </c>
      <c r="AQ46" s="39">
        <v>19569.1512</v>
      </c>
      <c r="AR46" s="39">
        <v>18512.85554</v>
      </c>
      <c r="AS46" s="39">
        <v>17473.19774</v>
      </c>
      <c r="AT46" s="39">
        <v>16456.635610000001</v>
      </c>
      <c r="AU46" s="39">
        <v>15468.599130000001</v>
      </c>
      <c r="AV46" s="39">
        <v>14513.50281</v>
      </c>
      <c r="AW46" s="39">
        <v>13594.852129999999</v>
      </c>
    </row>
    <row r="47" spans="2:49" x14ac:dyDescent="0.3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>
        <v>81.931572489999894</v>
      </c>
      <c r="O47">
        <v>105.8887759</v>
      </c>
      <c r="P47" s="39">
        <v>134.42526219999999</v>
      </c>
      <c r="Q47" s="39">
        <v>168.46434970000001</v>
      </c>
      <c r="R47" s="39">
        <v>208.71484989999999</v>
      </c>
      <c r="S47" s="39">
        <v>297.07375539999998</v>
      </c>
      <c r="T47" s="39">
        <v>458.82679739999998</v>
      </c>
      <c r="U47" s="39">
        <v>735.26458239999999</v>
      </c>
      <c r="V47" s="39">
        <v>1033.629428</v>
      </c>
      <c r="W47" s="39">
        <v>1351.7001419999999</v>
      </c>
      <c r="X47" s="39">
        <v>1696.0670950000001</v>
      </c>
      <c r="Y47" s="39">
        <v>2088.3401800000001</v>
      </c>
      <c r="Z47" s="39">
        <v>2536.2221450000002</v>
      </c>
      <c r="AA47" s="39">
        <v>3044.3754469999999</v>
      </c>
      <c r="AB47" s="39">
        <v>3615.5710429999999</v>
      </c>
      <c r="AC47" s="39">
        <v>4252.3220510000001</v>
      </c>
      <c r="AD47" s="39">
        <v>4954.957367</v>
      </c>
      <c r="AE47" s="39">
        <v>5724.3766459999997</v>
      </c>
      <c r="AF47" s="39">
        <v>6560.7863450000004</v>
      </c>
      <c r="AG47" s="39">
        <v>7463.6972020000003</v>
      </c>
      <c r="AH47" s="39">
        <v>8432.0174979999902</v>
      </c>
      <c r="AI47">
        <v>9461.6112990000001</v>
      </c>
      <c r="AJ47">
        <v>10549.041440000001</v>
      </c>
      <c r="AK47">
        <v>11689.14524</v>
      </c>
      <c r="AL47">
        <v>12875.68196</v>
      </c>
      <c r="AM47">
        <v>14100.898520000001</v>
      </c>
      <c r="AN47">
        <v>15360.918470000001</v>
      </c>
      <c r="AO47">
        <v>16646.03599</v>
      </c>
      <c r="AP47">
        <v>17945.223269999999</v>
      </c>
      <c r="AQ47">
        <v>19248.417089999999</v>
      </c>
      <c r="AR47">
        <v>20545.67841</v>
      </c>
      <c r="AS47">
        <v>21827.753860000001</v>
      </c>
      <c r="AT47">
        <v>23087.914540000002</v>
      </c>
      <c r="AU47">
        <v>24320.36004</v>
      </c>
      <c r="AV47">
        <v>25520.35874</v>
      </c>
      <c r="AW47">
        <v>26685.27046</v>
      </c>
    </row>
    <row r="48" spans="2:49" x14ac:dyDescent="0.3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3.2561696899999999E-2</v>
      </c>
      <c r="G48" s="39">
        <v>0.10497013049999999</v>
      </c>
      <c r="H48">
        <v>0.17195906590000001</v>
      </c>
      <c r="I48">
        <v>0.240617893</v>
      </c>
      <c r="J48">
        <v>0.32598247349999998</v>
      </c>
      <c r="K48" s="39">
        <v>0.40780985510000001</v>
      </c>
      <c r="L48" s="39">
        <v>0.47982388879999999</v>
      </c>
      <c r="M48" s="39">
        <v>0.54846130810000004</v>
      </c>
      <c r="N48" s="39">
        <v>0.59942707890000002</v>
      </c>
      <c r="O48" s="39">
        <v>0.64009849490000004</v>
      </c>
      <c r="P48" s="39">
        <v>0.69745953169999997</v>
      </c>
      <c r="Q48" s="39">
        <v>0.78379258490000003</v>
      </c>
      <c r="R48" s="39">
        <v>0.86664786009999994</v>
      </c>
      <c r="S48" s="39">
        <v>0.98657943370000001</v>
      </c>
      <c r="T48" s="39">
        <v>1.0745342440000001</v>
      </c>
      <c r="U48" s="39">
        <v>1.16982327</v>
      </c>
      <c r="V48" s="39">
        <v>1.2729247960000001</v>
      </c>
      <c r="W48" s="39">
        <v>1.3817884279999999</v>
      </c>
      <c r="X48" s="39">
        <v>1.495698566</v>
      </c>
      <c r="Y48" s="39">
        <v>1.6108964050000001</v>
      </c>
      <c r="Z48" s="39">
        <v>1.7222952899999999</v>
      </c>
      <c r="AA48" s="39">
        <v>1.82682565</v>
      </c>
      <c r="AB48" s="39">
        <v>1.9218444480000001</v>
      </c>
      <c r="AC48" s="39">
        <v>2.005679539</v>
      </c>
      <c r="AD48" s="39">
        <v>2.0770306430000001</v>
      </c>
      <c r="AE48" s="39">
        <v>2.1353790909999999</v>
      </c>
      <c r="AF48" s="39">
        <v>2.1804834839999998</v>
      </c>
      <c r="AG48" s="39">
        <v>2.2123381000000002</v>
      </c>
      <c r="AH48" s="39">
        <v>2.2311298279999998</v>
      </c>
      <c r="AI48" s="39">
        <v>2.2373481289999999</v>
      </c>
      <c r="AJ48" s="39">
        <v>2.2313948539999999</v>
      </c>
      <c r="AK48" s="39">
        <v>2.2137185549999998</v>
      </c>
      <c r="AL48" s="39">
        <v>2.1850235539999998</v>
      </c>
      <c r="AM48" s="39">
        <v>2.1461385399999999</v>
      </c>
      <c r="AN48">
        <v>2.0984090470000001</v>
      </c>
      <c r="AO48">
        <v>2.0428380169999998</v>
      </c>
      <c r="AP48">
        <v>1.980462307</v>
      </c>
      <c r="AQ48">
        <v>1.9124377530000001</v>
      </c>
      <c r="AR48">
        <v>1.8399321580000001</v>
      </c>
      <c r="AS48">
        <v>1.7641222560000001</v>
      </c>
      <c r="AT48">
        <v>1.6860942969999999</v>
      </c>
      <c r="AU48">
        <v>1.606820556</v>
      </c>
      <c r="AV48">
        <v>1.527157482</v>
      </c>
      <c r="AW48">
        <v>1.4478659009999999</v>
      </c>
    </row>
    <row r="49" spans="2:99" x14ac:dyDescent="0.3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3003.2163580000001</v>
      </c>
      <c r="T49" s="39">
        <v>2989.3211740000002</v>
      </c>
      <c r="U49" s="39">
        <v>2880.1679779999999</v>
      </c>
      <c r="V49" s="39">
        <v>2846.579448</v>
      </c>
      <c r="W49" s="39">
        <v>2774.956674</v>
      </c>
      <c r="X49" s="39">
        <v>2730.8143110000001</v>
      </c>
      <c r="Y49" s="39">
        <v>2787.0339869999998</v>
      </c>
      <c r="Z49" s="39">
        <v>2850.031661</v>
      </c>
      <c r="AA49" s="39">
        <v>2904.7963060000002</v>
      </c>
      <c r="AB49" s="39">
        <v>2946.7427349999998</v>
      </c>
      <c r="AC49" s="39">
        <v>2979.302631</v>
      </c>
      <c r="AD49" s="39">
        <v>3000.193401</v>
      </c>
      <c r="AE49" s="39">
        <v>3015.970773</v>
      </c>
      <c r="AF49" s="39">
        <v>3028.913857</v>
      </c>
      <c r="AG49" s="39">
        <v>3041.1329719999999</v>
      </c>
      <c r="AH49" s="39">
        <v>3054.6670049999998</v>
      </c>
      <c r="AI49" s="39">
        <v>3066.7528400000001</v>
      </c>
      <c r="AJ49" s="39">
        <v>3081.5167849999998</v>
      </c>
      <c r="AK49" s="39">
        <v>3098.2546139999999</v>
      </c>
      <c r="AL49" s="39">
        <v>3117.0628860000002</v>
      </c>
      <c r="AM49" s="39">
        <v>3137.0360519999999</v>
      </c>
      <c r="AN49">
        <v>3164.1837639999999</v>
      </c>
      <c r="AO49">
        <v>3191.0276180000001</v>
      </c>
      <c r="AP49">
        <v>3215.9379640000002</v>
      </c>
      <c r="AQ49">
        <v>3239.7139510000002</v>
      </c>
      <c r="AR49">
        <v>3261.788098</v>
      </c>
      <c r="AS49">
        <v>3281.9922809999998</v>
      </c>
      <c r="AT49">
        <v>3302.0383609999999</v>
      </c>
      <c r="AU49">
        <v>3321.8059079999998</v>
      </c>
      <c r="AV49">
        <v>3341.3194410000001</v>
      </c>
      <c r="AW49">
        <v>3361.736652</v>
      </c>
    </row>
    <row r="50" spans="2:99" x14ac:dyDescent="0.3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2625.3659299999999</v>
      </c>
      <c r="L50" s="39">
        <v>2496.6102759999999</v>
      </c>
      <c r="M50" s="39">
        <v>2497.2374880000002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2690.1516200000001</v>
      </c>
      <c r="S50" s="39">
        <v>2898.6150520000001</v>
      </c>
      <c r="T50" s="39">
        <v>2804.4495510000002</v>
      </c>
      <c r="U50" s="39">
        <v>2568.023827</v>
      </c>
      <c r="V50" s="39">
        <v>2490.9955690000002</v>
      </c>
      <c r="W50" s="39">
        <v>2376.4478720000002</v>
      </c>
      <c r="X50" s="39">
        <v>2281.2566860000002</v>
      </c>
      <c r="Y50" s="39">
        <v>2262.7712449999999</v>
      </c>
      <c r="Z50" s="39">
        <v>2239.6329500000002</v>
      </c>
      <c r="AA50" s="39">
        <v>2199.2716300000002</v>
      </c>
      <c r="AB50" s="39">
        <v>2138.6307619999998</v>
      </c>
      <c r="AC50" s="39">
        <v>2061.1842270000002</v>
      </c>
      <c r="AD50" s="39">
        <v>1966.6380819999999</v>
      </c>
      <c r="AE50" s="39">
        <v>1860.951699</v>
      </c>
      <c r="AF50" s="39">
        <v>1747.0273749999999</v>
      </c>
      <c r="AG50" s="39">
        <v>1627.6550850000001</v>
      </c>
      <c r="AH50" s="39">
        <v>1505.514242</v>
      </c>
      <c r="AI50" s="39">
        <v>1380.9709069999999</v>
      </c>
      <c r="AJ50" s="39">
        <v>1257.7744789999999</v>
      </c>
      <c r="AK50" s="39">
        <v>1137.2137339999999</v>
      </c>
      <c r="AL50" s="39">
        <v>1020.865065</v>
      </c>
      <c r="AM50" s="39">
        <v>909.82088910000004</v>
      </c>
      <c r="AN50" s="39">
        <v>806.81763239999998</v>
      </c>
      <c r="AO50" s="39">
        <v>710.50787490000005</v>
      </c>
      <c r="AP50" s="39">
        <v>621.33932359999994</v>
      </c>
      <c r="AQ50" s="39">
        <v>540.00470389999998</v>
      </c>
      <c r="AR50" s="39">
        <v>466.59549149999998</v>
      </c>
      <c r="AS50" s="39">
        <v>401.03134770000003</v>
      </c>
      <c r="AT50" s="39">
        <v>343.21979499999998</v>
      </c>
      <c r="AU50" s="39">
        <v>292.63554590000001</v>
      </c>
      <c r="AV50">
        <v>248.6857143</v>
      </c>
      <c r="AW50" s="39">
        <v>210.80479320000001</v>
      </c>
    </row>
    <row r="51" spans="2:99" x14ac:dyDescent="0.3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9.8994271000000005</v>
      </c>
      <c r="G51" s="39">
        <v>65.858834169999994</v>
      </c>
      <c r="H51">
        <v>66.003172570000004</v>
      </c>
      <c r="I51">
        <v>72.106904180000001</v>
      </c>
      <c r="J51">
        <v>91.629659689999997</v>
      </c>
      <c r="K51" s="39">
        <v>94.438553080000005</v>
      </c>
      <c r="L51" s="39">
        <v>91.409637009999997</v>
      </c>
      <c r="M51" s="39">
        <v>93.378940479999997</v>
      </c>
      <c r="N51" s="39">
        <v>82.418702019999998</v>
      </c>
      <c r="O51" s="39">
        <v>76.819668969999995</v>
      </c>
      <c r="P51" s="39">
        <v>94.386593689999998</v>
      </c>
      <c r="Q51" s="39">
        <v>123.9733107</v>
      </c>
      <c r="R51" s="39">
        <v>126.8437261</v>
      </c>
      <c r="S51" s="39">
        <v>165.30724979999999</v>
      </c>
      <c r="T51" s="39">
        <v>145.3003678</v>
      </c>
      <c r="U51" s="39">
        <v>157.8829681</v>
      </c>
      <c r="V51" s="39">
        <v>171.37416970000001</v>
      </c>
      <c r="W51" s="39">
        <v>183.59608639999999</v>
      </c>
      <c r="X51" s="39">
        <v>195.57918810000001</v>
      </c>
      <c r="Y51" s="39">
        <v>204.56702200000001</v>
      </c>
      <c r="Z51" s="39">
        <v>209.14259390000001</v>
      </c>
      <c r="AA51" s="39">
        <v>210.74286609999999</v>
      </c>
      <c r="AB51" s="39">
        <v>209.53454980000001</v>
      </c>
      <c r="AC51" s="39">
        <v>206.1942813</v>
      </c>
      <c r="AD51" s="39">
        <v>200.9360853</v>
      </c>
      <c r="AE51" s="39">
        <v>194.36106520000001</v>
      </c>
      <c r="AF51" s="39">
        <v>186.67837349999999</v>
      </c>
      <c r="AG51" s="39">
        <v>178.0794664</v>
      </c>
      <c r="AH51" s="39">
        <v>168.73394379999999</v>
      </c>
      <c r="AI51" s="39">
        <v>158.92252020000001</v>
      </c>
      <c r="AJ51" s="39">
        <v>148.60058040000001</v>
      </c>
      <c r="AK51" s="39">
        <v>137.83689240000001</v>
      </c>
      <c r="AL51" s="39">
        <v>126.88841720000001</v>
      </c>
      <c r="AM51" s="39">
        <v>115.9135254</v>
      </c>
      <c r="AN51" s="39">
        <v>105.42626009999999</v>
      </c>
      <c r="AO51" s="39">
        <v>95.216281190000004</v>
      </c>
      <c r="AP51" s="39">
        <v>85.382593080000007</v>
      </c>
      <c r="AQ51" s="39">
        <v>76.101781840000001</v>
      </c>
      <c r="AR51" s="39">
        <v>67.464024199999997</v>
      </c>
      <c r="AS51" s="39">
        <v>59.557689879999998</v>
      </c>
      <c r="AT51" s="39">
        <v>52.383739630000001</v>
      </c>
      <c r="AU51" s="39">
        <v>45.916208400000002</v>
      </c>
      <c r="AV51">
        <v>40.119658829999999</v>
      </c>
      <c r="AW51" s="39">
        <v>34.96854982</v>
      </c>
    </row>
    <row r="52" spans="2:99" x14ac:dyDescent="0.3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521.85508349999998</v>
      </c>
      <c r="G52" s="39">
        <v>535.6552173</v>
      </c>
      <c r="H52">
        <v>587.98216190000005</v>
      </c>
      <c r="I52">
        <v>575.07551320000005</v>
      </c>
      <c r="J52">
        <v>567.28162380000003</v>
      </c>
      <c r="K52" s="39">
        <v>499.77629519999999</v>
      </c>
      <c r="L52" s="39">
        <v>476.36217879999998</v>
      </c>
      <c r="M52" s="39">
        <v>479.05012870000002</v>
      </c>
      <c r="N52" s="39">
        <v>531.62122220000003</v>
      </c>
      <c r="O52" s="39">
        <v>529.21520680000003</v>
      </c>
      <c r="P52" s="39">
        <v>536.96134010000003</v>
      </c>
      <c r="Q52" s="39">
        <v>546.04507139999998</v>
      </c>
      <c r="R52" s="39">
        <v>543.82126670000002</v>
      </c>
      <c r="S52" s="39">
        <v>612.23208350000004</v>
      </c>
      <c r="T52" s="39">
        <v>572.27383659999998</v>
      </c>
      <c r="U52" s="39">
        <v>535.50512360000005</v>
      </c>
      <c r="V52" s="39">
        <v>521.2459854</v>
      </c>
      <c r="W52" s="39">
        <v>498.59750980000001</v>
      </c>
      <c r="X52" s="39">
        <v>478.5721557</v>
      </c>
      <c r="Y52" s="39">
        <v>476.49656420000002</v>
      </c>
      <c r="Z52" s="39">
        <v>472.91105470000002</v>
      </c>
      <c r="AA52" s="39">
        <v>465.58661139999998</v>
      </c>
      <c r="AB52" s="39">
        <v>453.82780439999999</v>
      </c>
      <c r="AC52" s="39">
        <v>438.38727469999998</v>
      </c>
      <c r="AD52" s="39">
        <v>419.1987896</v>
      </c>
      <c r="AE52" s="39">
        <v>397.55961289999999</v>
      </c>
      <c r="AF52" s="39">
        <v>374.08202299999999</v>
      </c>
      <c r="AG52" s="39">
        <v>349.34837420000002</v>
      </c>
      <c r="AH52" s="39">
        <v>323.91148950000002</v>
      </c>
      <c r="AI52" s="39">
        <v>297.74122219999998</v>
      </c>
      <c r="AJ52" s="39">
        <v>271.72120080000002</v>
      </c>
      <c r="AK52" s="39">
        <v>246.13187300000001</v>
      </c>
      <c r="AL52" s="39">
        <v>221.3398727</v>
      </c>
      <c r="AM52" s="39">
        <v>197.592682</v>
      </c>
      <c r="AN52" s="39">
        <v>175.4684183</v>
      </c>
      <c r="AO52" s="39">
        <v>154.72370309999999</v>
      </c>
      <c r="AP52" s="39">
        <v>135.46786729999999</v>
      </c>
      <c r="AQ52" s="39">
        <v>117.86700039999999</v>
      </c>
      <c r="AR52" s="39">
        <v>101.9525656</v>
      </c>
      <c r="AS52" s="39">
        <v>87.697403260000002</v>
      </c>
      <c r="AT52" s="39">
        <v>75.106745810000007</v>
      </c>
      <c r="AU52" s="39">
        <v>64.072650159999995</v>
      </c>
      <c r="AV52">
        <v>54.470935779999998</v>
      </c>
      <c r="AW52" s="39">
        <v>46.183268150000004</v>
      </c>
    </row>
    <row r="53" spans="2:99" x14ac:dyDescent="0.3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817.94594629999995</v>
      </c>
      <c r="G53" s="39">
        <v>800.49506970000004</v>
      </c>
      <c r="H53">
        <v>872.77346939999995</v>
      </c>
      <c r="I53">
        <v>854.1489752</v>
      </c>
      <c r="J53">
        <v>835.77028859999996</v>
      </c>
      <c r="K53" s="39">
        <v>732.20785869999997</v>
      </c>
      <c r="L53" s="39">
        <v>695.56647310000005</v>
      </c>
      <c r="M53" s="39">
        <v>696.02661379999995</v>
      </c>
      <c r="N53" s="39">
        <v>787.6051923</v>
      </c>
      <c r="O53" s="39">
        <v>781.97338260000004</v>
      </c>
      <c r="P53" s="39">
        <v>784.60284369999999</v>
      </c>
      <c r="Q53" s="39">
        <v>782.04698329999997</v>
      </c>
      <c r="R53" s="39">
        <v>777.24543140000003</v>
      </c>
      <c r="S53" s="39">
        <v>846.42534620000004</v>
      </c>
      <c r="T53" s="39">
        <v>812.42641939999999</v>
      </c>
      <c r="U53" s="39">
        <v>746.04799779999996</v>
      </c>
      <c r="V53" s="39">
        <v>719.69188199999996</v>
      </c>
      <c r="W53" s="39">
        <v>681.88436630000001</v>
      </c>
      <c r="X53" s="39">
        <v>649.65247220000003</v>
      </c>
      <c r="Y53" s="39">
        <v>641.87578069999995</v>
      </c>
      <c r="Z53" s="39">
        <v>633.6950425</v>
      </c>
      <c r="AA53" s="39">
        <v>620.958395</v>
      </c>
      <c r="AB53" s="39">
        <v>602.68760889999999</v>
      </c>
      <c r="AC53" s="39">
        <v>579.77935419999994</v>
      </c>
      <c r="AD53" s="39">
        <v>552.08691320000003</v>
      </c>
      <c r="AE53" s="39">
        <v>521.28875579999999</v>
      </c>
      <c r="AF53" s="39">
        <v>488.22423839999999</v>
      </c>
      <c r="AG53" s="39">
        <v>453.70349700000003</v>
      </c>
      <c r="AH53" s="39">
        <v>418.51006849999999</v>
      </c>
      <c r="AI53" s="39">
        <v>382.67299309999999</v>
      </c>
      <c r="AJ53" s="39">
        <v>347.38058640000003</v>
      </c>
      <c r="AK53" s="39">
        <v>313.02102350000001</v>
      </c>
      <c r="AL53" s="39">
        <v>280.01520449999998</v>
      </c>
      <c r="AM53" s="39">
        <v>248.66195519999999</v>
      </c>
      <c r="AN53" s="39">
        <v>219.662702</v>
      </c>
      <c r="AO53" s="39">
        <v>192.6657294</v>
      </c>
      <c r="AP53" s="39">
        <v>167.78428210000001</v>
      </c>
      <c r="AQ53" s="39">
        <v>145.1824723</v>
      </c>
      <c r="AR53" s="39">
        <v>124.8623237</v>
      </c>
      <c r="AS53" s="39">
        <v>106.77252249999999</v>
      </c>
      <c r="AT53" s="39">
        <v>90.884876410000004</v>
      </c>
      <c r="AU53" s="39">
        <v>77.044080370000003</v>
      </c>
      <c r="AV53">
        <v>65.076358580000004</v>
      </c>
      <c r="AW53" s="39">
        <v>54.812605259999998</v>
      </c>
    </row>
    <row r="54" spans="2:99" x14ac:dyDescent="0.3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804.32216589999996</v>
      </c>
      <c r="G54" s="39">
        <v>784.12451069999997</v>
      </c>
      <c r="H54">
        <v>853.90504050000004</v>
      </c>
      <c r="I54">
        <v>835.30453469999998</v>
      </c>
      <c r="J54">
        <v>814.30881999999997</v>
      </c>
      <c r="K54" s="39">
        <v>711.50478529999998</v>
      </c>
      <c r="L54" s="39">
        <v>675.11081200000001</v>
      </c>
      <c r="M54" s="39">
        <v>674.59789550000005</v>
      </c>
      <c r="N54" s="39">
        <v>743.77991510000004</v>
      </c>
      <c r="O54" s="39">
        <v>738.720865</v>
      </c>
      <c r="P54" s="39">
        <v>735.86256949999995</v>
      </c>
      <c r="Q54" s="39">
        <v>721.33099360000006</v>
      </c>
      <c r="R54" s="39">
        <v>720.56672149999997</v>
      </c>
      <c r="S54" s="39">
        <v>760.2749546</v>
      </c>
      <c r="T54" s="39">
        <v>761.48216449999995</v>
      </c>
      <c r="U54" s="39">
        <v>690.65462779999996</v>
      </c>
      <c r="V54" s="39">
        <v>662.83498010000005</v>
      </c>
      <c r="W54" s="39">
        <v>624.51630209999996</v>
      </c>
      <c r="X54" s="39">
        <v>592.19928519999996</v>
      </c>
      <c r="Y54" s="39">
        <v>582.78078470000003</v>
      </c>
      <c r="Z54" s="39">
        <v>573.81504399999994</v>
      </c>
      <c r="AA54" s="39">
        <v>560.97112349999998</v>
      </c>
      <c r="AB54" s="39">
        <v>543.31814039999995</v>
      </c>
      <c r="AC54" s="39">
        <v>521.60795919999998</v>
      </c>
      <c r="AD54" s="39">
        <v>495.67446539999997</v>
      </c>
      <c r="AE54" s="39">
        <v>467.01434990000001</v>
      </c>
      <c r="AF54" s="39">
        <v>436.39723759999998</v>
      </c>
      <c r="AG54" s="39">
        <v>404.56993319999998</v>
      </c>
      <c r="AH54" s="39">
        <v>372.25927039999999</v>
      </c>
      <c r="AI54" s="39">
        <v>339.50355760000002</v>
      </c>
      <c r="AJ54" s="39">
        <v>307.39438749999999</v>
      </c>
      <c r="AK54" s="39">
        <v>276.285776</v>
      </c>
      <c r="AL54" s="39">
        <v>246.52751190000001</v>
      </c>
      <c r="AM54" s="39">
        <v>218.3737051</v>
      </c>
      <c r="AN54" s="39">
        <v>192.42223010000001</v>
      </c>
      <c r="AO54" s="39">
        <v>168.34764630000001</v>
      </c>
      <c r="AP54" s="39">
        <v>146.2370512</v>
      </c>
      <c r="AQ54" s="39">
        <v>126.2142656</v>
      </c>
      <c r="AR54" s="39">
        <v>108.2641381</v>
      </c>
      <c r="AS54" s="39">
        <v>92.331109479999995</v>
      </c>
      <c r="AT54" s="39">
        <v>78.377098270000005</v>
      </c>
      <c r="AU54" s="39">
        <v>66.256618020000005</v>
      </c>
      <c r="AV54">
        <v>55.808800470000001</v>
      </c>
      <c r="AW54" s="39">
        <v>46.876249199999997</v>
      </c>
    </row>
    <row r="55" spans="2:99" x14ac:dyDescent="0.3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513.81211499999995</v>
      </c>
      <c r="G55" s="39">
        <v>487.66356339999999</v>
      </c>
      <c r="H55">
        <v>528.60693240000001</v>
      </c>
      <c r="I55">
        <v>516.97644830000002</v>
      </c>
      <c r="J55">
        <v>499.87708199999997</v>
      </c>
      <c r="K55" s="39">
        <v>434.26286069999998</v>
      </c>
      <c r="L55" s="39">
        <v>417.92839020000002</v>
      </c>
      <c r="M55" s="39">
        <v>416.0432649</v>
      </c>
      <c r="N55" s="39">
        <v>443.58344299999999</v>
      </c>
      <c r="O55" s="39">
        <v>440.39851479999999</v>
      </c>
      <c r="P55" s="39">
        <v>422.11153830000001</v>
      </c>
      <c r="Q55" s="39">
        <v>407.73512829999999</v>
      </c>
      <c r="R55" s="39">
        <v>398.08069769999997</v>
      </c>
      <c r="S55" s="39">
        <v>396.63965660000002</v>
      </c>
      <c r="T55" s="39">
        <v>415.6014634</v>
      </c>
      <c r="U55" s="39">
        <v>355.11397770000002</v>
      </c>
      <c r="V55" s="39">
        <v>337.78474390000002</v>
      </c>
      <c r="W55" s="39">
        <v>315.45243809999999</v>
      </c>
      <c r="X55" s="39">
        <v>297.25377509999998</v>
      </c>
      <c r="Y55" s="39">
        <v>290.68256359999998</v>
      </c>
      <c r="Z55" s="39">
        <v>285.03223650000001</v>
      </c>
      <c r="AA55" s="39">
        <v>277.66686349999998</v>
      </c>
      <c r="AB55" s="39">
        <v>268.09156769999998</v>
      </c>
      <c r="AC55" s="39">
        <v>256.63348459999997</v>
      </c>
      <c r="AD55" s="39">
        <v>243.18912900000001</v>
      </c>
      <c r="AE55" s="39">
        <v>228.48096580000001</v>
      </c>
      <c r="AF55" s="39">
        <v>212.89492100000001</v>
      </c>
      <c r="AG55" s="39">
        <v>196.80721579999999</v>
      </c>
      <c r="AH55" s="39">
        <v>180.5847843</v>
      </c>
      <c r="AI55" s="39">
        <v>164.2675534</v>
      </c>
      <c r="AJ55" s="39">
        <v>148.37619169999999</v>
      </c>
      <c r="AK55" s="39">
        <v>133.07542040000001</v>
      </c>
      <c r="AL55" s="39">
        <v>118.5136492</v>
      </c>
      <c r="AM55" s="39">
        <v>104.8005881</v>
      </c>
      <c r="AN55" s="39">
        <v>92.214706539999995</v>
      </c>
      <c r="AO55" s="39">
        <v>80.580736659999999</v>
      </c>
      <c r="AP55" s="39">
        <v>69.929998740000002</v>
      </c>
      <c r="AQ55" s="39">
        <v>60.310994389999998</v>
      </c>
      <c r="AR55" s="39">
        <v>51.708180970000001</v>
      </c>
      <c r="AS55" s="39">
        <v>44.091998869999998</v>
      </c>
      <c r="AT55" s="39">
        <v>37.435098179999997</v>
      </c>
      <c r="AU55" s="39">
        <v>31.663015390000002</v>
      </c>
      <c r="AV55">
        <v>26.694756550000001</v>
      </c>
      <c r="AW55" s="39">
        <v>22.451907630000001</v>
      </c>
    </row>
    <row r="56" spans="2:99" x14ac:dyDescent="0.3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168.7579054</v>
      </c>
      <c r="G56" s="39">
        <v>150.29524509999999</v>
      </c>
      <c r="H56">
        <v>161.34451300000001</v>
      </c>
      <c r="I56">
        <v>157.62094389999999</v>
      </c>
      <c r="J56">
        <v>149.45236009999999</v>
      </c>
      <c r="K56" s="39">
        <v>128.04788909999999</v>
      </c>
      <c r="L56" s="39">
        <v>119.1294328</v>
      </c>
      <c r="M56" s="39">
        <v>117.5477444</v>
      </c>
      <c r="N56" s="39">
        <v>121.8054504</v>
      </c>
      <c r="O56" s="39">
        <v>119.5605405</v>
      </c>
      <c r="P56" s="39">
        <v>115.62206140000001</v>
      </c>
      <c r="Q56" s="39">
        <v>110.4220418</v>
      </c>
      <c r="R56" s="39">
        <v>106.00187819999999</v>
      </c>
      <c r="S56" s="39">
        <v>100.8142015</v>
      </c>
      <c r="T56" s="39">
        <v>83.668824430000001</v>
      </c>
      <c r="U56" s="39">
        <v>71.568231969999999</v>
      </c>
      <c r="V56" s="39">
        <v>67.883301250000002</v>
      </c>
      <c r="W56" s="39">
        <v>63.337242600000003</v>
      </c>
      <c r="X56" s="39">
        <v>59.763067669999998</v>
      </c>
      <c r="Y56" s="39">
        <v>58.492718779999997</v>
      </c>
      <c r="Z56" s="39">
        <v>57.414199850000003</v>
      </c>
      <c r="AA56" s="39">
        <v>55.994155999999997</v>
      </c>
      <c r="AB56" s="39">
        <v>54.130685409999998</v>
      </c>
      <c r="AC56" s="39">
        <v>51.890078969999998</v>
      </c>
      <c r="AD56" s="39">
        <v>49.252784390000002</v>
      </c>
      <c r="AE56" s="39">
        <v>46.364285289999998</v>
      </c>
      <c r="AF56" s="39">
        <v>43.300322029999997</v>
      </c>
      <c r="AG56" s="39">
        <v>40.134067080000001</v>
      </c>
      <c r="AH56" s="39">
        <v>36.935871720000002</v>
      </c>
      <c r="AI56" s="39">
        <v>33.714027729999998</v>
      </c>
      <c r="AJ56" s="39">
        <v>30.565074370000001</v>
      </c>
      <c r="AK56" s="39">
        <v>27.518717609999999</v>
      </c>
      <c r="AL56" s="39">
        <v>24.606358520000001</v>
      </c>
      <c r="AM56" s="39">
        <v>21.850237010000001</v>
      </c>
      <c r="AN56" s="39">
        <v>19.310808680000001</v>
      </c>
      <c r="AO56" s="39">
        <v>16.95183093</v>
      </c>
      <c r="AP56" s="39">
        <v>14.78079597</v>
      </c>
      <c r="AQ56" s="39">
        <v>12.81049514</v>
      </c>
      <c r="AR56" s="39">
        <v>11.04008617</v>
      </c>
      <c r="AS56" s="39">
        <v>9.4653915120000001</v>
      </c>
      <c r="AT56" s="39">
        <v>8.0821816959999904</v>
      </c>
      <c r="AU56" s="39">
        <v>6.876297428</v>
      </c>
      <c r="AV56">
        <v>5.8321903009999998</v>
      </c>
      <c r="AW56" s="39">
        <v>4.9350944879999998</v>
      </c>
    </row>
    <row r="57" spans="2:99" x14ac:dyDescent="0.3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41.013660139999999</v>
      </c>
      <c r="G57" s="39">
        <v>32.752672590000003</v>
      </c>
      <c r="H57">
        <v>35.325348470000002</v>
      </c>
      <c r="I57">
        <v>33.98261668</v>
      </c>
      <c r="J57">
        <v>30.519574070000001</v>
      </c>
      <c r="K57" s="39">
        <v>25.127687649999999</v>
      </c>
      <c r="L57" s="39">
        <v>21.103352350000002</v>
      </c>
      <c r="M57" s="39">
        <v>20.59289978</v>
      </c>
      <c r="N57" s="39">
        <v>24.181833300000001</v>
      </c>
      <c r="O57" s="39">
        <v>22.963156470000001</v>
      </c>
      <c r="P57" s="39">
        <v>21.476138590000001</v>
      </c>
      <c r="Q57" s="39">
        <v>19.583915869999998</v>
      </c>
      <c r="R57" s="39">
        <v>17.59189859</v>
      </c>
      <c r="S57" s="39">
        <v>16.921559439999999</v>
      </c>
      <c r="T57" s="39">
        <v>13.696475120000001</v>
      </c>
      <c r="U57" s="39">
        <v>11.25090011</v>
      </c>
      <c r="V57" s="39">
        <v>10.180506790000001</v>
      </c>
      <c r="W57" s="39">
        <v>9.0639267120000007</v>
      </c>
      <c r="X57" s="39">
        <v>8.2367415679999905</v>
      </c>
      <c r="Y57" s="39">
        <v>7.875810822</v>
      </c>
      <c r="Z57" s="39">
        <v>7.6227790530000004</v>
      </c>
      <c r="AA57" s="39">
        <v>7.3516146669999998</v>
      </c>
      <c r="AB57" s="39">
        <v>7.0404050659999999</v>
      </c>
      <c r="AC57" s="39">
        <v>6.6917936190000002</v>
      </c>
      <c r="AD57" s="39">
        <v>6.2999152440000001</v>
      </c>
      <c r="AE57" s="39">
        <v>5.8826639160000003</v>
      </c>
      <c r="AF57" s="39">
        <v>5.4502597929999999</v>
      </c>
      <c r="AG57" s="39">
        <v>5.0125309939999996</v>
      </c>
      <c r="AH57" s="39">
        <v>4.578813308</v>
      </c>
      <c r="AI57" s="39">
        <v>4.1490328710000002</v>
      </c>
      <c r="AJ57" s="39">
        <v>3.7364574400000001</v>
      </c>
      <c r="AK57" s="39">
        <v>3.3440311280000001</v>
      </c>
      <c r="AL57" s="39">
        <v>2.9740508499999998</v>
      </c>
      <c r="AM57" s="39">
        <v>2.6281962750000001</v>
      </c>
      <c r="AN57" s="39">
        <v>2.3125067119999998</v>
      </c>
      <c r="AO57" s="39">
        <v>2.0219473859999999</v>
      </c>
      <c r="AP57" s="39">
        <v>1.7567352009999999</v>
      </c>
      <c r="AQ57" s="39">
        <v>1.5176942600000001</v>
      </c>
      <c r="AR57">
        <v>1.3041727400000001</v>
      </c>
      <c r="AS57">
        <v>1.1152321059999999</v>
      </c>
      <c r="AT57">
        <v>0.95005497930000005</v>
      </c>
      <c r="AU57">
        <v>0.80667611859999999</v>
      </c>
      <c r="AV57" s="39">
        <v>0.68301382320000004</v>
      </c>
      <c r="AW57" s="39">
        <v>0.57711866990000005</v>
      </c>
      <c r="CT57" s="39"/>
      <c r="CU57" s="39"/>
    </row>
    <row r="58" spans="2:99" x14ac:dyDescent="0.3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4.1581886020000001</v>
      </c>
      <c r="H58">
        <v>6.0415774999999998</v>
      </c>
      <c r="I58">
        <v>7.7879360699999998</v>
      </c>
      <c r="J58">
        <v>9.932212109</v>
      </c>
      <c r="K58" s="39">
        <v>11.238657890000001</v>
      </c>
      <c r="L58" s="39">
        <v>13.67755663</v>
      </c>
      <c r="M58" s="39">
        <v>17.421597349999999</v>
      </c>
      <c r="N58" s="39">
        <v>24.20504944</v>
      </c>
      <c r="O58" s="39">
        <v>30.333201299999999</v>
      </c>
      <c r="P58" s="39">
        <v>36.776857939999999</v>
      </c>
      <c r="Q58" s="39">
        <v>44.500197389999997</v>
      </c>
      <c r="R58" s="39">
        <v>53.36056636</v>
      </c>
      <c r="S58" s="39">
        <v>104.6013062</v>
      </c>
      <c r="T58" s="39">
        <v>184.87162219999999</v>
      </c>
      <c r="U58" s="39">
        <v>312.14415059999999</v>
      </c>
      <c r="V58" s="39">
        <v>355.58387929999998</v>
      </c>
      <c r="W58" s="39">
        <v>398.50880189999998</v>
      </c>
      <c r="X58" s="39">
        <v>449.55762559999999</v>
      </c>
      <c r="Y58" s="39">
        <v>524.26274220000005</v>
      </c>
      <c r="Z58" s="39">
        <v>610.39871019999998</v>
      </c>
      <c r="AA58" s="39">
        <v>705.52467549999994</v>
      </c>
      <c r="AB58" s="39">
        <v>808.11197349999998</v>
      </c>
      <c r="AC58" s="39">
        <v>918.11840429999995</v>
      </c>
      <c r="AD58" s="39">
        <v>1033.5553190000001</v>
      </c>
      <c r="AE58" s="39">
        <v>1155.019074</v>
      </c>
      <c r="AF58" s="39">
        <v>1281.886481</v>
      </c>
      <c r="AG58" s="39">
        <v>1413.4778879999999</v>
      </c>
      <c r="AH58" s="39">
        <v>1549.152763</v>
      </c>
      <c r="AI58" s="39">
        <v>1685.781933</v>
      </c>
      <c r="AJ58" s="39">
        <v>1823.742307</v>
      </c>
      <c r="AK58" s="39">
        <v>1961.04088</v>
      </c>
      <c r="AL58" s="39">
        <v>2096.1978210000002</v>
      </c>
      <c r="AM58" s="39">
        <v>2227.2151629999998</v>
      </c>
      <c r="AN58">
        <v>2357.3661310000002</v>
      </c>
      <c r="AO58">
        <v>2480.5197429999998</v>
      </c>
      <c r="AP58">
        <v>2594.5986400000002</v>
      </c>
      <c r="AQ58">
        <v>2699.7092469999998</v>
      </c>
      <c r="AR58">
        <v>2795.192607</v>
      </c>
      <c r="AS58">
        <v>2880.9609340000002</v>
      </c>
      <c r="AT58">
        <v>2958.8185659999999</v>
      </c>
      <c r="AU58">
        <v>3029.1703619999998</v>
      </c>
      <c r="AV58">
        <v>3092.6337269999999</v>
      </c>
      <c r="AW58">
        <v>3150.9318579999999</v>
      </c>
    </row>
    <row r="59" spans="2:99" x14ac:dyDescent="0.3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1.6606497099999999E-2</v>
      </c>
      <c r="G59" s="39">
        <v>3.3201334300000003E-2</v>
      </c>
      <c r="H59">
        <v>6.16236093E-2</v>
      </c>
      <c r="I59">
        <v>9.31695248E-2</v>
      </c>
      <c r="J59">
        <v>0.13831735340000001</v>
      </c>
      <c r="K59" s="39">
        <v>0.1726473999</v>
      </c>
      <c r="L59" s="39">
        <v>0.23309647689999999</v>
      </c>
      <c r="M59" s="39">
        <v>0.34171862130000002</v>
      </c>
      <c r="N59" s="39">
        <v>0.52189186929999998</v>
      </c>
      <c r="O59" s="39">
        <v>0.71489831130000003</v>
      </c>
      <c r="P59" s="39">
        <v>0.9450133369</v>
      </c>
      <c r="Q59" s="39">
        <v>1.245701186</v>
      </c>
      <c r="R59" s="39">
        <v>1.622179075</v>
      </c>
      <c r="S59" s="39">
        <v>3.4305258300000001</v>
      </c>
      <c r="T59" s="39">
        <v>6.5446796220000003</v>
      </c>
      <c r="U59" s="39">
        <v>11.9210805</v>
      </c>
      <c r="V59" s="39">
        <v>14.626547860000001</v>
      </c>
      <c r="W59" s="39">
        <v>17.603981900000001</v>
      </c>
      <c r="X59" s="39">
        <v>21.261782579999998</v>
      </c>
      <c r="Y59" s="39">
        <v>26.4195408</v>
      </c>
      <c r="Z59" s="39">
        <v>32.61287325</v>
      </c>
      <c r="AA59" s="39">
        <v>39.777236539999997</v>
      </c>
      <c r="AB59" s="39">
        <v>47.877504199999997</v>
      </c>
      <c r="AC59" s="39">
        <v>56.957229509999998</v>
      </c>
      <c r="AD59" s="39">
        <v>66.940651070000001</v>
      </c>
      <c r="AE59" s="39">
        <v>77.912097410000001</v>
      </c>
      <c r="AF59" s="39">
        <v>89.882242570000003</v>
      </c>
      <c r="AG59" s="39">
        <v>102.8542238</v>
      </c>
      <c r="AH59" s="39">
        <v>116.8313607</v>
      </c>
      <c r="AI59" s="39">
        <v>131.6148207</v>
      </c>
      <c r="AJ59" s="39">
        <v>147.25185569999999</v>
      </c>
      <c r="AK59" s="39">
        <v>163.6081921</v>
      </c>
      <c r="AL59" s="39">
        <v>180.56768729999999</v>
      </c>
      <c r="AM59" s="39">
        <v>197.9535861</v>
      </c>
      <c r="AN59">
        <v>216.0535213</v>
      </c>
      <c r="AO59">
        <v>234.2995454</v>
      </c>
      <c r="AP59">
        <v>252.45865330000001</v>
      </c>
      <c r="AQ59">
        <v>270.49757010000002</v>
      </c>
      <c r="AR59">
        <v>288.29935829999999</v>
      </c>
      <c r="AS59">
        <v>305.80269040000002</v>
      </c>
      <c r="AT59">
        <v>323.14384109999997</v>
      </c>
      <c r="AU59">
        <v>340.31742759999997</v>
      </c>
      <c r="AV59">
        <v>357.34495120000003</v>
      </c>
      <c r="AW59">
        <v>374.3876467</v>
      </c>
    </row>
    <row r="60" spans="2:99" x14ac:dyDescent="0.3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2.5419584299999999E-2</v>
      </c>
      <c r="G60" s="39">
        <v>4.0879589799999998E-2</v>
      </c>
      <c r="H60">
        <v>6.7273459100000002E-2</v>
      </c>
      <c r="I60">
        <v>9.4708387800000002E-2</v>
      </c>
      <c r="J60">
        <v>0.13202459599999999</v>
      </c>
      <c r="K60" s="39">
        <v>0.15861708660000001</v>
      </c>
      <c r="L60" s="39">
        <v>0.20607886559999999</v>
      </c>
      <c r="M60" s="39">
        <v>0.2876476637</v>
      </c>
      <c r="N60" s="39">
        <v>0.42579564110000001</v>
      </c>
      <c r="O60" s="39">
        <v>0.56703225660000001</v>
      </c>
      <c r="P60" s="39">
        <v>0.72999691099999997</v>
      </c>
      <c r="Q60" s="39">
        <v>0.93818148629999998</v>
      </c>
      <c r="R60" s="39">
        <v>1.193055577</v>
      </c>
      <c r="S60" s="39">
        <v>2.4697662380000001</v>
      </c>
      <c r="T60" s="39">
        <v>4.6133328569999996</v>
      </c>
      <c r="U60" s="39">
        <v>8.2313043340000007</v>
      </c>
      <c r="V60" s="39">
        <v>9.8990317010000002</v>
      </c>
      <c r="W60" s="39">
        <v>11.68787975</v>
      </c>
      <c r="X60" s="39">
        <v>13.859597089999999</v>
      </c>
      <c r="Y60" s="39">
        <v>16.928700679999999</v>
      </c>
      <c r="Z60" s="39">
        <v>20.566455470000001</v>
      </c>
      <c r="AA60" s="39">
        <v>24.715137080000002</v>
      </c>
      <c r="AB60" s="39">
        <v>29.338355060000001</v>
      </c>
      <c r="AC60" s="39">
        <v>34.448968120000004</v>
      </c>
      <c r="AD60" s="39">
        <v>39.986856760000002</v>
      </c>
      <c r="AE60" s="39">
        <v>45.988043830000002</v>
      </c>
      <c r="AF60" s="39">
        <v>52.442790170000002</v>
      </c>
      <c r="AG60" s="39">
        <v>59.336627460000003</v>
      </c>
      <c r="AH60" s="39">
        <v>66.654685079999894</v>
      </c>
      <c r="AI60" s="39">
        <v>74.268395010000006</v>
      </c>
      <c r="AJ60" s="39">
        <v>82.192279540000001</v>
      </c>
      <c r="AK60" s="39">
        <v>90.337274500000007</v>
      </c>
      <c r="AL60" s="39">
        <v>98.628190110000006</v>
      </c>
      <c r="AM60" s="39">
        <v>106.959363</v>
      </c>
      <c r="AN60">
        <v>115.4765604</v>
      </c>
      <c r="AO60">
        <v>123.866921</v>
      </c>
      <c r="AP60">
        <v>132.00366959999999</v>
      </c>
      <c r="AQ60">
        <v>139.86707770000001</v>
      </c>
      <c r="AR60">
        <v>147.39578789999999</v>
      </c>
      <c r="AS60">
        <v>154.55788570000001</v>
      </c>
      <c r="AT60">
        <v>161.42235239999999</v>
      </c>
      <c r="AU60">
        <v>167.98563139999999</v>
      </c>
      <c r="AV60">
        <v>174.25728609999999</v>
      </c>
      <c r="AW60">
        <v>180.31289050000001</v>
      </c>
    </row>
    <row r="61" spans="2:99" x14ac:dyDescent="0.3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8.6608582200000006E-2</v>
      </c>
      <c r="G61" s="39">
        <v>0.1190074612</v>
      </c>
      <c r="H61">
        <v>0.17436805229999999</v>
      </c>
      <c r="I61">
        <v>0.22604110359999999</v>
      </c>
      <c r="J61">
        <v>0.28991830289999998</v>
      </c>
      <c r="K61" s="39">
        <v>0.32928775230000001</v>
      </c>
      <c r="L61" s="39">
        <v>0.40234414060000001</v>
      </c>
      <c r="M61" s="39">
        <v>0.51516825610000005</v>
      </c>
      <c r="N61" s="39">
        <v>0.71810894349999999</v>
      </c>
      <c r="O61" s="39">
        <v>0.90241538109999997</v>
      </c>
      <c r="P61" s="39">
        <v>1.096605364</v>
      </c>
      <c r="Q61" s="39">
        <v>1.329148636</v>
      </c>
      <c r="R61" s="39">
        <v>1.595285786</v>
      </c>
      <c r="S61" s="39">
        <v>3.1274625340000002</v>
      </c>
      <c r="T61" s="39">
        <v>5.5227053809999997</v>
      </c>
      <c r="U61" s="39">
        <v>9.3059631399999905</v>
      </c>
      <c r="V61" s="39">
        <v>10.56556389</v>
      </c>
      <c r="W61" s="39">
        <v>11.784491490000001</v>
      </c>
      <c r="X61" s="39">
        <v>13.210464419999999</v>
      </c>
      <c r="Y61" s="39">
        <v>15.28786171</v>
      </c>
      <c r="Z61" s="39">
        <v>17.641946579999999</v>
      </c>
      <c r="AA61" s="39">
        <v>20.188895429999999</v>
      </c>
      <c r="AB61" s="39">
        <v>22.872416380000001</v>
      </c>
      <c r="AC61" s="39">
        <v>25.678742150000001</v>
      </c>
      <c r="AD61" s="39">
        <v>28.53890127</v>
      </c>
      <c r="AE61" s="39">
        <v>31.455477940000002</v>
      </c>
      <c r="AF61" s="39">
        <v>34.395772700000002</v>
      </c>
      <c r="AG61" s="39">
        <v>37.325120239999997</v>
      </c>
      <c r="AH61" s="39">
        <v>40.209335000000003</v>
      </c>
      <c r="AI61" s="39">
        <v>42.951238119999999</v>
      </c>
      <c r="AJ61" s="39">
        <v>45.547396769999999</v>
      </c>
      <c r="AK61" s="39">
        <v>47.932996780000003</v>
      </c>
      <c r="AL61" s="39">
        <v>50.060233820000001</v>
      </c>
      <c r="AM61" s="39">
        <v>51.872191600000001</v>
      </c>
      <c r="AN61">
        <v>53.435624799999999</v>
      </c>
      <c r="AO61">
        <v>54.602838149999997</v>
      </c>
      <c r="AP61">
        <v>55.326778470000001</v>
      </c>
      <c r="AQ61">
        <v>55.610542680000002</v>
      </c>
      <c r="AR61">
        <v>55.443829970000003</v>
      </c>
      <c r="AS61">
        <v>54.829241600000003</v>
      </c>
      <c r="AT61">
        <v>53.806995260000001</v>
      </c>
      <c r="AU61" s="39">
        <v>52.389637550000003</v>
      </c>
      <c r="AV61">
        <v>50.593372160000001</v>
      </c>
      <c r="AW61">
        <v>48.44974758</v>
      </c>
    </row>
    <row r="62" spans="2:99" x14ac:dyDescent="0.3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2.0087700179999999</v>
      </c>
      <c r="G62" s="39">
        <v>2.7266955159999999</v>
      </c>
      <c r="H62">
        <v>3.956588591</v>
      </c>
      <c r="I62">
        <v>5.0925530549999998</v>
      </c>
      <c r="J62">
        <v>6.4837173049999999</v>
      </c>
      <c r="K62" s="39">
        <v>7.3274458429999996</v>
      </c>
      <c r="L62" s="39">
        <v>8.9045609419999998</v>
      </c>
      <c r="M62" s="39">
        <v>11.31661323</v>
      </c>
      <c r="N62" s="39">
        <v>15.696133919999999</v>
      </c>
      <c r="O62" s="39">
        <v>19.63528058</v>
      </c>
      <c r="P62" s="39">
        <v>23.76162283</v>
      </c>
      <c r="Q62" s="39">
        <v>28.693082090000001</v>
      </c>
      <c r="R62" s="39">
        <v>34.332323440000003</v>
      </c>
      <c r="S62" s="39">
        <v>67.156490289999894</v>
      </c>
      <c r="T62" s="39">
        <v>118.41422590000001</v>
      </c>
      <c r="U62" s="39">
        <v>199.43210020000001</v>
      </c>
      <c r="V62" s="39">
        <v>226.58101099999999</v>
      </c>
      <c r="W62" s="39">
        <v>253.23158549999999</v>
      </c>
      <c r="X62" s="39">
        <v>284.8577037</v>
      </c>
      <c r="Y62" s="39">
        <v>331.25212800000003</v>
      </c>
      <c r="Z62" s="39">
        <v>384.60253790000002</v>
      </c>
      <c r="AA62" s="39">
        <v>443.33310649999999</v>
      </c>
      <c r="AB62" s="39">
        <v>506.4540854</v>
      </c>
      <c r="AC62" s="39">
        <v>573.91287509999995</v>
      </c>
      <c r="AD62" s="39">
        <v>644.43945389999999</v>
      </c>
      <c r="AE62" s="39">
        <v>718.3799861</v>
      </c>
      <c r="AF62" s="39">
        <v>795.31731639999998</v>
      </c>
      <c r="AG62" s="39">
        <v>874.80152090000001</v>
      </c>
      <c r="AH62" s="39">
        <v>956.40864420000003</v>
      </c>
      <c r="AI62" s="39">
        <v>1038.1868609999999</v>
      </c>
      <c r="AJ62" s="39">
        <v>1120.3596649999999</v>
      </c>
      <c r="AK62" s="39">
        <v>1201.689241</v>
      </c>
      <c r="AL62" s="39">
        <v>1281.26659</v>
      </c>
      <c r="AM62" s="39">
        <v>1357.8753260000001</v>
      </c>
      <c r="AN62">
        <v>1433.5153049999999</v>
      </c>
      <c r="AO62">
        <v>1504.464275</v>
      </c>
      <c r="AP62">
        <v>1569.4858730000001</v>
      </c>
      <c r="AQ62">
        <v>1628.6720459999999</v>
      </c>
      <c r="AR62">
        <v>1681.6570320000001</v>
      </c>
      <c r="AS62">
        <v>1728.4206369999999</v>
      </c>
      <c r="AT62">
        <v>1770.0797279999999</v>
      </c>
      <c r="AU62">
        <v>1806.907778</v>
      </c>
      <c r="AV62">
        <v>1839.3034339999999</v>
      </c>
      <c r="AW62">
        <v>1868.3164839999999</v>
      </c>
    </row>
    <row r="63" spans="2:99" x14ac:dyDescent="0.3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0.78775974530000004</v>
      </c>
      <c r="G63" s="39">
        <v>1.063684045</v>
      </c>
      <c r="H63">
        <v>1.5364234649999999</v>
      </c>
      <c r="I63">
        <v>1.970327688</v>
      </c>
      <c r="J63">
        <v>2.4983766529999998</v>
      </c>
      <c r="K63" s="39">
        <v>2.8150828529999998</v>
      </c>
      <c r="L63" s="39">
        <v>3.4090570520000001</v>
      </c>
      <c r="M63" s="39">
        <v>4.3093846769999997</v>
      </c>
      <c r="N63" s="39">
        <v>5.9529705850000001</v>
      </c>
      <c r="O63" s="39">
        <v>7.4159523250000001</v>
      </c>
      <c r="P63" s="39">
        <v>8.9348568830000001</v>
      </c>
      <c r="Q63" s="39">
        <v>10.737935070000001</v>
      </c>
      <c r="R63" s="39">
        <v>12.784533339999999</v>
      </c>
      <c r="S63" s="39">
        <v>24.884237089999999</v>
      </c>
      <c r="T63" s="39">
        <v>43.643186159999999</v>
      </c>
      <c r="U63" s="39">
        <v>73.085504360000002</v>
      </c>
      <c r="V63" s="39">
        <v>82.5397775</v>
      </c>
      <c r="W63" s="39">
        <v>91.684270789999999</v>
      </c>
      <c r="X63" s="39">
        <v>102.49350010000001</v>
      </c>
      <c r="Y63" s="39">
        <v>118.45784449999999</v>
      </c>
      <c r="Z63" s="39">
        <v>136.72168740000001</v>
      </c>
      <c r="AA63" s="39">
        <v>156.70279170000001</v>
      </c>
      <c r="AB63" s="39">
        <v>178.03646029999999</v>
      </c>
      <c r="AC63" s="39">
        <v>200.69216080000001</v>
      </c>
      <c r="AD63" s="39">
        <v>224.21382539999999</v>
      </c>
      <c r="AE63" s="39">
        <v>248.71163659999999</v>
      </c>
      <c r="AF63" s="39">
        <v>274.02917430000002</v>
      </c>
      <c r="AG63" s="39">
        <v>300.00136350000002</v>
      </c>
      <c r="AH63" s="39">
        <v>326.4743259</v>
      </c>
      <c r="AI63" s="39">
        <v>352.7791818</v>
      </c>
      <c r="AJ63" s="39">
        <v>378.99709080000002</v>
      </c>
      <c r="AK63" s="39">
        <v>404.7121113</v>
      </c>
      <c r="AL63" s="39">
        <v>429.62826489999998</v>
      </c>
      <c r="AM63" s="39">
        <v>453.3521801</v>
      </c>
      <c r="AN63">
        <v>476.56591150000003</v>
      </c>
      <c r="AO63">
        <v>498.04738270000001</v>
      </c>
      <c r="AP63">
        <v>517.41203719999999</v>
      </c>
      <c r="AQ63">
        <v>534.71663950000004</v>
      </c>
      <c r="AR63">
        <v>549.8691566</v>
      </c>
      <c r="AS63">
        <v>562.89080100000001</v>
      </c>
      <c r="AT63">
        <v>574.17323339999996</v>
      </c>
      <c r="AU63">
        <v>583.83080700000005</v>
      </c>
      <c r="AV63">
        <v>592.01669000000004</v>
      </c>
      <c r="AW63">
        <v>599.09004200000004</v>
      </c>
    </row>
    <row r="64" spans="2:99" x14ac:dyDescent="0.3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6.35834079E-3</v>
      </c>
      <c r="G64" s="39">
        <v>2.4689686099999999E-3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3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0.12974885250000001</v>
      </c>
      <c r="G65" s="39">
        <v>0.17225168709999999</v>
      </c>
      <c r="H65">
        <v>0.24530032360000001</v>
      </c>
      <c r="I65">
        <v>0.31113631060000002</v>
      </c>
      <c r="J65">
        <v>0.38985789879999999</v>
      </c>
      <c r="K65" s="39">
        <v>0.43557695629999998</v>
      </c>
      <c r="L65" s="39">
        <v>0.52241915670000005</v>
      </c>
      <c r="M65" s="39">
        <v>0.65106490309999998</v>
      </c>
      <c r="N65" s="39">
        <v>0.89014848219999998</v>
      </c>
      <c r="O65" s="39">
        <v>1.0976224489999999</v>
      </c>
      <c r="P65" s="39">
        <v>1.308762615</v>
      </c>
      <c r="Q65" s="39">
        <v>1.5561489230000001</v>
      </c>
      <c r="R65" s="39">
        <v>1.8331891410000001</v>
      </c>
      <c r="S65" s="39">
        <v>3.5328242510000001</v>
      </c>
      <c r="T65" s="39">
        <v>6.133492188</v>
      </c>
      <c r="U65" s="39">
        <v>10.16819804</v>
      </c>
      <c r="V65" s="39">
        <v>11.37194729</v>
      </c>
      <c r="W65" s="39">
        <v>12.51659242</v>
      </c>
      <c r="X65" s="39">
        <v>13.874577650000001</v>
      </c>
      <c r="Y65" s="39">
        <v>15.916666490000001</v>
      </c>
      <c r="Z65" s="39">
        <v>18.253209569999999</v>
      </c>
      <c r="AA65" s="39">
        <v>20.807508110000001</v>
      </c>
      <c r="AB65" s="39">
        <v>23.533152080000001</v>
      </c>
      <c r="AC65" s="39">
        <v>26.42842864</v>
      </c>
      <c r="AD65" s="39">
        <v>29.43563086</v>
      </c>
      <c r="AE65" s="39">
        <v>32.571832430000001</v>
      </c>
      <c r="AF65" s="39">
        <v>35.819184989999997</v>
      </c>
      <c r="AG65" s="39">
        <v>39.159031769999999</v>
      </c>
      <c r="AH65" s="39">
        <v>42.574412260000003</v>
      </c>
      <c r="AI65" s="39">
        <v>45.981436010000003</v>
      </c>
      <c r="AJ65" s="39">
        <v>49.394018369999998</v>
      </c>
      <c r="AK65" s="39">
        <v>52.761063909999997</v>
      </c>
      <c r="AL65" s="39">
        <v>56.046854979999999</v>
      </c>
      <c r="AM65" s="39">
        <v>59.202516559999999</v>
      </c>
      <c r="AN65">
        <v>62.319207949999999</v>
      </c>
      <c r="AO65">
        <v>65.238781309999894</v>
      </c>
      <c r="AP65">
        <v>67.911629129999994</v>
      </c>
      <c r="AQ65">
        <v>70.345371349999894</v>
      </c>
      <c r="AR65">
        <v>72.527441580000001</v>
      </c>
      <c r="AS65">
        <v>74.459677970000001</v>
      </c>
      <c r="AT65">
        <v>76.192415729999894</v>
      </c>
      <c r="AU65">
        <v>77.739080810000004</v>
      </c>
      <c r="AV65">
        <v>79.117993100000007</v>
      </c>
      <c r="AW65">
        <v>80.375047749999894</v>
      </c>
    </row>
    <row r="66" spans="2:49" x14ac:dyDescent="0.3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3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2.2208338639999998</v>
      </c>
      <c r="T67">
        <v>2.1575427820000002</v>
      </c>
      <c r="U67">
        <v>2.1567410090000001</v>
      </c>
      <c r="V67">
        <v>2.1878272970000001</v>
      </c>
      <c r="W67">
        <v>2.2061575659999999</v>
      </c>
      <c r="X67">
        <v>2.2376350249999999</v>
      </c>
      <c r="Y67">
        <v>2.2709797520000001</v>
      </c>
      <c r="Z67">
        <v>2.3104868600000001</v>
      </c>
      <c r="AA67">
        <v>2.3548340259999998</v>
      </c>
      <c r="AB67">
        <v>2.4035895890000001</v>
      </c>
      <c r="AC67">
        <v>2.4559352419999998</v>
      </c>
      <c r="AD67">
        <v>2.5092189390000001</v>
      </c>
      <c r="AE67">
        <v>2.5613698199999999</v>
      </c>
      <c r="AF67">
        <v>2.6126995229999999</v>
      </c>
      <c r="AG67">
        <v>2.6634670329999999</v>
      </c>
      <c r="AH67">
        <v>2.7147206229999998</v>
      </c>
      <c r="AI67">
        <v>2.7644959039999999</v>
      </c>
      <c r="AJ67">
        <v>2.814470885</v>
      </c>
      <c r="AK67">
        <v>2.8661092109999999</v>
      </c>
      <c r="AL67">
        <v>2.918843973</v>
      </c>
      <c r="AM67">
        <v>2.9725560170000001</v>
      </c>
      <c r="AN67">
        <v>3.0269643689999999</v>
      </c>
      <c r="AO67">
        <v>3.0816407080000001</v>
      </c>
      <c r="AP67">
        <v>3.1367024479999999</v>
      </c>
      <c r="AQ67">
        <v>3.1929465299999999</v>
      </c>
      <c r="AR67">
        <v>3.249193241</v>
      </c>
      <c r="AS67">
        <v>3.3086619480000001</v>
      </c>
      <c r="AT67">
        <v>3.3707639399999998</v>
      </c>
      <c r="AU67">
        <v>3.434789286</v>
      </c>
      <c r="AV67">
        <v>3.5006245300000001</v>
      </c>
      <c r="AW67">
        <v>3.5696650480000001</v>
      </c>
    </row>
    <row r="68" spans="2:49" x14ac:dyDescent="0.35">
      <c r="B68" t="s">
        <v>168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>
        <v>0.29081850990000002</v>
      </c>
      <c r="O68">
        <v>0.284989241</v>
      </c>
      <c r="P68">
        <v>0.28033674759999999</v>
      </c>
      <c r="Q68">
        <v>0.27523625860000001</v>
      </c>
      <c r="R68">
        <v>0.26808581339999998</v>
      </c>
      <c r="S68">
        <v>0.26094216329999997</v>
      </c>
      <c r="T68">
        <v>0.25415845370000001</v>
      </c>
      <c r="U68">
        <v>0.24747692190000001</v>
      </c>
      <c r="V68">
        <v>0.23973886589999999</v>
      </c>
      <c r="W68">
        <v>0.23158538470000001</v>
      </c>
      <c r="X68">
        <v>0.22283315649999999</v>
      </c>
      <c r="Y68">
        <v>0.21420808699999999</v>
      </c>
      <c r="Z68">
        <v>0.20636387880000001</v>
      </c>
      <c r="AA68">
        <v>0.19948546149999999</v>
      </c>
      <c r="AB68">
        <v>0.19348929989999999</v>
      </c>
      <c r="AC68">
        <v>0.18821820959999999</v>
      </c>
      <c r="AD68">
        <v>0.1835266954</v>
      </c>
      <c r="AE68">
        <v>0.17928735600000001</v>
      </c>
      <c r="AF68">
        <v>0.1754011459</v>
      </c>
      <c r="AG68">
        <v>0.17179711019999999</v>
      </c>
      <c r="AH68">
        <v>0.16842969350000001</v>
      </c>
      <c r="AI68">
        <v>0.16525036430000001</v>
      </c>
      <c r="AJ68">
        <v>0.16220632800000001</v>
      </c>
      <c r="AK68" s="39">
        <v>0.15926826929999999</v>
      </c>
      <c r="AL68" s="39">
        <v>0.15641613060000001</v>
      </c>
      <c r="AM68" s="39">
        <v>0.1536358568</v>
      </c>
      <c r="AN68" s="39">
        <v>0.15091721999999999</v>
      </c>
      <c r="AO68" s="39">
        <v>0.14823940529999999</v>
      </c>
      <c r="AP68" s="39">
        <v>0.14559256549999999</v>
      </c>
      <c r="AQ68" s="39">
        <v>0.142976081</v>
      </c>
      <c r="AR68" s="39">
        <v>0.140388348</v>
      </c>
      <c r="AS68" s="39">
        <v>0.1378270909</v>
      </c>
      <c r="AT68" s="39">
        <v>0.1352834306</v>
      </c>
      <c r="AU68" s="39">
        <v>0.13275087350000001</v>
      </c>
      <c r="AV68">
        <v>0.13022748049999999</v>
      </c>
      <c r="AW68">
        <v>0.12772909369999999</v>
      </c>
    </row>
    <row r="69" spans="2:49" x14ac:dyDescent="0.3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3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3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3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2.5457584510000002</v>
      </c>
      <c r="T72">
        <v>2.6181824599999999</v>
      </c>
      <c r="U72">
        <v>2.6500826179999999</v>
      </c>
      <c r="V72">
        <v>2.6573467320000002</v>
      </c>
      <c r="W72">
        <v>2.6245434090000002</v>
      </c>
      <c r="X72">
        <v>2.573701765</v>
      </c>
      <c r="Y72">
        <v>2.5512347229999999</v>
      </c>
      <c r="Z72">
        <v>2.5576473850000001</v>
      </c>
      <c r="AA72">
        <v>2.584508606</v>
      </c>
      <c r="AB72">
        <v>2.624759412</v>
      </c>
      <c r="AC72">
        <v>2.6731319729999998</v>
      </c>
      <c r="AD72">
        <v>2.7253234329999998</v>
      </c>
      <c r="AE72">
        <v>2.7783354130000002</v>
      </c>
      <c r="AF72">
        <v>2.8312415030000002</v>
      </c>
      <c r="AG72">
        <v>2.8837289410000002</v>
      </c>
      <c r="AH72">
        <v>2.9361735090000001</v>
      </c>
      <c r="AI72">
        <v>2.985872042</v>
      </c>
      <c r="AJ72">
        <v>3.033850208</v>
      </c>
      <c r="AK72">
        <v>3.0810679329999999</v>
      </c>
      <c r="AL72">
        <v>3.1278928960000001</v>
      </c>
      <c r="AM72">
        <v>3.1747188369999999</v>
      </c>
      <c r="AN72">
        <v>3.2205275809999998</v>
      </c>
      <c r="AO72">
        <v>3.2659472840000001</v>
      </c>
      <c r="AP72">
        <v>3.3113912179999998</v>
      </c>
      <c r="AQ72">
        <v>3.3574788839999998</v>
      </c>
      <c r="AR72">
        <v>3.4040771900000002</v>
      </c>
      <c r="AS72">
        <v>3.4505330019999998</v>
      </c>
      <c r="AT72">
        <v>3.497301422</v>
      </c>
      <c r="AU72">
        <v>3.5447348399999998</v>
      </c>
      <c r="AV72">
        <v>3.5932566060000002</v>
      </c>
      <c r="AW72">
        <v>3.6437444600000002</v>
      </c>
    </row>
    <row r="73" spans="2:49" x14ac:dyDescent="0.3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12.67571616</v>
      </c>
      <c r="T73">
        <v>12.570174980000001</v>
      </c>
      <c r="U73">
        <v>12.59396943</v>
      </c>
      <c r="V73">
        <v>12.7387949</v>
      </c>
      <c r="W73">
        <v>12.538363439999999</v>
      </c>
      <c r="X73">
        <v>12.477344370000001</v>
      </c>
      <c r="Y73">
        <v>12.43895069</v>
      </c>
      <c r="Z73">
        <v>12.530863500000001</v>
      </c>
      <c r="AA73">
        <v>12.70696804</v>
      </c>
      <c r="AB73">
        <v>12.938394519999999</v>
      </c>
      <c r="AC73">
        <v>13.20537955</v>
      </c>
      <c r="AD73">
        <v>13.49085548</v>
      </c>
      <c r="AE73">
        <v>13.76800785</v>
      </c>
      <c r="AF73">
        <v>14.037283929999999</v>
      </c>
      <c r="AG73">
        <v>14.299915800000001</v>
      </c>
      <c r="AH73">
        <v>14.567539269999999</v>
      </c>
      <c r="AI73">
        <v>14.809608470000001</v>
      </c>
      <c r="AJ73">
        <v>15.0426047</v>
      </c>
      <c r="AK73">
        <v>15.28560556</v>
      </c>
      <c r="AL73">
        <v>15.530551669999999</v>
      </c>
      <c r="AM73">
        <v>15.777026810000001</v>
      </c>
      <c r="AN73">
        <v>16.01483193</v>
      </c>
      <c r="AO73">
        <v>16.24074817</v>
      </c>
      <c r="AP73">
        <v>16.462339289999999</v>
      </c>
      <c r="AQ73">
        <v>16.691966220000001</v>
      </c>
      <c r="AR73">
        <v>16.914284200000001</v>
      </c>
      <c r="AS73">
        <v>17.147811449999999</v>
      </c>
      <c r="AT73">
        <v>17.393683500000002</v>
      </c>
      <c r="AU73">
        <v>17.645454350000001</v>
      </c>
      <c r="AV73">
        <v>17.905566090000001</v>
      </c>
      <c r="AW73">
        <v>18.192035780000001</v>
      </c>
    </row>
    <row r="74" spans="2:49" x14ac:dyDescent="0.3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6.8810767540000004</v>
      </c>
      <c r="T74">
        <v>6.8123956530000003</v>
      </c>
      <c r="U74">
        <v>6.6781039279999996</v>
      </c>
      <c r="V74">
        <v>6.4875946669999998</v>
      </c>
      <c r="W74">
        <v>6.2492181740000001</v>
      </c>
      <c r="X74">
        <v>5.988464081</v>
      </c>
      <c r="Y74">
        <v>5.7922093329999997</v>
      </c>
      <c r="Z74">
        <v>5.6505300109999999</v>
      </c>
      <c r="AA74">
        <v>5.5475563540000001</v>
      </c>
      <c r="AB74">
        <v>5.4703539900000004</v>
      </c>
      <c r="AC74">
        <v>5.4075764079999997</v>
      </c>
      <c r="AD74">
        <v>5.3400098610000004</v>
      </c>
      <c r="AE74">
        <v>5.2713055710000001</v>
      </c>
      <c r="AF74">
        <v>5.2020461740000004</v>
      </c>
      <c r="AG74">
        <v>5.132757936</v>
      </c>
      <c r="AH74">
        <v>5.0650256779999996</v>
      </c>
      <c r="AI74">
        <v>4.991091044</v>
      </c>
      <c r="AJ74">
        <v>4.9184090200000004</v>
      </c>
      <c r="AK74">
        <v>4.8479268429999998</v>
      </c>
      <c r="AL74">
        <v>4.7789538890000003</v>
      </c>
      <c r="AM74">
        <v>4.71122117</v>
      </c>
      <c r="AN74">
        <v>4.6425980500000001</v>
      </c>
      <c r="AO74">
        <v>4.5746859500000001</v>
      </c>
      <c r="AP74">
        <v>4.5075802920000001</v>
      </c>
      <c r="AQ74">
        <v>4.4420034260000003</v>
      </c>
      <c r="AR74">
        <v>4.3772772379999996</v>
      </c>
      <c r="AS74">
        <v>4.311857507</v>
      </c>
      <c r="AT74">
        <v>4.2478402529999997</v>
      </c>
      <c r="AU74">
        <v>4.1845850870000003</v>
      </c>
      <c r="AV74">
        <v>4.1218337810000003</v>
      </c>
      <c r="AW74">
        <v>4.061214562</v>
      </c>
    </row>
    <row r="75" spans="2:49" x14ac:dyDescent="0.3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3.2045910860000002</v>
      </c>
      <c r="T75">
        <v>3.117750815</v>
      </c>
      <c r="U75">
        <v>3.051297285</v>
      </c>
      <c r="V75">
        <v>3.0059021640000001</v>
      </c>
      <c r="W75">
        <v>2.9402281280000002</v>
      </c>
      <c r="X75">
        <v>2.8754965170000002</v>
      </c>
      <c r="Y75">
        <v>2.845481591</v>
      </c>
      <c r="Z75">
        <v>2.8531128149999998</v>
      </c>
      <c r="AA75">
        <v>2.8859116519999999</v>
      </c>
      <c r="AB75">
        <v>2.9330917109999999</v>
      </c>
      <c r="AC75">
        <v>2.986613749</v>
      </c>
      <c r="AD75">
        <v>3.0399860689999998</v>
      </c>
      <c r="AE75">
        <v>3.0898233820000001</v>
      </c>
      <c r="AF75">
        <v>3.1358053030000002</v>
      </c>
      <c r="AG75">
        <v>3.1784494589999999</v>
      </c>
      <c r="AH75">
        <v>3.2192633000000002</v>
      </c>
      <c r="AI75">
        <v>3.2553638619999998</v>
      </c>
      <c r="AJ75">
        <v>3.288736423</v>
      </c>
      <c r="AK75">
        <v>3.3208912310000001</v>
      </c>
      <c r="AL75">
        <v>3.3521944590000001</v>
      </c>
      <c r="AM75">
        <v>3.3830675139999999</v>
      </c>
      <c r="AN75">
        <v>3.4128673009999999</v>
      </c>
      <c r="AO75">
        <v>3.4422856240000002</v>
      </c>
      <c r="AP75">
        <v>3.4718999479999999</v>
      </c>
      <c r="AQ75">
        <v>3.5029540419999998</v>
      </c>
      <c r="AR75">
        <v>3.5356263979999998</v>
      </c>
      <c r="AS75">
        <v>3.5700475040000001</v>
      </c>
      <c r="AT75">
        <v>3.6073704019999999</v>
      </c>
      <c r="AU75">
        <v>3.6485574340000002</v>
      </c>
      <c r="AV75">
        <v>3.6944928140000002</v>
      </c>
      <c r="AW75">
        <v>3.7468534889999998</v>
      </c>
    </row>
    <row r="76" spans="2:49" x14ac:dyDescent="0.35">
      <c r="B76" t="s">
        <v>176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24.403256819999999</v>
      </c>
      <c r="T76">
        <v>24.229312920000002</v>
      </c>
      <c r="U76">
        <v>23.897830840000001</v>
      </c>
      <c r="V76">
        <v>23.531575660000001</v>
      </c>
      <c r="W76">
        <v>23.110318159999998</v>
      </c>
      <c r="X76">
        <v>22.65188122</v>
      </c>
      <c r="Y76">
        <v>22.21022091</v>
      </c>
      <c r="Z76">
        <v>21.7843418</v>
      </c>
      <c r="AA76">
        <v>21.364008609999999</v>
      </c>
      <c r="AB76">
        <v>20.937701610000001</v>
      </c>
      <c r="AC76">
        <v>20.496563680000001</v>
      </c>
      <c r="AD76">
        <v>20.032090669999999</v>
      </c>
      <c r="AE76">
        <v>19.539860189999999</v>
      </c>
      <c r="AF76">
        <v>19.01752248</v>
      </c>
      <c r="AG76">
        <v>18.464580000000002</v>
      </c>
      <c r="AH76">
        <v>17.882187460000001</v>
      </c>
      <c r="AI76">
        <v>17.271492389999999</v>
      </c>
      <c r="AJ76">
        <v>16.635958380000002</v>
      </c>
      <c r="AK76">
        <v>15.979554159999999</v>
      </c>
      <c r="AL76">
        <v>15.30676835</v>
      </c>
      <c r="AM76">
        <v>14.622328680000001</v>
      </c>
      <c r="AN76">
        <v>13.93201303</v>
      </c>
      <c r="AO76">
        <v>13.240406439999999</v>
      </c>
      <c r="AP76">
        <v>12.551953040000001</v>
      </c>
      <c r="AQ76">
        <v>11.871073450000001</v>
      </c>
      <c r="AR76">
        <v>11.2018398</v>
      </c>
      <c r="AS76">
        <v>10.5479007</v>
      </c>
      <c r="AT76">
        <v>9.9125528539999994</v>
      </c>
      <c r="AU76">
        <v>9.2985149020000009</v>
      </c>
      <c r="AV76">
        <v>8.7079359820000004</v>
      </c>
      <c r="AW76">
        <v>8.1424516239999996</v>
      </c>
    </row>
    <row r="77" spans="2:49" x14ac:dyDescent="0.35">
      <c r="B77" t="s">
        <v>177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19.40749053</v>
      </c>
      <c r="T77">
        <v>19.66236207</v>
      </c>
      <c r="U77">
        <v>19.763043280000002</v>
      </c>
      <c r="V77">
        <v>19.82776892</v>
      </c>
      <c r="W77">
        <v>19.681766469999999</v>
      </c>
      <c r="X77">
        <v>19.499988219999999</v>
      </c>
      <c r="Y77">
        <v>19.405342600000001</v>
      </c>
      <c r="Z77">
        <v>19.424550849999999</v>
      </c>
      <c r="AA77">
        <v>19.534452340000001</v>
      </c>
      <c r="AB77">
        <v>19.714988869999999</v>
      </c>
      <c r="AC77">
        <v>19.951464210000001</v>
      </c>
      <c r="AD77">
        <v>19.94323039</v>
      </c>
      <c r="AE77">
        <v>19.957993590000001</v>
      </c>
      <c r="AF77">
        <v>19.990145030000001</v>
      </c>
      <c r="AG77">
        <v>20.035103639999999</v>
      </c>
      <c r="AH77">
        <v>20.092470209999998</v>
      </c>
      <c r="AI77">
        <v>20.146812579999999</v>
      </c>
      <c r="AJ77">
        <v>20.203705830000001</v>
      </c>
      <c r="AK77">
        <v>20.26634572</v>
      </c>
      <c r="AL77">
        <v>20.333035970000001</v>
      </c>
      <c r="AM77">
        <v>20.403231760000001</v>
      </c>
      <c r="AN77">
        <v>20.557074329999999</v>
      </c>
      <c r="AO77">
        <v>20.712918269999999</v>
      </c>
      <c r="AP77">
        <v>20.86928859</v>
      </c>
      <c r="AQ77">
        <v>21.02773723</v>
      </c>
      <c r="AR77">
        <v>21.182942910000001</v>
      </c>
      <c r="AS77">
        <v>21.334441869999999</v>
      </c>
      <c r="AT77">
        <v>21.480697800000002</v>
      </c>
      <c r="AU77">
        <v>21.622034580000001</v>
      </c>
      <c r="AV77">
        <v>21.75951311</v>
      </c>
      <c r="AW77">
        <v>21.89818584</v>
      </c>
    </row>
    <row r="78" spans="2:49" x14ac:dyDescent="0.3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0.29165989520000002</v>
      </c>
      <c r="T78">
        <v>0.2905582625</v>
      </c>
      <c r="U78">
        <v>0.29459963480000001</v>
      </c>
      <c r="V78">
        <v>0.30172422799999998</v>
      </c>
      <c r="W78">
        <v>0.30911398649999999</v>
      </c>
      <c r="X78">
        <v>0.31682066060000003</v>
      </c>
      <c r="Y78">
        <v>0.32081515579999997</v>
      </c>
      <c r="Z78">
        <v>0.32287254640000002</v>
      </c>
      <c r="AA78">
        <v>0.32403091160000003</v>
      </c>
      <c r="AB78">
        <v>0.32496445289999998</v>
      </c>
      <c r="AC78">
        <v>0.32612667400000001</v>
      </c>
      <c r="AD78">
        <v>0.32866862120000001</v>
      </c>
      <c r="AE78">
        <v>0.3324292123</v>
      </c>
      <c r="AF78">
        <v>0.33715732850000002</v>
      </c>
      <c r="AG78">
        <v>0.34262874430000001</v>
      </c>
      <c r="AH78">
        <v>0.34863874020000002</v>
      </c>
      <c r="AI78">
        <v>0.35518927970000003</v>
      </c>
      <c r="AJ78">
        <v>0.36200770319999998</v>
      </c>
      <c r="AK78">
        <v>0.36891183280000001</v>
      </c>
      <c r="AL78">
        <v>0.37584193739999999</v>
      </c>
      <c r="AM78">
        <v>0.38279320319999999</v>
      </c>
      <c r="AN78">
        <v>0.38982417699999999</v>
      </c>
      <c r="AO78">
        <v>0.39686597670000001</v>
      </c>
      <c r="AP78">
        <v>0.40388783160000002</v>
      </c>
      <c r="AQ78">
        <v>0.41086684820000002</v>
      </c>
      <c r="AR78">
        <v>0.41781273340000002</v>
      </c>
      <c r="AS78">
        <v>0.4248373573</v>
      </c>
      <c r="AT78">
        <v>0.43185235929999999</v>
      </c>
      <c r="AU78">
        <v>0.43885871459999998</v>
      </c>
      <c r="AV78">
        <v>0.44590096509999999</v>
      </c>
      <c r="AW78">
        <v>0.45294659799999998</v>
      </c>
    </row>
    <row r="79" spans="2:49" x14ac:dyDescent="0.35">
      <c r="B79" t="s">
        <v>179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9.3352614050000007</v>
      </c>
      <c r="T79">
        <v>9.1637911429999903</v>
      </c>
      <c r="U79">
        <v>9.1766609890000002</v>
      </c>
      <c r="V79">
        <v>9.2967463109999997</v>
      </c>
      <c r="W79">
        <v>9.4057277080000006</v>
      </c>
      <c r="X79">
        <v>9.5740733509999902</v>
      </c>
      <c r="Y79">
        <v>9.6812669450000008</v>
      </c>
      <c r="Z79">
        <v>9.7777203920000009</v>
      </c>
      <c r="AA79">
        <v>9.8741573799999998</v>
      </c>
      <c r="AB79">
        <v>9.9766278180000008</v>
      </c>
      <c r="AC79">
        <v>10.089350509999999</v>
      </c>
      <c r="AD79">
        <v>10.232818529999999</v>
      </c>
      <c r="AE79">
        <v>10.400637010000001</v>
      </c>
      <c r="AF79">
        <v>10.58860829</v>
      </c>
      <c r="AG79">
        <v>10.792677960000001</v>
      </c>
      <c r="AH79">
        <v>11.01024806</v>
      </c>
      <c r="AI79">
        <v>11.233741869999999</v>
      </c>
      <c r="AJ79">
        <v>11.46278616</v>
      </c>
      <c r="AK79">
        <v>11.697302929999999</v>
      </c>
      <c r="AL79">
        <v>11.935192389999999</v>
      </c>
      <c r="AM79">
        <v>12.17605504</v>
      </c>
      <c r="AN79">
        <v>12.417037219999999</v>
      </c>
      <c r="AO79">
        <v>12.65724513</v>
      </c>
      <c r="AP79">
        <v>12.896878920000001</v>
      </c>
      <c r="AQ79">
        <v>13.137169030000001</v>
      </c>
      <c r="AR79">
        <v>13.37593815</v>
      </c>
      <c r="AS79">
        <v>13.619542819999999</v>
      </c>
      <c r="AT79">
        <v>13.86582611</v>
      </c>
      <c r="AU79">
        <v>14.114177789999999</v>
      </c>
      <c r="AV79">
        <v>14.36550701</v>
      </c>
      <c r="AW79">
        <v>14.621212959999999</v>
      </c>
    </row>
    <row r="80" spans="2:49" x14ac:dyDescent="0.3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13.839617629999999</v>
      </c>
      <c r="T80">
        <v>13.796839629999999</v>
      </c>
      <c r="U80">
        <v>13.87350825</v>
      </c>
      <c r="V80">
        <v>13.9419194</v>
      </c>
      <c r="W80">
        <v>14.02357387</v>
      </c>
      <c r="X80">
        <v>14.0938579</v>
      </c>
      <c r="Y80">
        <v>14.05137064</v>
      </c>
      <c r="Z80">
        <v>13.9943089</v>
      </c>
      <c r="AA80">
        <v>13.940056330000001</v>
      </c>
      <c r="AB80">
        <v>13.892421390000001</v>
      </c>
      <c r="AC80">
        <v>13.853414559999999</v>
      </c>
      <c r="AD80">
        <v>13.84203456</v>
      </c>
      <c r="AE80">
        <v>13.84870411</v>
      </c>
      <c r="AF80">
        <v>13.86781757</v>
      </c>
      <c r="AG80">
        <v>13.896717280000001</v>
      </c>
      <c r="AH80">
        <v>13.93313625</v>
      </c>
      <c r="AI80">
        <v>13.974077680000001</v>
      </c>
      <c r="AJ80">
        <v>14.01597001</v>
      </c>
      <c r="AK80">
        <v>14.057479799999999</v>
      </c>
      <c r="AL80">
        <v>14.09843433</v>
      </c>
      <c r="AM80">
        <v>14.13786809</v>
      </c>
      <c r="AN80">
        <v>14.176864030000001</v>
      </c>
      <c r="AO80">
        <v>14.212165499999999</v>
      </c>
      <c r="AP80">
        <v>14.24361012</v>
      </c>
      <c r="AQ80">
        <v>14.27129199</v>
      </c>
      <c r="AR80">
        <v>14.29556783</v>
      </c>
      <c r="AS80">
        <v>14.31670355</v>
      </c>
      <c r="AT80">
        <v>14.333988079999999</v>
      </c>
      <c r="AU80">
        <v>14.34706905</v>
      </c>
      <c r="AV80">
        <v>14.35598727</v>
      </c>
      <c r="AW80">
        <v>14.36254871</v>
      </c>
    </row>
    <row r="81" spans="2:99" x14ac:dyDescent="0.35">
      <c r="B81" t="s">
        <v>181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11.64723837</v>
      </c>
      <c r="T81">
        <v>11.247439590000001</v>
      </c>
      <c r="U81">
        <v>10.93650264</v>
      </c>
      <c r="V81">
        <v>10.735370570000001</v>
      </c>
      <c r="W81">
        <v>10.5349789</v>
      </c>
      <c r="X81">
        <v>10.377410279999999</v>
      </c>
      <c r="Y81">
        <v>10.27455426</v>
      </c>
      <c r="Z81">
        <v>10.228852789999999</v>
      </c>
      <c r="AA81">
        <v>10.216943000000001</v>
      </c>
      <c r="AB81">
        <v>10.222665729999999</v>
      </c>
      <c r="AC81">
        <v>10.238162559999999</v>
      </c>
      <c r="AD81">
        <v>10.284765699999999</v>
      </c>
      <c r="AE81">
        <v>10.354487069999999</v>
      </c>
      <c r="AF81">
        <v>10.44110849</v>
      </c>
      <c r="AG81">
        <v>10.54025813</v>
      </c>
      <c r="AH81">
        <v>10.649121020000001</v>
      </c>
      <c r="AI81">
        <v>10.75918152</v>
      </c>
      <c r="AJ81">
        <v>10.86823762</v>
      </c>
      <c r="AK81">
        <v>10.97472716</v>
      </c>
      <c r="AL81">
        <v>11.078076940000001</v>
      </c>
      <c r="AM81">
        <v>11.17896462</v>
      </c>
      <c r="AN81">
        <v>11.276504020000001</v>
      </c>
      <c r="AO81">
        <v>11.37064275</v>
      </c>
      <c r="AP81">
        <v>11.462277540000001</v>
      </c>
      <c r="AQ81">
        <v>11.55349618</v>
      </c>
      <c r="AR81">
        <v>11.6458961</v>
      </c>
      <c r="AS81">
        <v>11.74141953</v>
      </c>
      <c r="AT81">
        <v>11.841282400000001</v>
      </c>
      <c r="AU81">
        <v>11.948566850000001</v>
      </c>
      <c r="AV81">
        <v>12.066672759999999</v>
      </c>
      <c r="AW81">
        <v>12.197644410000001</v>
      </c>
    </row>
    <row r="82" spans="2:99" x14ac:dyDescent="0.3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2.7231342199999999E-3</v>
      </c>
      <c r="I82">
        <v>3.98695595E-3</v>
      </c>
      <c r="J82" s="39">
        <v>5.5587454300000004E-3</v>
      </c>
      <c r="K82" s="39">
        <v>7.2557755400000003E-3</v>
      </c>
      <c r="L82" s="39">
        <v>9.2828888500000005E-3</v>
      </c>
      <c r="M82" s="39">
        <v>1.18617098E-2</v>
      </c>
      <c r="N82" s="39">
        <v>1.5525242999999999E-2</v>
      </c>
      <c r="O82" s="39">
        <v>2.00649021E-2</v>
      </c>
      <c r="P82" s="39">
        <v>2.5472291000000001E-2</v>
      </c>
      <c r="Q82" s="39">
        <v>3.1922369899999997E-2</v>
      </c>
      <c r="R82" s="39">
        <v>3.95494516E-2</v>
      </c>
      <c r="S82" s="39">
        <v>5.6292612200000001E-2</v>
      </c>
      <c r="T82" s="39">
        <v>8.6943254100000006E-2</v>
      </c>
      <c r="U82" s="39">
        <v>0.13932554890000001</v>
      </c>
      <c r="V82" s="39">
        <v>0.1958628103</v>
      </c>
      <c r="W82" s="39">
        <v>0.25613414369999998</v>
      </c>
      <c r="X82" s="39">
        <v>0.3213883609</v>
      </c>
      <c r="Y82" s="39">
        <v>0.39572032820000003</v>
      </c>
      <c r="Z82" s="39">
        <v>0.48058964199999998</v>
      </c>
      <c r="AA82" s="39">
        <v>0.57687979310000004</v>
      </c>
      <c r="AB82" s="39">
        <v>0.68511585109999995</v>
      </c>
      <c r="AC82" s="39">
        <v>0.80577402750000005</v>
      </c>
      <c r="AD82" s="39">
        <v>0.93891664490000004</v>
      </c>
      <c r="AE82" s="39">
        <v>1.0847141789999999</v>
      </c>
      <c r="AF82" s="39">
        <v>1.243205753</v>
      </c>
      <c r="AG82" s="39">
        <v>1.414298654</v>
      </c>
      <c r="AH82" s="39">
        <v>1.597786014</v>
      </c>
      <c r="AI82" s="39">
        <v>1.7928841120000001</v>
      </c>
      <c r="AJ82" s="39">
        <v>1.9989416390000001</v>
      </c>
      <c r="AK82" s="39">
        <v>2.2149803160000001</v>
      </c>
      <c r="AL82" s="39">
        <v>2.439817583</v>
      </c>
      <c r="AM82" s="39">
        <v>2.6719843079999999</v>
      </c>
      <c r="AN82" s="39">
        <v>2.9107459379999998</v>
      </c>
      <c r="AO82" s="39">
        <v>3.154263319</v>
      </c>
      <c r="AP82" s="39">
        <v>3.4004467809999999</v>
      </c>
      <c r="AQ82" s="39">
        <v>3.6473894439999999</v>
      </c>
      <c r="AR82" s="39">
        <v>3.8932079549999998</v>
      </c>
      <c r="AS82" s="39">
        <v>4.1361488919999996</v>
      </c>
      <c r="AT82" s="39">
        <v>4.3749371899999998</v>
      </c>
      <c r="AU82" s="39">
        <v>4.6084737279999999</v>
      </c>
      <c r="AV82" s="39">
        <v>4.8358619120000004</v>
      </c>
      <c r="AW82" s="39">
        <v>5.0566014509999997</v>
      </c>
    </row>
    <row r="83" spans="2:99" x14ac:dyDescent="0.35">
      <c r="B83" t="s">
        <v>183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1.2562644220000001</v>
      </c>
      <c r="T83">
        <v>1.2428692219999999</v>
      </c>
      <c r="U83">
        <v>1.24823419</v>
      </c>
      <c r="V83">
        <v>1.2686100789999999</v>
      </c>
      <c r="W83">
        <v>1.29485158</v>
      </c>
      <c r="X83">
        <v>1.326368862</v>
      </c>
      <c r="Y83">
        <v>1.3453440940000001</v>
      </c>
      <c r="Z83">
        <v>1.3555195550000001</v>
      </c>
      <c r="AA83">
        <v>1.3605141839999999</v>
      </c>
      <c r="AB83">
        <v>1.3624499990000001</v>
      </c>
      <c r="AC83">
        <v>1.363689097</v>
      </c>
      <c r="AD83">
        <v>1.3686155440000001</v>
      </c>
      <c r="AE83">
        <v>1.377531834</v>
      </c>
      <c r="AF83">
        <v>1.3899551560000001</v>
      </c>
      <c r="AG83">
        <v>1.4053167230000001</v>
      </c>
      <c r="AH83">
        <v>1.423019381</v>
      </c>
      <c r="AI83">
        <v>1.4428864210000001</v>
      </c>
      <c r="AJ83">
        <v>1.464156273</v>
      </c>
      <c r="AK83">
        <v>1.4862071189999999</v>
      </c>
      <c r="AL83">
        <v>1.5087476580000001</v>
      </c>
      <c r="AM83">
        <v>1.531614413</v>
      </c>
      <c r="AN83">
        <v>1.555233597</v>
      </c>
      <c r="AO83">
        <v>1.579059934</v>
      </c>
      <c r="AP83">
        <v>1.602817868</v>
      </c>
      <c r="AQ83">
        <v>1.626369011</v>
      </c>
      <c r="AR83">
        <v>1.6495719310000001</v>
      </c>
      <c r="AS83">
        <v>1.6727456030000001</v>
      </c>
      <c r="AT83">
        <v>1.695580316</v>
      </c>
      <c r="AU83">
        <v>1.7180438419999999</v>
      </c>
      <c r="AV83">
        <v>1.7402262719999999</v>
      </c>
      <c r="AW83">
        <v>1.762060449</v>
      </c>
    </row>
    <row r="84" spans="2:99" x14ac:dyDescent="0.35">
      <c r="B84" t="s">
        <v>184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0.31734396799999998</v>
      </c>
      <c r="T84">
        <v>0.3124918203</v>
      </c>
      <c r="U84">
        <v>0.31336255860000001</v>
      </c>
      <c r="V84">
        <v>0.31767384240000002</v>
      </c>
      <c r="W84">
        <v>0.32044717020000002</v>
      </c>
      <c r="X84">
        <v>0.32276653910000003</v>
      </c>
      <c r="Y84">
        <v>0.3261404692</v>
      </c>
      <c r="Z84">
        <v>0.32978330659999999</v>
      </c>
      <c r="AA84">
        <v>0.33329832059999998</v>
      </c>
      <c r="AB84">
        <v>0.33670238489999998</v>
      </c>
      <c r="AC84">
        <v>0.34011855060000001</v>
      </c>
      <c r="AD84">
        <v>0.34365691669999998</v>
      </c>
      <c r="AE84">
        <v>0.3471876908</v>
      </c>
      <c r="AF84">
        <v>0.35077510769999998</v>
      </c>
      <c r="AG84">
        <v>0.3544434528</v>
      </c>
      <c r="AH84">
        <v>0.35824724340000003</v>
      </c>
      <c r="AI84">
        <v>0.3626067738</v>
      </c>
      <c r="AJ84">
        <v>0.36725827350000001</v>
      </c>
      <c r="AK84">
        <v>0.37208591460000001</v>
      </c>
      <c r="AL84">
        <v>0.37699937179999998</v>
      </c>
      <c r="AM84">
        <v>0.38197655619999998</v>
      </c>
      <c r="AN84">
        <v>0.38710782989999998</v>
      </c>
      <c r="AO84">
        <v>0.39236723829999998</v>
      </c>
      <c r="AP84">
        <v>0.39769730549999999</v>
      </c>
      <c r="AQ84">
        <v>0.40309593760000001</v>
      </c>
      <c r="AR84">
        <v>0.40849586529999998</v>
      </c>
      <c r="AS84">
        <v>0.41400864840000001</v>
      </c>
      <c r="AT84">
        <v>0.41951336649999998</v>
      </c>
      <c r="AU84">
        <v>0.42498667280000002</v>
      </c>
      <c r="AV84">
        <v>0.43044562980000001</v>
      </c>
      <c r="AW84">
        <v>0.43596828230000001</v>
      </c>
    </row>
    <row r="85" spans="2:99" x14ac:dyDescent="0.35">
      <c r="B85" t="s">
        <v>185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 s="39">
        <v>12.173449700000001</v>
      </c>
      <c r="Q85" s="39">
        <v>12.181953569999999</v>
      </c>
      <c r="R85" s="39">
        <v>12.19709741</v>
      </c>
      <c r="S85" s="39">
        <v>12.295267620000001</v>
      </c>
      <c r="T85" s="39">
        <v>12.0562159</v>
      </c>
      <c r="U85" s="39">
        <v>11.90612458</v>
      </c>
      <c r="V85" s="39">
        <v>11.84881736</v>
      </c>
      <c r="W85" s="39">
        <v>11.64785022</v>
      </c>
      <c r="X85" s="39">
        <v>11.510776379999999</v>
      </c>
      <c r="Y85" s="39">
        <v>11.5260061</v>
      </c>
      <c r="Z85" s="39">
        <v>11.631246689999999</v>
      </c>
      <c r="AA85" s="39">
        <v>11.770182589999999</v>
      </c>
      <c r="AB85" s="39">
        <v>11.922023250000001</v>
      </c>
      <c r="AC85" s="39">
        <v>12.080240890000001</v>
      </c>
      <c r="AD85" s="39">
        <v>12.236831690000001</v>
      </c>
      <c r="AE85" s="39">
        <v>12.382140189999999</v>
      </c>
      <c r="AF85">
        <v>12.52211273</v>
      </c>
      <c r="AG85">
        <v>12.66012798</v>
      </c>
      <c r="AH85">
        <v>12.80256591</v>
      </c>
      <c r="AI85">
        <v>12.95076482</v>
      </c>
      <c r="AJ85">
        <v>13.10559932</v>
      </c>
      <c r="AK85">
        <v>13.270733440000001</v>
      </c>
      <c r="AL85">
        <v>13.44115519</v>
      </c>
      <c r="AM85">
        <v>13.61551669</v>
      </c>
      <c r="AN85">
        <v>13.79053483</v>
      </c>
      <c r="AO85">
        <v>13.96645352</v>
      </c>
      <c r="AP85">
        <v>14.14323931</v>
      </c>
      <c r="AQ85">
        <v>14.32401247</v>
      </c>
      <c r="AR85">
        <v>14.501640780000001</v>
      </c>
      <c r="AS85">
        <v>14.68381464</v>
      </c>
      <c r="AT85">
        <v>14.86671544</v>
      </c>
      <c r="AU85">
        <v>15.04834834</v>
      </c>
      <c r="AV85">
        <v>15.229411109999999</v>
      </c>
      <c r="AW85">
        <v>15.41701537</v>
      </c>
    </row>
    <row r="86" spans="2:99" x14ac:dyDescent="0.3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17.58929161</v>
      </c>
      <c r="G86">
        <v>17.26442085</v>
      </c>
      <c r="H86">
        <v>17.227773549999998</v>
      </c>
      <c r="I86">
        <v>17.27121773</v>
      </c>
      <c r="J86">
        <v>16.98715473</v>
      </c>
      <c r="K86" s="39">
        <v>16.464363939999998</v>
      </c>
      <c r="L86" s="39">
        <v>16.147115419999999</v>
      </c>
      <c r="M86" s="39">
        <v>15.966268039999999</v>
      </c>
      <c r="N86" s="39">
        <v>15.92606582</v>
      </c>
      <c r="O86" s="39">
        <v>15.99092564</v>
      </c>
      <c r="P86" s="39">
        <v>15.725430380000001</v>
      </c>
      <c r="Q86" s="39">
        <v>15.0945248</v>
      </c>
      <c r="R86" s="39">
        <v>14.55206345</v>
      </c>
      <c r="S86" s="39">
        <v>14.020133960000001</v>
      </c>
      <c r="T86" s="39">
        <v>13.55750799</v>
      </c>
      <c r="U86" s="39">
        <v>13.31364707</v>
      </c>
      <c r="V86" s="39">
        <v>13.046178039999999</v>
      </c>
      <c r="W86" s="39">
        <v>12.69844449</v>
      </c>
      <c r="X86" s="39">
        <v>12.32758134</v>
      </c>
      <c r="Y86" s="39">
        <v>12.132513319999999</v>
      </c>
      <c r="Z86">
        <v>11.94425646</v>
      </c>
      <c r="AA86">
        <v>11.7719273</v>
      </c>
      <c r="AB86">
        <v>11.61859177</v>
      </c>
      <c r="AC86">
        <v>11.481833440000001</v>
      </c>
      <c r="AD86">
        <v>11.335826669999999</v>
      </c>
      <c r="AE86">
        <v>11.18819077</v>
      </c>
      <c r="AF86">
        <v>11.045552470000001</v>
      </c>
      <c r="AG86">
        <v>10.90892762</v>
      </c>
      <c r="AH86">
        <v>10.781112220000001</v>
      </c>
      <c r="AI86">
        <v>10.67544842</v>
      </c>
      <c r="AJ86">
        <v>10.57707231</v>
      </c>
      <c r="AK86">
        <v>10.485413879999999</v>
      </c>
      <c r="AL86">
        <v>10.39748655</v>
      </c>
      <c r="AM86">
        <v>10.31215793</v>
      </c>
      <c r="AN86">
        <v>10.230299670000001</v>
      </c>
      <c r="AO86">
        <v>10.150957119999999</v>
      </c>
      <c r="AP86">
        <v>10.07189346</v>
      </c>
      <c r="AQ86">
        <v>9.993550849</v>
      </c>
      <c r="AR86">
        <v>9.9136168060000003</v>
      </c>
      <c r="AS86">
        <v>9.8340345249999999</v>
      </c>
      <c r="AT86" s="39">
        <v>9.7516119749999994</v>
      </c>
      <c r="AU86" s="39">
        <v>9.6658881920000006</v>
      </c>
      <c r="AV86">
        <v>9.576465571</v>
      </c>
      <c r="AW86">
        <v>9.4871489740000001</v>
      </c>
    </row>
    <row r="87" spans="2:99" x14ac:dyDescent="0.3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7.0628624279999999</v>
      </c>
      <c r="T87">
        <v>6.62125582</v>
      </c>
      <c r="U87">
        <v>6.2628586769999997</v>
      </c>
      <c r="V87">
        <v>5.9899668830000001</v>
      </c>
      <c r="W87">
        <v>5.7098363350000003</v>
      </c>
      <c r="X87">
        <v>5.4516776939999998</v>
      </c>
      <c r="Y87">
        <v>5.3575983550000004</v>
      </c>
      <c r="Z87">
        <v>5.3431867649999996</v>
      </c>
      <c r="AA87">
        <v>5.3609926420000003</v>
      </c>
      <c r="AB87">
        <v>5.3883447340000004</v>
      </c>
      <c r="AC87">
        <v>5.4155782669999999</v>
      </c>
      <c r="AD87">
        <v>5.4362427630000001</v>
      </c>
      <c r="AE87">
        <v>5.4484100250000003</v>
      </c>
      <c r="AF87">
        <v>5.4553640210000003</v>
      </c>
      <c r="AG87">
        <v>5.4598818969999998</v>
      </c>
      <c r="AH87">
        <v>5.465102108</v>
      </c>
      <c r="AI87">
        <v>5.4742096619999998</v>
      </c>
      <c r="AJ87">
        <v>5.4861095219999996</v>
      </c>
      <c r="AK87">
        <v>5.5001847740000001</v>
      </c>
      <c r="AL87">
        <v>5.5153733980000004</v>
      </c>
      <c r="AM87">
        <v>5.5312980429999996</v>
      </c>
      <c r="AN87">
        <v>5.5473141779999997</v>
      </c>
      <c r="AO87">
        <v>5.5641691959999999</v>
      </c>
      <c r="AP87">
        <v>5.5814629010000001</v>
      </c>
      <c r="AQ87">
        <v>5.5999615230000002</v>
      </c>
      <c r="AR87">
        <v>5.6192562849999996</v>
      </c>
      <c r="AS87">
        <v>5.6395640350000003</v>
      </c>
      <c r="AT87">
        <v>5.661080428</v>
      </c>
      <c r="AU87">
        <v>5.6849921830000003</v>
      </c>
      <c r="AV87">
        <v>5.7123885579999998</v>
      </c>
      <c r="AW87">
        <v>5.7453234569999996</v>
      </c>
    </row>
    <row r="88" spans="2:99" x14ac:dyDescent="0.3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1.48385438E-6</v>
      </c>
      <c r="G88" s="39">
        <v>3.5797430400000001E-6</v>
      </c>
      <c r="H88" s="39">
        <v>5.5337600599999998E-6</v>
      </c>
      <c r="I88" s="39">
        <v>7.5206233999999998E-6</v>
      </c>
      <c r="J88" s="39">
        <v>9.9550277499999996E-6</v>
      </c>
      <c r="K88" s="39">
        <v>1.22653569E-5</v>
      </c>
      <c r="L88" s="39">
        <v>1.4294582199999999E-5</v>
      </c>
      <c r="M88" s="39">
        <v>1.62277452E-5</v>
      </c>
      <c r="N88" s="39">
        <v>1.7687848200000001E-5</v>
      </c>
      <c r="O88" s="39">
        <v>1.88601409E-5</v>
      </c>
      <c r="P88" s="39">
        <v>2.0487767499999998E-5</v>
      </c>
      <c r="Q88" s="39">
        <v>2.2907997999999999E-5</v>
      </c>
      <c r="R88" s="39">
        <v>2.5228073700000001E-5</v>
      </c>
      <c r="S88" s="39">
        <v>2.8580802600000001E-5</v>
      </c>
      <c r="T88" s="39">
        <v>3.1040166999999998E-5</v>
      </c>
      <c r="U88" s="39">
        <v>3.3686070300000002E-5</v>
      </c>
      <c r="V88" s="39">
        <v>3.6539347499999998E-5</v>
      </c>
      <c r="W88" s="39">
        <v>3.95418611E-5</v>
      </c>
      <c r="X88" s="39">
        <v>4.2675441E-5</v>
      </c>
      <c r="Y88" s="39">
        <v>4.5842868300000002E-5</v>
      </c>
      <c r="Z88" s="39">
        <v>4.8904368799999997E-5</v>
      </c>
      <c r="AA88" s="39">
        <v>5.1774837499999997E-5</v>
      </c>
      <c r="AB88" s="39">
        <v>5.43807328E-5</v>
      </c>
      <c r="AC88" s="39">
        <v>5.6675434100000001E-5</v>
      </c>
      <c r="AD88" s="39">
        <v>5.8622556100000001E-5</v>
      </c>
      <c r="AE88" s="39">
        <v>6.0207578400000002E-5</v>
      </c>
      <c r="AF88" s="39">
        <v>6.1423784100000001E-5</v>
      </c>
      <c r="AG88" s="39">
        <v>6.2271095699999995E-5</v>
      </c>
      <c r="AH88" s="39">
        <v>6.2754871500000003E-5</v>
      </c>
      <c r="AI88" s="39">
        <v>6.2888737500000006E-5</v>
      </c>
      <c r="AJ88" s="39">
        <v>6.2684160400000002E-5</v>
      </c>
      <c r="AK88" s="39">
        <v>6.2153934400000001E-5</v>
      </c>
      <c r="AL88" s="39">
        <v>6.1317934000000004E-5</v>
      </c>
      <c r="AM88" s="39">
        <v>6.0199471399999999E-5</v>
      </c>
      <c r="AN88" s="39">
        <v>5.8836150700000002E-5</v>
      </c>
      <c r="AO88" s="39">
        <v>5.7256056999999998E-5</v>
      </c>
      <c r="AP88" s="39">
        <v>5.5488191299999999E-5</v>
      </c>
      <c r="AQ88" s="39">
        <v>5.3564819799999997E-5</v>
      </c>
      <c r="AR88" s="39">
        <v>5.1518501199999997E-5</v>
      </c>
      <c r="AS88" s="39">
        <v>4.93819882E-5</v>
      </c>
      <c r="AT88" s="39">
        <v>4.7185516599999997E-5</v>
      </c>
      <c r="AU88" s="39">
        <v>4.49561302E-5</v>
      </c>
      <c r="AV88" s="39">
        <v>4.2717630700000002E-5</v>
      </c>
      <c r="AW88" s="39">
        <v>4.0491139000000003E-5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3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0.29831789050000002</v>
      </c>
      <c r="G89" s="39">
        <v>0.28579310149999998</v>
      </c>
      <c r="H89" s="39">
        <v>0.22583019239999999</v>
      </c>
      <c r="I89" s="39">
        <v>0.25601173249999998</v>
      </c>
      <c r="J89" s="39">
        <v>0.24843065550000001</v>
      </c>
      <c r="K89" s="39">
        <v>0.2712753987</v>
      </c>
      <c r="L89" s="39">
        <v>0.26059061560000002</v>
      </c>
      <c r="M89" s="39">
        <v>0.2484648448</v>
      </c>
      <c r="N89" s="39">
        <v>0.22967213559999999</v>
      </c>
      <c r="O89" s="39">
        <v>0.2135902187</v>
      </c>
      <c r="P89" s="39">
        <v>0.20719802200000001</v>
      </c>
      <c r="Q89" s="39">
        <v>0.20350237069999999</v>
      </c>
      <c r="R89" s="39">
        <v>0.1988662957</v>
      </c>
      <c r="S89" s="39">
        <v>0.1910965305</v>
      </c>
      <c r="T89" s="39">
        <v>0.18486842210000001</v>
      </c>
      <c r="U89" s="39">
        <v>0.183623702</v>
      </c>
      <c r="V89" s="39">
        <v>0.18575336980000001</v>
      </c>
      <c r="W89" s="39">
        <v>0.18957789780000001</v>
      </c>
      <c r="X89" s="39">
        <v>0.1939904898</v>
      </c>
      <c r="Y89" s="39">
        <v>0.19782835579999999</v>
      </c>
      <c r="Z89" s="39">
        <v>0.2007153445</v>
      </c>
      <c r="AA89" s="39">
        <v>0.20283891000000001</v>
      </c>
      <c r="AB89" s="39">
        <v>0.20449977120000001</v>
      </c>
      <c r="AC89" s="39">
        <v>0.2059992725</v>
      </c>
      <c r="AD89" s="39">
        <v>0.27991556400000001</v>
      </c>
      <c r="AE89" s="39">
        <v>0.35395980469999999</v>
      </c>
      <c r="AF89" s="39">
        <v>0.42833269959999998</v>
      </c>
      <c r="AG89" s="39">
        <v>0.50319752849999999</v>
      </c>
      <c r="AH89" s="39">
        <v>0.57873208819999999</v>
      </c>
      <c r="AI89" s="39">
        <v>0.65573705640000002</v>
      </c>
      <c r="AJ89" s="39">
        <v>0.7340269478</v>
      </c>
      <c r="AK89" s="39">
        <v>0.81349624529999998</v>
      </c>
      <c r="AL89" s="39">
        <v>0.89400918419999997</v>
      </c>
      <c r="AM89" s="39">
        <v>0.97549716129999997</v>
      </c>
      <c r="AN89" s="39">
        <v>1.0171909880000001</v>
      </c>
      <c r="AO89" s="39">
        <v>1.0600014019999999</v>
      </c>
      <c r="AP89" s="39">
        <v>1.1036588380000001</v>
      </c>
      <c r="AQ89" s="39">
        <v>1.148077451</v>
      </c>
      <c r="AR89" s="39">
        <v>1.192928757</v>
      </c>
      <c r="AS89" s="39">
        <v>1.2385111849999999</v>
      </c>
      <c r="AT89" s="39">
        <v>1.2844177219999999</v>
      </c>
      <c r="AU89" s="39">
        <v>1.3304908929999999</v>
      </c>
      <c r="AV89">
        <v>1.376674543</v>
      </c>
      <c r="AW89">
        <v>1.4231536259999999</v>
      </c>
    </row>
    <row r="90" spans="2:99" x14ac:dyDescent="0.3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2749023446</v>
      </c>
      <c r="X90">
        <v>2758401761</v>
      </c>
      <c r="Y90">
        <v>2767469993</v>
      </c>
      <c r="Z90">
        <v>2776186181</v>
      </c>
      <c r="AA90">
        <v>2784711902</v>
      </c>
      <c r="AB90">
        <v>2792923956</v>
      </c>
      <c r="AC90">
        <v>2800780226</v>
      </c>
      <c r="AD90">
        <v>2808483825</v>
      </c>
      <c r="AE90">
        <v>2815911242</v>
      </c>
      <c r="AF90">
        <v>2823020355</v>
      </c>
      <c r="AG90">
        <v>2829809899</v>
      </c>
      <c r="AH90">
        <v>2836525323</v>
      </c>
      <c r="AI90">
        <v>2842878110</v>
      </c>
      <c r="AJ90">
        <v>2848743165</v>
      </c>
      <c r="AK90">
        <v>2854366252</v>
      </c>
      <c r="AL90">
        <v>2859705092</v>
      </c>
      <c r="AM90">
        <v>2864675815</v>
      </c>
      <c r="AN90">
        <v>2869442737</v>
      </c>
      <c r="AO90">
        <v>2873839117</v>
      </c>
      <c r="AP90">
        <v>2877863532</v>
      </c>
      <c r="AQ90">
        <v>2881764117</v>
      </c>
      <c r="AR90">
        <v>2885373816</v>
      </c>
      <c r="AS90">
        <v>2888733219</v>
      </c>
      <c r="AT90">
        <v>2891966631</v>
      </c>
      <c r="AU90">
        <v>2894989971</v>
      </c>
      <c r="AV90">
        <v>2897802448</v>
      </c>
      <c r="AW90">
        <v>2900403271</v>
      </c>
    </row>
    <row r="91" spans="2:99" x14ac:dyDescent="0.35">
      <c r="B91" t="s">
        <v>191</v>
      </c>
      <c r="C91">
        <v>640398.31806251395</v>
      </c>
      <c r="D91">
        <v>650680.12020171306</v>
      </c>
      <c r="E91">
        <v>661127</v>
      </c>
      <c r="F91">
        <v>1307140.879</v>
      </c>
      <c r="G91">
        <v>7469370.6710000001</v>
      </c>
      <c r="H91">
        <v>16360499.15</v>
      </c>
      <c r="I91">
        <v>26083690.940000001</v>
      </c>
      <c r="J91">
        <v>36156347.689999998</v>
      </c>
      <c r="K91">
        <v>46788994.060000002</v>
      </c>
      <c r="L91">
        <v>57815841.960000001</v>
      </c>
      <c r="M91">
        <v>69723603.790000007</v>
      </c>
      <c r="N91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163241761</v>
      </c>
      <c r="T91">
        <v>182932958.09999999</v>
      </c>
      <c r="U91">
        <v>205253668.59999999</v>
      </c>
      <c r="V91">
        <v>228433224.19999999</v>
      </c>
      <c r="W91">
        <v>252876351.30000001</v>
      </c>
      <c r="X91">
        <v>277421143.30000001</v>
      </c>
      <c r="Y91">
        <v>303181091.30000001</v>
      </c>
      <c r="Z91">
        <v>329545167.60000002</v>
      </c>
      <c r="AA91">
        <v>356074029.60000002</v>
      </c>
      <c r="AB91">
        <v>382613485.60000002</v>
      </c>
      <c r="AC91">
        <v>409172345</v>
      </c>
      <c r="AD91">
        <v>435814861.30000001</v>
      </c>
      <c r="AE91">
        <v>462521145.10000002</v>
      </c>
      <c r="AF91">
        <v>489165274.80000001</v>
      </c>
      <c r="AG91">
        <v>515579424.60000002</v>
      </c>
      <c r="AH91">
        <v>541634443.60000002</v>
      </c>
      <c r="AI91">
        <v>567210061.10000002</v>
      </c>
      <c r="AJ91">
        <v>592251734.89999998</v>
      </c>
      <c r="AK91">
        <v>616806259.60000002</v>
      </c>
      <c r="AL91">
        <v>640938689.60000002</v>
      </c>
      <c r="AM91">
        <v>664715266.29999995</v>
      </c>
      <c r="AN91">
        <v>688228670.79999995</v>
      </c>
      <c r="AO91">
        <v>711531503.60000002</v>
      </c>
      <c r="AP91">
        <v>734688188.29999995</v>
      </c>
      <c r="AQ91">
        <v>757801652.29999995</v>
      </c>
      <c r="AR91">
        <v>780905539</v>
      </c>
      <c r="AS91">
        <v>804043518</v>
      </c>
      <c r="AT91">
        <v>827280663.39999998</v>
      </c>
      <c r="AU91">
        <v>850650355.20000005</v>
      </c>
      <c r="AV91">
        <v>874190875</v>
      </c>
      <c r="AW91">
        <v>897929915.10000002</v>
      </c>
    </row>
    <row r="92" spans="2:99" x14ac:dyDescent="0.35">
      <c r="B92" t="s">
        <v>192</v>
      </c>
      <c r="C92">
        <v>41062689.603059798</v>
      </c>
      <c r="D92">
        <v>41721964.366740197</v>
      </c>
      <c r="E92">
        <v>42391824</v>
      </c>
      <c r="F92">
        <v>45367509.340000004</v>
      </c>
      <c r="G92">
        <v>44962651.219999999</v>
      </c>
      <c r="H92">
        <v>43554673.090000004</v>
      </c>
      <c r="I92">
        <v>42687489.960000001</v>
      </c>
      <c r="J92">
        <v>43573192.530000001</v>
      </c>
      <c r="K92">
        <v>45862589.549999997</v>
      </c>
      <c r="L92" s="273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64794411.960000001</v>
      </c>
      <c r="T92">
        <v>68402836.209999904</v>
      </c>
      <c r="U92">
        <v>71175591.290000007</v>
      </c>
      <c r="V92">
        <v>76574908.659999996</v>
      </c>
      <c r="W92">
        <v>80555864.379999995</v>
      </c>
      <c r="X92">
        <v>84421699.819999903</v>
      </c>
      <c r="Y92">
        <v>86829018.879999995</v>
      </c>
      <c r="Z92">
        <v>87963204.349999994</v>
      </c>
      <c r="AA92">
        <v>88596992.030000001</v>
      </c>
      <c r="AB92">
        <v>89161175.549999997</v>
      </c>
      <c r="AC92">
        <v>89809171.799999997</v>
      </c>
      <c r="AD92">
        <v>90438216.310000002</v>
      </c>
      <c r="AE92">
        <v>90707904.180000007</v>
      </c>
      <c r="AF92">
        <v>90460600.370000005</v>
      </c>
      <c r="AG92">
        <v>89721233.579999998</v>
      </c>
      <c r="AH92">
        <v>88629377.040000007</v>
      </c>
      <c r="AI92">
        <v>87312515.530000001</v>
      </c>
      <c r="AJ92">
        <v>85963595.5</v>
      </c>
      <c r="AK92">
        <v>84743787.049999997</v>
      </c>
      <c r="AL92">
        <v>83689962.709999904</v>
      </c>
      <c r="AM92">
        <v>82787202.150000006</v>
      </c>
      <c r="AN92">
        <v>82063068.739999995</v>
      </c>
      <c r="AO92">
        <v>81501951.650000006</v>
      </c>
      <c r="AP92">
        <v>81097505.030000001</v>
      </c>
      <c r="AQ92">
        <v>80876654</v>
      </c>
      <c r="AR92">
        <v>80754205.859999999</v>
      </c>
      <c r="AS92">
        <v>80726351.489999995</v>
      </c>
      <c r="AT92">
        <v>80851036.530000001</v>
      </c>
      <c r="AU92">
        <v>81093233.159999996</v>
      </c>
      <c r="AV92">
        <v>81431792.780000001</v>
      </c>
      <c r="AW92">
        <v>81829166.829999998</v>
      </c>
    </row>
    <row r="93" spans="2:99" x14ac:dyDescent="0.35">
      <c r="B93" t="s">
        <v>193</v>
      </c>
      <c r="C93">
        <v>291506404.18067801</v>
      </c>
      <c r="D93">
        <v>296186633.79021603</v>
      </c>
      <c r="E93">
        <v>300942006</v>
      </c>
      <c r="F93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>
        <v>436950522.69999999</v>
      </c>
      <c r="L93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556152471.89999998</v>
      </c>
      <c r="T93">
        <v>568563032.39999998</v>
      </c>
      <c r="U93">
        <v>579866711.39999998</v>
      </c>
      <c r="V93">
        <v>595386470.10000002</v>
      </c>
      <c r="W93">
        <v>610925498</v>
      </c>
      <c r="X93">
        <v>629412349.39999998</v>
      </c>
      <c r="Y93">
        <v>647438971.10000002</v>
      </c>
      <c r="Z93">
        <v>663132896.29999995</v>
      </c>
      <c r="AA93">
        <v>675603013.60000002</v>
      </c>
      <c r="AB93">
        <v>684985029.39999998</v>
      </c>
      <c r="AC93">
        <v>691758538.70000005</v>
      </c>
      <c r="AD93">
        <v>696542987.60000002</v>
      </c>
      <c r="AE93">
        <v>699807164.70000005</v>
      </c>
      <c r="AF93">
        <v>701924466.5</v>
      </c>
      <c r="AG93">
        <v>703151379.89999998</v>
      </c>
      <c r="AH93">
        <v>703736890.10000002</v>
      </c>
      <c r="AI93">
        <v>703714172.20000005</v>
      </c>
      <c r="AJ93">
        <v>703183809.10000002</v>
      </c>
      <c r="AK93">
        <v>702323379.89999998</v>
      </c>
      <c r="AL93">
        <v>701181156.70000005</v>
      </c>
      <c r="AM93">
        <v>699776916</v>
      </c>
      <c r="AN93">
        <v>698206396.29999995</v>
      </c>
      <c r="AO93">
        <v>696466988.29999995</v>
      </c>
      <c r="AP93">
        <v>694582757.29999995</v>
      </c>
      <c r="AQ93">
        <v>692635623.79999995</v>
      </c>
      <c r="AR93">
        <v>690566915</v>
      </c>
      <c r="AS93">
        <v>688386070.10000002</v>
      </c>
      <c r="AT93">
        <v>686139935.29999995</v>
      </c>
      <c r="AU93">
        <v>683801755.79999995</v>
      </c>
      <c r="AV93">
        <v>681361318.10000002</v>
      </c>
      <c r="AW93">
        <v>678798226.79999995</v>
      </c>
    </row>
    <row r="94" spans="2:99" x14ac:dyDescent="0.35">
      <c r="B94" t="s">
        <v>194</v>
      </c>
      <c r="C94">
        <v>640671991.67983496</v>
      </c>
      <c r="D94">
        <v>650958187.73748195</v>
      </c>
      <c r="E94">
        <v>661409532</v>
      </c>
      <c r="F94">
        <v>682011878</v>
      </c>
      <c r="G94">
        <v>703218362.20000005</v>
      </c>
      <c r="H94">
        <v>724361947.10000002</v>
      </c>
      <c r="I94">
        <v>742741995.89999998</v>
      </c>
      <c r="J94">
        <v>760619697.10000002</v>
      </c>
      <c r="K94">
        <v>779512137.39999998</v>
      </c>
      <c r="L94">
        <v>798960222.20000005</v>
      </c>
      <c r="M94">
        <v>817011564.60000002</v>
      </c>
      <c r="N94">
        <v>832344749.60000002</v>
      </c>
      <c r="O94">
        <v>838484919.29999995</v>
      </c>
      <c r="P94">
        <v>841924427.79999995</v>
      </c>
      <c r="Q94">
        <v>845605901.20000005</v>
      </c>
      <c r="R94">
        <v>848896747.29999995</v>
      </c>
      <c r="S94">
        <v>851413369.20000005</v>
      </c>
      <c r="T94">
        <v>850738230.39999998</v>
      </c>
      <c r="U94">
        <v>848981579.70000005</v>
      </c>
      <c r="V94">
        <v>846471309.5</v>
      </c>
      <c r="W94">
        <v>841879632.39999998</v>
      </c>
      <c r="X94">
        <v>837082915.39999998</v>
      </c>
      <c r="Y94">
        <v>832828650.20000005</v>
      </c>
      <c r="Z94">
        <v>828264580.5</v>
      </c>
      <c r="AA94">
        <v>823223651.70000005</v>
      </c>
      <c r="AB94">
        <v>817396176.20000005</v>
      </c>
      <c r="AC94">
        <v>810713681.70000005</v>
      </c>
      <c r="AD94">
        <v>803435779.29999995</v>
      </c>
      <c r="AE94">
        <v>795900189.60000002</v>
      </c>
      <c r="AF94">
        <v>788427128.5</v>
      </c>
      <c r="AG94">
        <v>781220923.39999998</v>
      </c>
      <c r="AH94">
        <v>774477388.70000005</v>
      </c>
      <c r="AI94">
        <v>768053524.10000002</v>
      </c>
      <c r="AJ94">
        <v>761804761.79999995</v>
      </c>
      <c r="AK94">
        <v>755721463</v>
      </c>
      <c r="AL94">
        <v>749680678.29999995</v>
      </c>
      <c r="AM94">
        <v>743569749.10000002</v>
      </c>
      <c r="AN94">
        <v>737377047.79999995</v>
      </c>
      <c r="AO94">
        <v>730978553.20000005</v>
      </c>
      <c r="AP94">
        <v>724325150.10000002</v>
      </c>
      <c r="AQ94">
        <v>717450205.79999995</v>
      </c>
      <c r="AR94">
        <v>710288082.20000005</v>
      </c>
      <c r="AS94">
        <v>702834829.29999995</v>
      </c>
      <c r="AT94">
        <v>695083833.5</v>
      </c>
      <c r="AU94">
        <v>687001824.79999995</v>
      </c>
      <c r="AV94">
        <v>678584787.70000005</v>
      </c>
      <c r="AW94">
        <v>670276986.70000005</v>
      </c>
    </row>
    <row r="95" spans="2:99" x14ac:dyDescent="0.35">
      <c r="B95" t="s">
        <v>195</v>
      </c>
      <c r="C95">
        <v>762047427.55376601</v>
      </c>
      <c r="D95">
        <v>774282345.494367</v>
      </c>
      <c r="E95">
        <v>786713699</v>
      </c>
      <c r="F95">
        <v>775752929.70000005</v>
      </c>
      <c r="G95">
        <v>763634184.5</v>
      </c>
      <c r="H95">
        <v>751081528.29999995</v>
      </c>
      <c r="I95">
        <v>741789323.29999995</v>
      </c>
      <c r="J95">
        <v>732144264.89999998</v>
      </c>
      <c r="K95">
        <v>720326644.29999995</v>
      </c>
      <c r="L95">
        <v>706445104.70000005</v>
      </c>
      <c r="M95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643202270</v>
      </c>
      <c r="T95">
        <v>632339737.89999998</v>
      </c>
      <c r="U95">
        <v>621333197</v>
      </c>
      <c r="V95">
        <v>606877901</v>
      </c>
      <c r="W95">
        <v>591007129.10000002</v>
      </c>
      <c r="X95">
        <v>573251792.70000005</v>
      </c>
      <c r="Y95">
        <v>555390818.10000002</v>
      </c>
      <c r="Z95">
        <v>539210792.79999995</v>
      </c>
      <c r="AA95">
        <v>525178360.10000002</v>
      </c>
      <c r="AB95">
        <v>513157529.69999999</v>
      </c>
      <c r="AC95">
        <v>502789551.39999998</v>
      </c>
      <c r="AD95">
        <v>493705617.89999998</v>
      </c>
      <c r="AE95">
        <v>485583587.69999999</v>
      </c>
      <c r="AF95">
        <v>478170004.5</v>
      </c>
      <c r="AG95">
        <v>471288555.69999999</v>
      </c>
      <c r="AH95">
        <v>464826210.69999999</v>
      </c>
      <c r="AI95">
        <v>458680851.19999999</v>
      </c>
      <c r="AJ95">
        <v>452726622</v>
      </c>
      <c r="AK95">
        <v>446889463.80000001</v>
      </c>
      <c r="AL95">
        <v>441130414.5</v>
      </c>
      <c r="AM95">
        <v>435426375.5</v>
      </c>
      <c r="AN95">
        <v>429755182.89999998</v>
      </c>
      <c r="AO95">
        <v>424071137.89999998</v>
      </c>
      <c r="AP95">
        <v>418354613.80000001</v>
      </c>
      <c r="AQ95">
        <v>412610256</v>
      </c>
      <c r="AR95">
        <v>406844531.89999998</v>
      </c>
      <c r="AS95">
        <v>401055485.80000001</v>
      </c>
      <c r="AT95">
        <v>395219712.19999999</v>
      </c>
      <c r="AU95">
        <v>389323798.19999999</v>
      </c>
      <c r="AV95">
        <v>383366130.69999999</v>
      </c>
      <c r="AW95">
        <v>377360220.30000001</v>
      </c>
    </row>
    <row r="96" spans="2:99" x14ac:dyDescent="0.35">
      <c r="B96" t="s">
        <v>196</v>
      </c>
      <c r="C96">
        <v>399231640.45290101</v>
      </c>
      <c r="D96">
        <v>405641433.57550502</v>
      </c>
      <c r="E96">
        <v>412154138</v>
      </c>
      <c r="F96">
        <v>406697165.30000001</v>
      </c>
      <c r="G96">
        <v>399866966.39999998</v>
      </c>
      <c r="H96">
        <v>392526694.30000001</v>
      </c>
      <c r="I96">
        <v>387024261.19999999</v>
      </c>
      <c r="J96">
        <v>381271430.69999999</v>
      </c>
      <c r="K96">
        <v>373968498.60000002</v>
      </c>
      <c r="L96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325417512.5</v>
      </c>
      <c r="T96">
        <v>319289082</v>
      </c>
      <c r="U96">
        <v>312985617.80000001</v>
      </c>
      <c r="V96">
        <v>305060551</v>
      </c>
      <c r="W96">
        <v>296247455.19999999</v>
      </c>
      <c r="X96">
        <v>286258111.19999999</v>
      </c>
      <c r="Y96">
        <v>275979666.5</v>
      </c>
      <c r="Z96">
        <v>266485812.59999999</v>
      </c>
      <c r="AA96">
        <v>258142335</v>
      </c>
      <c r="AB96">
        <v>250924632.90000001</v>
      </c>
      <c r="AC96">
        <v>244664611.59999999</v>
      </c>
      <c r="AD96">
        <v>239171527.30000001</v>
      </c>
      <c r="AE96">
        <v>234265857</v>
      </c>
      <c r="AF96">
        <v>229801343.40000001</v>
      </c>
      <c r="AG96">
        <v>225672136.90000001</v>
      </c>
      <c r="AH96">
        <v>221806736.5</v>
      </c>
      <c r="AI96">
        <v>218141301.5</v>
      </c>
      <c r="AJ96">
        <v>214600542</v>
      </c>
      <c r="AK96">
        <v>211140098.69999999</v>
      </c>
      <c r="AL96">
        <v>207736973</v>
      </c>
      <c r="AM96">
        <v>204377679.19999999</v>
      </c>
      <c r="AN96">
        <v>201049689.40000001</v>
      </c>
      <c r="AO96">
        <v>197728496.90000001</v>
      </c>
      <c r="AP96">
        <v>194403581.69999999</v>
      </c>
      <c r="AQ96">
        <v>191076719.5</v>
      </c>
      <c r="AR96">
        <v>187751812.59999999</v>
      </c>
      <c r="AS96">
        <v>184428288</v>
      </c>
      <c r="AT96">
        <v>181094414.30000001</v>
      </c>
      <c r="AU96">
        <v>177744076.09999999</v>
      </c>
      <c r="AV96">
        <v>174377132.90000001</v>
      </c>
      <c r="AW96">
        <v>171000782.59999999</v>
      </c>
    </row>
    <row r="97" spans="2:49" x14ac:dyDescent="0.35">
      <c r="B97" t="s">
        <v>197</v>
      </c>
      <c r="C97">
        <v>182970972.649156</v>
      </c>
      <c r="D97">
        <v>185908630.79867601</v>
      </c>
      <c r="E97">
        <v>188893454</v>
      </c>
      <c r="F97">
        <v>180356056.19999999</v>
      </c>
      <c r="G97">
        <v>171729621.80000001</v>
      </c>
      <c r="H97">
        <v>163177792</v>
      </c>
      <c r="I97">
        <v>155767028</v>
      </c>
      <c r="J97">
        <v>148555910</v>
      </c>
      <c r="K97">
        <v>141058402</v>
      </c>
      <c r="L97">
        <v>133295328.3</v>
      </c>
      <c r="M97">
        <v>125935994.5</v>
      </c>
      <c r="N97">
        <v>119441056.09999999</v>
      </c>
      <c r="O97">
        <v>114282905.09999999</v>
      </c>
      <c r="P97">
        <v>109843889.3</v>
      </c>
      <c r="Q97">
        <v>105339043.59999999</v>
      </c>
      <c r="R97">
        <v>100009535.8</v>
      </c>
      <c r="S97">
        <v>94856364.950000003</v>
      </c>
      <c r="T97">
        <v>89973625.400000006</v>
      </c>
      <c r="U97">
        <v>85335316.939999998</v>
      </c>
      <c r="V97">
        <v>80410491.659999996</v>
      </c>
      <c r="W97">
        <v>75531515.810000002</v>
      </c>
      <c r="X97">
        <v>70553748.760000005</v>
      </c>
      <c r="Y97">
        <v>65821776.829999998</v>
      </c>
      <c r="Z97">
        <v>61583727.189999998</v>
      </c>
      <c r="AA97">
        <v>57893519.840000004</v>
      </c>
      <c r="AB97">
        <v>54685927.049999997</v>
      </c>
      <c r="AC97">
        <v>51872325.450000003</v>
      </c>
      <c r="AD97">
        <v>49374835.560000002</v>
      </c>
      <c r="AE97">
        <v>47125393.240000002</v>
      </c>
      <c r="AF97">
        <v>45071536.409999996</v>
      </c>
      <c r="AG97">
        <v>43176245.259999998</v>
      </c>
      <c r="AH97">
        <v>41414276.270000003</v>
      </c>
      <c r="AI97">
        <v>39765684.200000003</v>
      </c>
      <c r="AJ97">
        <v>38212099.850000001</v>
      </c>
      <c r="AK97">
        <v>36741799.859999999</v>
      </c>
      <c r="AL97">
        <v>35347217.43</v>
      </c>
      <c r="AM97">
        <v>34022626.799999997</v>
      </c>
      <c r="AN97">
        <v>32762680.75</v>
      </c>
      <c r="AO97">
        <v>31560484.920000002</v>
      </c>
      <c r="AP97">
        <v>30411735.539999999</v>
      </c>
      <c r="AQ97">
        <v>29313005.690000001</v>
      </c>
      <c r="AR97">
        <v>28262728.890000001</v>
      </c>
      <c r="AS97">
        <v>27258676.120000001</v>
      </c>
      <c r="AT97">
        <v>26297035.800000001</v>
      </c>
      <c r="AU97">
        <v>25374927.809999999</v>
      </c>
      <c r="AV97">
        <v>24490410.690000001</v>
      </c>
      <c r="AW97">
        <v>23642725.27</v>
      </c>
    </row>
    <row r="98" spans="2:49" x14ac:dyDescent="0.35">
      <c r="B98" t="s">
        <v>198</v>
      </c>
      <c r="C98">
        <v>59.785285595105599</v>
      </c>
      <c r="D98">
        <v>59.785285595105599</v>
      </c>
      <c r="E98">
        <v>59.785207239999998</v>
      </c>
      <c r="F98">
        <v>58.741834650000001</v>
      </c>
      <c r="G98">
        <v>58.564121630000002</v>
      </c>
      <c r="H98">
        <v>58.967500459999997</v>
      </c>
      <c r="I98">
        <v>58.017061120000001</v>
      </c>
      <c r="J98">
        <v>57.36460151</v>
      </c>
      <c r="K98">
        <v>57.738875389999997</v>
      </c>
      <c r="L98">
        <v>57.331896059999998</v>
      </c>
      <c r="M98">
        <v>65.532693230000007</v>
      </c>
      <c r="N98">
        <v>73.782932209999998</v>
      </c>
      <c r="O98">
        <v>83.431045650000002</v>
      </c>
      <c r="P98">
        <v>93.634795830000002</v>
      </c>
      <c r="Q98">
        <v>109.5308409</v>
      </c>
      <c r="R98">
        <v>107.1201046</v>
      </c>
      <c r="S98">
        <v>107.2083373</v>
      </c>
      <c r="T98">
        <v>104.2549703</v>
      </c>
      <c r="U98">
        <v>100.6570009</v>
      </c>
      <c r="V98">
        <v>96.675509039999994</v>
      </c>
      <c r="W98">
        <v>93.0973659</v>
      </c>
      <c r="X98">
        <v>89.369817650000002</v>
      </c>
      <c r="Y98">
        <v>85.815565100000001</v>
      </c>
      <c r="Z98">
        <v>82.669250259999998</v>
      </c>
      <c r="AA98">
        <v>79.944811580000007</v>
      </c>
      <c r="AB98">
        <v>77.580114030000004</v>
      </c>
      <c r="AC98">
        <v>75.528380670000004</v>
      </c>
      <c r="AD98">
        <v>73.719960400000005</v>
      </c>
      <c r="AE98">
        <v>72.122592900000001</v>
      </c>
      <c r="AF98">
        <v>70.779113519999996</v>
      </c>
      <c r="AG98">
        <v>69.484759670000003</v>
      </c>
      <c r="AH98">
        <v>68.271786599999999</v>
      </c>
      <c r="AI98">
        <v>67.134956500000001</v>
      </c>
      <c r="AJ98">
        <v>66.059094079999994</v>
      </c>
      <c r="AK98">
        <v>65.009001650000002</v>
      </c>
      <c r="AL98">
        <v>63.977707840000001</v>
      </c>
      <c r="AM98">
        <v>62.967595660000001</v>
      </c>
      <c r="AN98">
        <v>62.005846869999999</v>
      </c>
      <c r="AO98">
        <v>61.06203885</v>
      </c>
      <c r="AP98">
        <v>60.124316710000002</v>
      </c>
      <c r="AQ98">
        <v>59.176344669999999</v>
      </c>
      <c r="AR98">
        <v>58.224530399999999</v>
      </c>
      <c r="AS98">
        <v>57.099423129999998</v>
      </c>
      <c r="AT98">
        <v>55.931381279999997</v>
      </c>
      <c r="AU98">
        <v>54.747743020000001</v>
      </c>
      <c r="AV98">
        <v>53.553117409999999</v>
      </c>
      <c r="AW98">
        <v>52.340111440000001</v>
      </c>
    </row>
    <row r="99" spans="2:49" x14ac:dyDescent="0.35">
      <c r="B99" t="s">
        <v>199</v>
      </c>
      <c r="C99">
        <v>59.785285595105599</v>
      </c>
      <c r="D99">
        <v>59.785285595105599</v>
      </c>
      <c r="E99">
        <v>59.785207239999998</v>
      </c>
      <c r="F99">
        <v>58.741834650000001</v>
      </c>
      <c r="G99">
        <v>58.564121630000002</v>
      </c>
      <c r="H99">
        <v>58.967500459999997</v>
      </c>
      <c r="I99">
        <v>58.017061120000001</v>
      </c>
      <c r="J99">
        <v>57.36460151</v>
      </c>
      <c r="K99">
        <v>57.738875389999997</v>
      </c>
      <c r="L99">
        <v>57.331896059999998</v>
      </c>
      <c r="M99">
        <v>65.532693230000007</v>
      </c>
      <c r="N99">
        <v>73.782932209999998</v>
      </c>
      <c r="O99">
        <v>83.431045650000002</v>
      </c>
      <c r="P99">
        <v>93.634795830000002</v>
      </c>
      <c r="Q99">
        <v>109.5308409</v>
      </c>
      <c r="R99">
        <v>107.1201046</v>
      </c>
      <c r="S99">
        <v>107.2083373</v>
      </c>
      <c r="T99">
        <v>104.2549703</v>
      </c>
      <c r="U99">
        <v>100.6570009</v>
      </c>
      <c r="V99">
        <v>96.675509039999994</v>
      </c>
      <c r="W99">
        <v>92.78407344</v>
      </c>
      <c r="X99">
        <v>88.924965819999997</v>
      </c>
      <c r="Y99">
        <v>85.227740560000001</v>
      </c>
      <c r="Z99">
        <v>81.917779769999996</v>
      </c>
      <c r="AA99">
        <v>79.024152670000007</v>
      </c>
      <c r="AB99">
        <v>76.499716449999994</v>
      </c>
      <c r="AC99">
        <v>74.307993089999997</v>
      </c>
      <c r="AD99">
        <v>72.385324560000001</v>
      </c>
      <c r="AE99">
        <v>70.701615590000003</v>
      </c>
      <c r="AF99">
        <v>69.298039040000006</v>
      </c>
      <c r="AG99">
        <v>67.971991509999995</v>
      </c>
      <c r="AH99">
        <v>66.75197661</v>
      </c>
      <c r="AI99">
        <v>65.628713919999996</v>
      </c>
      <c r="AJ99">
        <v>64.583090780000006</v>
      </c>
      <c r="AK99">
        <v>63.576900510000002</v>
      </c>
      <c r="AL99">
        <v>62.600347540000001</v>
      </c>
      <c r="AM99">
        <v>61.652895520000001</v>
      </c>
      <c r="AN99">
        <v>60.758691519999999</v>
      </c>
      <c r="AO99">
        <v>59.886449630000001</v>
      </c>
      <c r="AP99">
        <v>59.02272327</v>
      </c>
      <c r="AQ99">
        <v>58.149709010000002</v>
      </c>
      <c r="AR99">
        <v>57.27292636</v>
      </c>
      <c r="AS99">
        <v>56.222278330000002</v>
      </c>
      <c r="AT99">
        <v>55.125993450000003</v>
      </c>
      <c r="AU99">
        <v>54.011256439999997</v>
      </c>
      <c r="AV99">
        <v>52.881708269999997</v>
      </c>
      <c r="AW99">
        <v>51.715001299999997</v>
      </c>
    </row>
    <row r="100" spans="2:49" x14ac:dyDescent="0.3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1.023325579</v>
      </c>
      <c r="G100">
        <v>1.04322147</v>
      </c>
      <c r="H100">
        <v>1.0571984750000001</v>
      </c>
      <c r="I100">
        <v>1.0690642960000001</v>
      </c>
      <c r="J100">
        <v>1.0804011410000001</v>
      </c>
      <c r="K100">
        <v>1.0899338270000001</v>
      </c>
      <c r="L100">
        <v>1.1025680339999999</v>
      </c>
      <c r="M100">
        <v>1.117239868</v>
      </c>
      <c r="N100">
        <v>1.1334008710000001</v>
      </c>
      <c r="O100">
        <v>1.1488163419999999</v>
      </c>
      <c r="P100">
        <v>1.163741143</v>
      </c>
      <c r="Q100">
        <v>1.1863030210000001</v>
      </c>
      <c r="R100">
        <v>1.2206618010000001</v>
      </c>
      <c r="S100">
        <v>1.260457494</v>
      </c>
      <c r="T100">
        <v>1.299944532</v>
      </c>
      <c r="U100">
        <v>1.347196692</v>
      </c>
      <c r="V100">
        <v>1.4021092230000001</v>
      </c>
      <c r="W100">
        <v>1.4576580379999999</v>
      </c>
      <c r="X100">
        <v>1.519036179</v>
      </c>
      <c r="Y100">
        <v>1.5811084849999999</v>
      </c>
      <c r="Z100">
        <v>1.639810006</v>
      </c>
      <c r="AA100">
        <v>1.6940040649999999</v>
      </c>
      <c r="AB100">
        <v>1.7433872989999999</v>
      </c>
      <c r="AC100">
        <v>1.7881013020000001</v>
      </c>
      <c r="AD100">
        <v>1.828652325</v>
      </c>
      <c r="AE100">
        <v>1.865668678</v>
      </c>
      <c r="AF100">
        <v>1.899876825</v>
      </c>
      <c r="AG100">
        <v>1.931937673</v>
      </c>
      <c r="AH100">
        <v>1.9626364080000001</v>
      </c>
      <c r="AI100">
        <v>1.991930684</v>
      </c>
      <c r="AJ100">
        <v>2.0202022999999998</v>
      </c>
      <c r="AK100">
        <v>2.0482860829999998</v>
      </c>
      <c r="AL100">
        <v>2.0762646789999999</v>
      </c>
      <c r="AM100">
        <v>2.1043022950000001</v>
      </c>
      <c r="AN100">
        <v>2.1326547470000001</v>
      </c>
      <c r="AO100">
        <v>2.1614467610000001</v>
      </c>
      <c r="AP100">
        <v>2.1911304380000001</v>
      </c>
      <c r="AQ100">
        <v>2.2222962750000002</v>
      </c>
      <c r="AR100">
        <v>2.2549769689999999</v>
      </c>
      <c r="AS100">
        <v>2.2895537259999998</v>
      </c>
      <c r="AT100">
        <v>2.32639233</v>
      </c>
      <c r="AU100">
        <v>2.3655173569999999</v>
      </c>
      <c r="AV100">
        <v>2.4071181080000001</v>
      </c>
      <c r="AW100">
        <v>2.4516894530000002</v>
      </c>
    </row>
    <row r="101" spans="2:49" x14ac:dyDescent="0.3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1.023325579</v>
      </c>
      <c r="G101">
        <v>1.04322147</v>
      </c>
      <c r="H101">
        <v>1.0571984750000001</v>
      </c>
      <c r="I101">
        <v>1.0690642960000001</v>
      </c>
      <c r="J101">
        <v>1.0804011410000001</v>
      </c>
      <c r="K101">
        <v>1.0899338270000001</v>
      </c>
      <c r="L101">
        <v>1.1025680339999999</v>
      </c>
      <c r="M101">
        <v>1.117239868</v>
      </c>
      <c r="N101">
        <v>1.1334008710000001</v>
      </c>
      <c r="O101">
        <v>1.1488163419999999</v>
      </c>
      <c r="P101">
        <v>1.163741143</v>
      </c>
      <c r="Q101">
        <v>1.1863030210000001</v>
      </c>
      <c r="R101">
        <v>1.2206618010000001</v>
      </c>
      <c r="S101">
        <v>1.260457494</v>
      </c>
      <c r="T101">
        <v>1.299944532</v>
      </c>
      <c r="U101">
        <v>1.347196692</v>
      </c>
      <c r="V101">
        <v>1.4021092230000001</v>
      </c>
      <c r="W101">
        <v>1.461509658</v>
      </c>
      <c r="X101">
        <v>1.5256056060000001</v>
      </c>
      <c r="Y101">
        <v>1.591108908</v>
      </c>
      <c r="Z101">
        <v>1.6542218829999999</v>
      </c>
      <c r="AA101">
        <v>1.7135012789999999</v>
      </c>
      <c r="AB101">
        <v>1.768242927</v>
      </c>
      <c r="AC101">
        <v>1.8182116109999999</v>
      </c>
      <c r="AD101">
        <v>1.8636186050000001</v>
      </c>
      <c r="AE101">
        <v>1.904886613</v>
      </c>
      <c r="AF101">
        <v>1.9426182759999999</v>
      </c>
      <c r="AG101">
        <v>1.9774194860000001</v>
      </c>
      <c r="AH101">
        <v>2.010085466</v>
      </c>
      <c r="AI101">
        <v>2.0406205220000002</v>
      </c>
      <c r="AJ101">
        <v>2.069500734</v>
      </c>
      <c r="AK101">
        <v>2.0976459080000001</v>
      </c>
      <c r="AL101">
        <v>2.1252101269999999</v>
      </c>
      <c r="AM101">
        <v>2.1524347580000001</v>
      </c>
      <c r="AN101">
        <v>2.1796567630000001</v>
      </c>
      <c r="AO101">
        <v>2.2070525559999998</v>
      </c>
      <c r="AP101">
        <v>2.2351328129999999</v>
      </c>
      <c r="AQ101">
        <v>2.264552272</v>
      </c>
      <c r="AR101">
        <v>2.295366295</v>
      </c>
      <c r="AS101">
        <v>2.3279867429999999</v>
      </c>
      <c r="AT101">
        <v>2.3628387399999999</v>
      </c>
      <c r="AU101">
        <v>2.399959725</v>
      </c>
      <c r="AV101">
        <v>2.4395706590000001</v>
      </c>
      <c r="AW101">
        <v>2.482730675</v>
      </c>
    </row>
    <row r="102" spans="2:49" x14ac:dyDescent="0.3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 s="39">
        <v>0</v>
      </c>
      <c r="R102" s="39">
        <v>0</v>
      </c>
      <c r="S102">
        <v>0</v>
      </c>
      <c r="T102">
        <v>0</v>
      </c>
      <c r="U102">
        <v>0</v>
      </c>
      <c r="V102">
        <v>0</v>
      </c>
      <c r="W102">
        <v>-0.59375546503461696</v>
      </c>
      <c r="X102">
        <v>-0.58504635669920302</v>
      </c>
      <c r="Y102">
        <v>-0.569860370053065</v>
      </c>
      <c r="Z102">
        <v>-0.52497853757290602</v>
      </c>
      <c r="AA102">
        <v>-0.45589033563686598</v>
      </c>
      <c r="AB102">
        <v>-0.37598353520383798</v>
      </c>
      <c r="AC102">
        <v>-0.29821657865839402</v>
      </c>
      <c r="AD102">
        <v>-0.23158996915447699</v>
      </c>
      <c r="AE102">
        <v>-0.17972801378906</v>
      </c>
      <c r="AF102">
        <v>-0.143176690164348</v>
      </c>
      <c r="AG102" s="39">
        <v>-0.119970454318563</v>
      </c>
      <c r="AH102" s="39">
        <v>-0.10740692176715</v>
      </c>
      <c r="AI102">
        <v>-0.100283873838846</v>
      </c>
      <c r="AJ102">
        <v>-9.5259993829110906E-2</v>
      </c>
      <c r="AK102">
        <v>-9.1823080176423003E-2</v>
      </c>
      <c r="AL102" s="39">
        <v>-8.7479005354606995E-2</v>
      </c>
      <c r="AM102">
        <v>-8.1275860798268804E-2</v>
      </c>
      <c r="AN102">
        <v>-7.3826529235032606E-2</v>
      </c>
      <c r="AO102">
        <v>-6.3985633731222694E-2</v>
      </c>
      <c r="AP102">
        <v>-5.2984674455069901E-2</v>
      </c>
      <c r="AQ102">
        <v>-4.2143036768049702E-2</v>
      </c>
      <c r="AR102">
        <v>-3.0000258236939598E-2</v>
      </c>
      <c r="AS102">
        <v>-1.8131054582948201E-2</v>
      </c>
      <c r="AT102">
        <v>-6.4085546999215204E-3</v>
      </c>
      <c r="AU102">
        <v>5.7994217361079202E-3</v>
      </c>
      <c r="AV102">
        <v>1.78124188877859E-2</v>
      </c>
      <c r="AW102">
        <v>-2.1621687629280701E-2</v>
      </c>
    </row>
    <row r="103" spans="2:49" x14ac:dyDescent="0.3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-1.1480899268961899</v>
      </c>
      <c r="X103">
        <v>-1.16336350396847</v>
      </c>
      <c r="Y103">
        <v>-1.1830826410344299</v>
      </c>
      <c r="Z103">
        <v>-1.1646835469491099</v>
      </c>
      <c r="AA103">
        <v>-1.1146942871860099</v>
      </c>
      <c r="AB103">
        <v>-1.05214075372555</v>
      </c>
      <c r="AC103">
        <v>-0.994479577626739</v>
      </c>
      <c r="AD103">
        <v>-0.95241303786861498</v>
      </c>
      <c r="AE103">
        <v>-0.92900127463309001</v>
      </c>
      <c r="AF103">
        <v>-0.922746915390804</v>
      </c>
      <c r="AG103">
        <v>-0.92883356898195701</v>
      </c>
      <c r="AH103">
        <v>-0.94186278216407104</v>
      </c>
      <c r="AI103">
        <v>-0.95368879702692999</v>
      </c>
      <c r="AJ103">
        <v>-0.95925521910213896</v>
      </c>
      <c r="AK103">
        <v>-0.95843793601189098</v>
      </c>
      <c r="AL103">
        <v>-0.94831107545065796</v>
      </c>
      <c r="AM103">
        <v>-0.92852342256683995</v>
      </c>
      <c r="AN103">
        <v>-0.90125456734082499</v>
      </c>
      <c r="AO103">
        <v>-0.86561016589422601</v>
      </c>
      <c r="AP103">
        <v>-0.82443762314380298</v>
      </c>
      <c r="AQ103">
        <v>-0.780689010207402</v>
      </c>
      <c r="AR103">
        <v>-0.73259964297813696</v>
      </c>
      <c r="AS103">
        <v>-0.683275232987412</v>
      </c>
      <c r="AT103">
        <v>-0.63314904772500102</v>
      </c>
      <c r="AU103">
        <v>-0.58166299385550202</v>
      </c>
      <c r="AV103">
        <v>-0.53023658172014398</v>
      </c>
      <c r="AW103">
        <v>-0.58305251397804403</v>
      </c>
    </row>
    <row r="104" spans="2:49" x14ac:dyDescent="0.3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>
        <v>0</v>
      </c>
      <c r="T104">
        <v>0</v>
      </c>
      <c r="U104">
        <v>0</v>
      </c>
      <c r="V104">
        <v>0</v>
      </c>
      <c r="W104">
        <v>-0.24599637160646001</v>
      </c>
      <c r="X104">
        <v>-0.295711133643694</v>
      </c>
      <c r="Y104">
        <v>-0.29334515787411403</v>
      </c>
      <c r="Z104">
        <v>-0.23768976647130499</v>
      </c>
      <c r="AA104">
        <v>-0.14801610257768599</v>
      </c>
      <c r="AB104">
        <v>-3.6682539223542497E-2</v>
      </c>
      <c r="AC104">
        <v>8.2633253430119902E-2</v>
      </c>
      <c r="AD104">
        <v>0.19843346054626501</v>
      </c>
      <c r="AE104">
        <v>0.30263002604102801</v>
      </c>
      <c r="AF104">
        <v>0.39093098797962</v>
      </c>
      <c r="AG104">
        <v>0.46226896163164</v>
      </c>
      <c r="AH104">
        <v>0.51767611486990195</v>
      </c>
      <c r="AI104">
        <v>0.55984357578728805</v>
      </c>
      <c r="AJ104">
        <v>0.59274763793697405</v>
      </c>
      <c r="AK104">
        <v>0.61823601452541899</v>
      </c>
      <c r="AL104">
        <v>0.63880219394878401</v>
      </c>
      <c r="AM104" s="39">
        <v>0.65633539478686598</v>
      </c>
      <c r="AN104">
        <v>0.67220956075835203</v>
      </c>
      <c r="AO104">
        <v>0.68624193311963499</v>
      </c>
      <c r="AP104">
        <v>0.69884592641933296</v>
      </c>
      <c r="AQ104">
        <v>0.70957688694723797</v>
      </c>
      <c r="AR104">
        <v>0.71914641832020398</v>
      </c>
      <c r="AS104">
        <v>0.72548364621314299</v>
      </c>
      <c r="AT104">
        <v>0.731274831394501</v>
      </c>
      <c r="AU104">
        <v>0.73634332147640702</v>
      </c>
      <c r="AV104">
        <v>0.73948954712688098</v>
      </c>
      <c r="AW104" s="39">
        <v>0.71778988620645401</v>
      </c>
    </row>
    <row r="105" spans="2:49" x14ac:dyDescent="0.3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>
        <v>0</v>
      </c>
      <c r="T105">
        <v>0</v>
      </c>
      <c r="U105">
        <v>0</v>
      </c>
      <c r="V105">
        <v>0</v>
      </c>
      <c r="W105">
        <v>2.4701176407360099E-2</v>
      </c>
      <c r="X105">
        <v>6.5138168361111803E-2</v>
      </c>
      <c r="Y105">
        <v>0.12357089951529</v>
      </c>
      <c r="Z105">
        <v>0.19520824613219401</v>
      </c>
      <c r="AA105">
        <v>0.27311793359756598</v>
      </c>
      <c r="AB105">
        <v>0.350789125819361</v>
      </c>
      <c r="AC105">
        <v>0.42301832979074699</v>
      </c>
      <c r="AD105" s="39">
        <v>0.48639234708349699</v>
      </c>
      <c r="AE105" s="39">
        <v>0.53859064536441104</v>
      </c>
      <c r="AF105" s="39">
        <v>0.57871447993715897</v>
      </c>
      <c r="AG105" s="39">
        <v>0.60684518985600899</v>
      </c>
      <c r="AH105">
        <v>0.62374603814197005</v>
      </c>
      <c r="AI105" s="39">
        <v>0.63056647760280005</v>
      </c>
      <c r="AJ105" s="39">
        <v>0.62886935699073498</v>
      </c>
      <c r="AK105" s="39">
        <v>0.61977806497361898</v>
      </c>
      <c r="AL105" s="39">
        <v>0.60463391854654802</v>
      </c>
      <c r="AM105" s="39">
        <v>0.58479393534065505</v>
      </c>
      <c r="AN105" s="39">
        <v>0.56136047045855997</v>
      </c>
      <c r="AO105">
        <v>0.53533947145165595</v>
      </c>
      <c r="AP105">
        <v>0.50733732431267298</v>
      </c>
      <c r="AQ105">
        <v>0.47793041706549699</v>
      </c>
      <c r="AR105">
        <v>0.44765578445586901</v>
      </c>
      <c r="AS105">
        <v>0.41678633011816801</v>
      </c>
      <c r="AT105">
        <v>0.386030335507214</v>
      </c>
      <c r="AU105">
        <v>0.35576699882011698</v>
      </c>
      <c r="AV105">
        <v>0.32630299671532198</v>
      </c>
      <c r="AW105">
        <v>0.29996849805404802</v>
      </c>
    </row>
    <row r="106" spans="2:49" x14ac:dyDescent="0.3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>
        <v>0</v>
      </c>
      <c r="T106" s="39">
        <v>0</v>
      </c>
      <c r="U106">
        <v>0</v>
      </c>
      <c r="V106">
        <v>0</v>
      </c>
      <c r="W106">
        <v>-0.46525668028448702</v>
      </c>
      <c r="X106">
        <v>-0.50523932907838798</v>
      </c>
      <c r="Y106">
        <v>-0.52761812045202205</v>
      </c>
      <c r="Z106">
        <v>-0.53209127434501402</v>
      </c>
      <c r="AA106">
        <v>-0.52787327032383102</v>
      </c>
      <c r="AB106">
        <v>-0.52176069313110096</v>
      </c>
      <c r="AC106">
        <v>-0.51897238497970999</v>
      </c>
      <c r="AD106">
        <v>-0.52180820696681096</v>
      </c>
      <c r="AE106">
        <v>-0.53038941647309801</v>
      </c>
      <c r="AF106">
        <v>-0.54309659540997501</v>
      </c>
      <c r="AG106">
        <v>-0.55734388562677095</v>
      </c>
      <c r="AH106">
        <v>-0.57076955710152399</v>
      </c>
      <c r="AI106">
        <v>-0.58009304979038601</v>
      </c>
      <c r="AJ106">
        <v>-0.58326939803752198</v>
      </c>
      <c r="AK106">
        <v>-0.58098182798965703</v>
      </c>
      <c r="AL106">
        <v>-0.572330123710174</v>
      </c>
      <c r="AM106">
        <v>-0.55757333600542303</v>
      </c>
      <c r="AN106">
        <v>-0.53847594593769899</v>
      </c>
      <c r="AO106">
        <v>-0.51449298930209497</v>
      </c>
      <c r="AP106">
        <v>-0.48725423415358898</v>
      </c>
      <c r="AQ106">
        <v>-0.45843814998837101</v>
      </c>
      <c r="AR106">
        <v>-0.42747204152225798</v>
      </c>
      <c r="AS106">
        <v>-0.39612818348126999</v>
      </c>
      <c r="AT106">
        <v>-0.36439810143139501</v>
      </c>
      <c r="AU106">
        <v>-0.332175803908829</v>
      </c>
      <c r="AV106">
        <v>-0.30039083777122499</v>
      </c>
      <c r="AW106">
        <v>-0.31143805700091198</v>
      </c>
    </row>
    <row r="107" spans="2:49" x14ac:dyDescent="0.3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>
        <v>0</v>
      </c>
      <c r="W107">
        <v>0.12184138362147399</v>
      </c>
      <c r="X107">
        <v>0.113028562562644</v>
      </c>
      <c r="Y107">
        <v>9.2372468431304797E-2</v>
      </c>
      <c r="Z107" s="39">
        <v>6.1209019438062097E-2</v>
      </c>
      <c r="AA107">
        <v>2.5935933540248601E-2</v>
      </c>
      <c r="AB107">
        <v>-8.6870670840295799E-3</v>
      </c>
      <c r="AC107">
        <v>-3.92207089435982E-2</v>
      </c>
      <c r="AD107">
        <v>-6.4031760568943399E-2</v>
      </c>
      <c r="AE107">
        <v>-8.20039632158443E-2</v>
      </c>
      <c r="AF107">
        <v>-9.3469394338914699E-2</v>
      </c>
      <c r="AG107">
        <v>-9.9344804269185197E-2</v>
      </c>
      <c r="AH107" s="39">
        <v>-0.100784153351771</v>
      </c>
      <c r="AI107" s="39">
        <v>-9.92650200741554E-2</v>
      </c>
      <c r="AJ107">
        <v>-9.6096785677324395E-2</v>
      </c>
      <c r="AK107" s="39">
        <v>-9.1571028538968702E-2</v>
      </c>
      <c r="AL107">
        <v>-8.6523672238906002E-2</v>
      </c>
      <c r="AM107">
        <v>-8.1454622693083095E-2</v>
      </c>
      <c r="AN107">
        <v>-7.6392668955692702E-2</v>
      </c>
      <c r="AO107">
        <v>-7.1881706864524705E-2</v>
      </c>
      <c r="AP107">
        <v>-6.7555696485813305E-2</v>
      </c>
      <c r="AQ107">
        <v>-6.3166810194222503E-2</v>
      </c>
      <c r="AR107">
        <v>-5.9034035152199502E-2</v>
      </c>
      <c r="AS107">
        <v>-5.4822273697602203E-2</v>
      </c>
      <c r="AT107">
        <v>-5.0749414923479702E-2</v>
      </c>
      <c r="AU107">
        <v>-4.7049717826972003E-2</v>
      </c>
      <c r="AV107">
        <v>-4.3598248454419702E-2</v>
      </c>
      <c r="AW107">
        <v>-2.7572945184376599E-2</v>
      </c>
    </row>
    <row r="108" spans="2:49" x14ac:dyDescent="0.3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 s="39">
        <v>0</v>
      </c>
      <c r="S108">
        <v>0</v>
      </c>
      <c r="T108">
        <v>0</v>
      </c>
      <c r="U108">
        <v>0</v>
      </c>
      <c r="V108">
        <v>0</v>
      </c>
      <c r="W108">
        <v>0.21343946999999999</v>
      </c>
      <c r="X108">
        <v>0.33408933000000002</v>
      </c>
      <c r="Y108">
        <v>0.40004912999999898</v>
      </c>
      <c r="Z108">
        <v>0.425343369999999</v>
      </c>
      <c r="AA108">
        <v>0.42018361999999998</v>
      </c>
      <c r="AB108">
        <v>0.39444278999999999</v>
      </c>
      <c r="AC108">
        <v>0.35754018999999898</v>
      </c>
      <c r="AD108" s="39">
        <v>0.317488090000001</v>
      </c>
      <c r="AE108">
        <v>0.279856089999999</v>
      </c>
      <c r="AF108">
        <v>0.247910299999999</v>
      </c>
      <c r="AG108">
        <v>0.222865379999999</v>
      </c>
      <c r="AH108">
        <v>0.20457998999999899</v>
      </c>
      <c r="AI108">
        <v>0.19145057999999901</v>
      </c>
      <c r="AJ108">
        <v>0.18164258</v>
      </c>
      <c r="AK108" s="39">
        <v>0.174023599999999</v>
      </c>
      <c r="AL108">
        <v>0.16724598999999901</v>
      </c>
      <c r="AM108" s="39">
        <v>0.16032661000000001</v>
      </c>
      <c r="AN108" s="39">
        <v>0.152949059999998</v>
      </c>
      <c r="AO108">
        <v>0.144625489999999</v>
      </c>
      <c r="AP108">
        <v>0.13551084999999999</v>
      </c>
      <c r="AQ108">
        <v>0.12612709</v>
      </c>
      <c r="AR108">
        <v>0.116319759999999</v>
      </c>
      <c r="AS108" s="39">
        <v>0.106426519999999</v>
      </c>
      <c r="AT108" s="39">
        <v>9.6653200000000605E-2</v>
      </c>
      <c r="AU108">
        <v>8.6900249999999304E-2</v>
      </c>
      <c r="AV108">
        <v>7.7313009999999099E-2</v>
      </c>
      <c r="AW108">
        <v>8.6116309999999197E-2</v>
      </c>
    </row>
    <row r="109" spans="2:49" x14ac:dyDescent="0.3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>
        <v>0</v>
      </c>
      <c r="T109">
        <v>0</v>
      </c>
      <c r="U109">
        <v>0</v>
      </c>
      <c r="V109">
        <v>0</v>
      </c>
      <c r="W109">
        <v>-0.32342616876066499</v>
      </c>
      <c r="X109">
        <v>-0.49074083812624603</v>
      </c>
      <c r="Y109">
        <v>-0.571611987428155</v>
      </c>
      <c r="Z109">
        <v>-0.59276557446196199</v>
      </c>
      <c r="AA109">
        <v>-0.57226610222989005</v>
      </c>
      <c r="AB109">
        <v>-0.52579398274331601</v>
      </c>
      <c r="AC109">
        <v>-0.46732985463017102</v>
      </c>
      <c r="AD109">
        <v>-0.40808563946522702</v>
      </c>
      <c r="AE109">
        <v>-0.35535536780003601</v>
      </c>
      <c r="AF109">
        <v>-0.31290186645289703</v>
      </c>
      <c r="AG109">
        <v>-0.281531315356287</v>
      </c>
      <c r="AH109">
        <v>-0.26023169656443901</v>
      </c>
      <c r="AI109">
        <v>-0.24610384034305899</v>
      </c>
      <c r="AJ109">
        <v>-0.236175567127028</v>
      </c>
      <c r="AK109">
        <v>-0.22868045420438801</v>
      </c>
      <c r="AL109">
        <v>-0.221673237733366</v>
      </c>
      <c r="AM109">
        <v>-0.21382921691458501</v>
      </c>
      <c r="AN109">
        <v>-0.20486638670115201</v>
      </c>
      <c r="AO109">
        <v>-0.194202200939597</v>
      </c>
      <c r="AP109">
        <v>-0.18218990954730299</v>
      </c>
      <c r="AQ109">
        <v>-0.169692481688688</v>
      </c>
      <c r="AR109">
        <v>-0.15650610681749999</v>
      </c>
      <c r="AS109">
        <v>-0.143175223919356</v>
      </c>
      <c r="AT109">
        <v>-0.13002046456942401</v>
      </c>
      <c r="AU109">
        <v>-0.11688516775450999</v>
      </c>
      <c r="AV109">
        <v>-0.10398994167971599</v>
      </c>
      <c r="AW109">
        <v>-0.119107121400918</v>
      </c>
    </row>
    <row r="110" spans="2:49" x14ac:dyDescent="0.3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>
        <v>0</v>
      </c>
      <c r="T110" s="39">
        <v>0</v>
      </c>
      <c r="U110">
        <v>0</v>
      </c>
      <c r="V110">
        <v>0</v>
      </c>
      <c r="W110">
        <v>0.145409559309195</v>
      </c>
      <c r="X110">
        <v>8.8095375124730396E-2</v>
      </c>
      <c r="Y110">
        <v>-4.1609151322230503E-2</v>
      </c>
      <c r="Z110">
        <v>-0.16405187575024799</v>
      </c>
      <c r="AA110">
        <v>-0.26385703393875198</v>
      </c>
      <c r="AB110">
        <v>-0.34035121110826899</v>
      </c>
      <c r="AC110">
        <v>-0.39678466949403202</v>
      </c>
      <c r="AD110">
        <v>-0.43674027995303999</v>
      </c>
      <c r="AE110">
        <v>-0.466523933863838</v>
      </c>
      <c r="AF110">
        <v>-0.49005416765851501</v>
      </c>
      <c r="AG110">
        <v>-0.50986768846886799</v>
      </c>
      <c r="AH110">
        <v>-0.52608411714014602</v>
      </c>
      <c r="AI110">
        <v>-0.54072748712030705</v>
      </c>
      <c r="AJ110">
        <v>-0.55126875402534703</v>
      </c>
      <c r="AK110">
        <v>-0.55472219406737999</v>
      </c>
      <c r="AL110">
        <v>-0.55177375380253102</v>
      </c>
      <c r="AM110">
        <v>-0.54235639310197203</v>
      </c>
      <c r="AN110" s="39">
        <v>-0.52530937971357805</v>
      </c>
      <c r="AO110">
        <v>-0.50245168027072096</v>
      </c>
      <c r="AP110">
        <v>-0.473826652428954</v>
      </c>
      <c r="AQ110">
        <v>-0.43920771932156599</v>
      </c>
      <c r="AR110">
        <v>-0.40237623062845401</v>
      </c>
      <c r="AS110">
        <v>-0.36382731177185801</v>
      </c>
      <c r="AT110">
        <v>-0.32360570128385702</v>
      </c>
      <c r="AU110">
        <v>-0.28413191147942302</v>
      </c>
      <c r="AV110">
        <v>-0.24527393098877601</v>
      </c>
      <c r="AW110">
        <v>-0.19802941640423199</v>
      </c>
    </row>
    <row r="111" spans="2:49" x14ac:dyDescent="0.3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-2.33290459999999E-3</v>
      </c>
      <c r="X111" s="39">
        <v>-1.2029088E-3</v>
      </c>
      <c r="Y111" s="39">
        <v>-1.4638603999999899E-3</v>
      </c>
      <c r="Z111" s="39">
        <v>-1.8425773999999999E-3</v>
      </c>
      <c r="AA111" s="39">
        <v>-2.0391090999999899E-3</v>
      </c>
      <c r="AB111" s="39">
        <v>-2.0540896999999901E-3</v>
      </c>
      <c r="AC111" s="39">
        <v>-1.9262916000000001E-3</v>
      </c>
      <c r="AD111" s="39">
        <v>-1.7062030000000001E-3</v>
      </c>
      <c r="AE111" s="39">
        <v>-1.4125138000000001E-3</v>
      </c>
      <c r="AF111" s="39">
        <v>-1.0888688999999899E-3</v>
      </c>
      <c r="AG111" s="39">
        <v>-7.6219989999999898E-4</v>
      </c>
      <c r="AH111" s="39">
        <v>-4.6171569999999999E-4</v>
      </c>
      <c r="AI111" s="39">
        <v>-1.74347500000001E-4</v>
      </c>
      <c r="AJ111" s="39">
        <v>6.4823299999999099E-5</v>
      </c>
      <c r="AK111" s="39">
        <v>2.4983049999999902E-4</v>
      </c>
      <c r="AL111" s="39">
        <v>4.098385E-4</v>
      </c>
      <c r="AM111" s="39">
        <v>5.4070450000000096E-4</v>
      </c>
      <c r="AN111" s="39">
        <v>6.3379709999999902E-4</v>
      </c>
      <c r="AO111" s="39">
        <v>7.1469610000000005E-4</v>
      </c>
      <c r="AP111" s="39">
        <v>7.6981679999999896E-4</v>
      </c>
      <c r="AQ111" s="39">
        <v>7.9524399999999996E-4</v>
      </c>
      <c r="AR111" s="39">
        <v>8.2658829999999995E-4</v>
      </c>
      <c r="AS111" s="39">
        <v>8.4085119999999897E-4</v>
      </c>
      <c r="AT111" s="39">
        <v>8.346111E-4</v>
      </c>
      <c r="AU111" s="39">
        <v>8.3208619999999801E-4</v>
      </c>
      <c r="AV111" s="39">
        <v>8.1483599999999901E-4</v>
      </c>
      <c r="AW111" s="39">
        <v>6.1391620000000098E-4</v>
      </c>
    </row>
    <row r="112" spans="2:49" x14ac:dyDescent="0.3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-2.1212205999999998E-3</v>
      </c>
      <c r="X112" s="39">
        <v>-3.1382421999999999E-3</v>
      </c>
      <c r="Y112" s="39">
        <v>-4.0722272000000004E-3</v>
      </c>
      <c r="Z112" s="39">
        <v>-4.8505335999999904E-3</v>
      </c>
      <c r="AA112" s="39">
        <v>-5.3214767999999902E-3</v>
      </c>
      <c r="AB112" s="39">
        <v>-5.4488831999999904E-3</v>
      </c>
      <c r="AC112" s="39">
        <v>-5.2753538000000003E-3</v>
      </c>
      <c r="AD112" s="39">
        <v>-4.8847250000000004E-3</v>
      </c>
      <c r="AE112" s="39">
        <v>-4.3550041999999897E-3</v>
      </c>
      <c r="AF112" s="39">
        <v>-3.7641188999999898E-3</v>
      </c>
      <c r="AG112" s="39">
        <v>-3.1721600999999999E-3</v>
      </c>
      <c r="AH112" s="39">
        <v>-2.6250749000000001E-3</v>
      </c>
      <c r="AI112" s="39">
        <v>-2.13286159999999E-3</v>
      </c>
      <c r="AJ112" s="39">
        <v>-1.7109566E-3</v>
      </c>
      <c r="AK112" s="39">
        <v>-1.3652912999999899E-3</v>
      </c>
      <c r="AL112" s="39">
        <v>-1.0774833999999899E-3</v>
      </c>
      <c r="AM112" s="39">
        <v>-8.3554099999999802E-4</v>
      </c>
      <c r="AN112" s="39">
        <v>-6.360774E-4</v>
      </c>
      <c r="AO112" s="39">
        <v>-4.6158709999999999E-4</v>
      </c>
      <c r="AP112" s="39">
        <v>-3.1052039999999998E-4</v>
      </c>
      <c r="AQ112" s="39">
        <v>-1.8619010000000001E-4</v>
      </c>
      <c r="AR112" s="39">
        <v>-7.0865799999996593E-5</v>
      </c>
      <c r="AS112" s="39">
        <v>3.1297700000001901E-5</v>
      </c>
      <c r="AT112" s="39">
        <v>1.15504299999999E-4</v>
      </c>
      <c r="AU112" s="39">
        <v>1.9243329999999901E-4</v>
      </c>
      <c r="AV112" s="39">
        <v>2.5740729999999801E-4</v>
      </c>
      <c r="AW112" s="39">
        <v>1.42759299999999E-4</v>
      </c>
    </row>
    <row r="113" spans="2:50" x14ac:dyDescent="0.3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>
        <v>0</v>
      </c>
      <c r="R113" s="39">
        <v>0</v>
      </c>
      <c r="S113">
        <v>0</v>
      </c>
      <c r="T113">
        <v>0</v>
      </c>
      <c r="U113" s="39">
        <v>0</v>
      </c>
      <c r="V113">
        <v>0</v>
      </c>
      <c r="W113">
        <v>0.89429778383192104</v>
      </c>
      <c r="X113">
        <v>1.2357056365582</v>
      </c>
      <c r="Y113">
        <v>1.5673581531796399</v>
      </c>
      <c r="Z113">
        <v>1.8515198597895699</v>
      </c>
      <c r="AA113">
        <v>2.06860009465453</v>
      </c>
      <c r="AB113">
        <v>2.2218081451642302</v>
      </c>
      <c r="AC113">
        <v>2.3277396746481198</v>
      </c>
      <c r="AD113">
        <v>2.40742445771569</v>
      </c>
      <c r="AE113">
        <v>2.48113827538277</v>
      </c>
      <c r="AF113">
        <v>2.56343332233293</v>
      </c>
      <c r="AG113">
        <v>2.6629891301918902</v>
      </c>
      <c r="AH113">
        <v>2.7827962512332101</v>
      </c>
      <c r="AI113">
        <v>2.9226289751479499</v>
      </c>
      <c r="AJ113">
        <v>3.0797364394398898</v>
      </c>
      <c r="AK113">
        <v>3.2460529984497799</v>
      </c>
      <c r="AL113">
        <v>3.4160067224491901</v>
      </c>
      <c r="AM113">
        <v>3.5848263609077802</v>
      </c>
      <c r="AN113">
        <v>3.7490575063279499</v>
      </c>
      <c r="AO113">
        <v>3.90511058267714</v>
      </c>
      <c r="AP113">
        <v>4.0514926464434202</v>
      </c>
      <c r="AQ113">
        <v>4.1875599820585503</v>
      </c>
      <c r="AR113">
        <v>4.3133406798893201</v>
      </c>
      <c r="AS113">
        <v>4.4280587486671603</v>
      </c>
      <c r="AT113">
        <v>4.53510260788544</v>
      </c>
      <c r="AU113">
        <v>4.6344257162359401</v>
      </c>
      <c r="AV113">
        <v>4.7277129522864296</v>
      </c>
      <c r="AW113">
        <v>4.89280684324725</v>
      </c>
    </row>
    <row r="114" spans="2:50" x14ac:dyDescent="0.3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>
        <v>0</v>
      </c>
      <c r="T114">
        <v>0</v>
      </c>
      <c r="U114" s="39">
        <v>0</v>
      </c>
      <c r="V114">
        <v>0</v>
      </c>
      <c r="W114">
        <v>0.28183691999999999</v>
      </c>
      <c r="X114" s="39">
        <v>0.27318579999999898</v>
      </c>
      <c r="Y114">
        <v>0.25871977000000002</v>
      </c>
      <c r="Z114">
        <v>0.21259845999999899</v>
      </c>
      <c r="AA114">
        <v>0.15214079999999999</v>
      </c>
      <c r="AB114">
        <v>9.7051680000000098E-2</v>
      </c>
      <c r="AC114">
        <v>6.0012049999999803E-2</v>
      </c>
      <c r="AD114">
        <v>4.6218220000000101E-2</v>
      </c>
      <c r="AE114">
        <v>5.4248930000000001E-2</v>
      </c>
      <c r="AF114">
        <v>8.0032050000000299E-2</v>
      </c>
      <c r="AG114">
        <v>0.1174615</v>
      </c>
      <c r="AH114">
        <v>0.16055472999999901</v>
      </c>
      <c r="AI114">
        <v>0.20308827999999901</v>
      </c>
      <c r="AJ114">
        <v>0.24296778999999999</v>
      </c>
      <c r="AK114">
        <v>0.27456080999999999</v>
      </c>
      <c r="AL114">
        <v>0.29893421999999997</v>
      </c>
      <c r="AM114">
        <v>0.31645439999999903</v>
      </c>
      <c r="AN114">
        <v>0.32835724999999999</v>
      </c>
      <c r="AO114">
        <v>0.33509752999999998</v>
      </c>
      <c r="AP114">
        <v>0.33814815999999998</v>
      </c>
      <c r="AQ114">
        <v>0.33902342000000002</v>
      </c>
      <c r="AR114">
        <v>0.33805169000000002</v>
      </c>
      <c r="AS114">
        <v>0.335556039999999</v>
      </c>
      <c r="AT114">
        <v>0.33448224999999998</v>
      </c>
      <c r="AU114">
        <v>0.33249325999999901</v>
      </c>
      <c r="AV114">
        <v>0.33090456999999901</v>
      </c>
      <c r="AW114">
        <v>0.352374769999999</v>
      </c>
    </row>
    <row r="115" spans="2:50" x14ac:dyDescent="0.3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99.524399961569102</v>
      </c>
      <c r="G115">
        <v>95.2239588901042</v>
      </c>
      <c r="H115">
        <v>90.006830338960796</v>
      </c>
      <c r="I115">
        <v>90.188385630835995</v>
      </c>
      <c r="J115">
        <v>88.583365862399404</v>
      </c>
      <c r="K115">
        <v>84.467946232045094</v>
      </c>
      <c r="L115">
        <v>82.083612345124806</v>
      </c>
      <c r="M115">
        <v>81.069108578356406</v>
      </c>
      <c r="N115">
        <v>80.593720809908106</v>
      </c>
      <c r="O115">
        <v>79.9955983360272</v>
      </c>
      <c r="P115">
        <v>77.786489538173896</v>
      </c>
      <c r="Q115">
        <v>74.708766688822095</v>
      </c>
      <c r="R115">
        <v>72.4537368772923</v>
      </c>
      <c r="S115">
        <v>71.148624718538102</v>
      </c>
      <c r="T115">
        <v>70.296679413460595</v>
      </c>
      <c r="U115">
        <v>69.472110211771493</v>
      </c>
      <c r="V115">
        <v>68.8574572627858</v>
      </c>
      <c r="W115">
        <v>67.445862421867204</v>
      </c>
      <c r="X115">
        <v>66.225202456792005</v>
      </c>
      <c r="Y115">
        <v>65.491933225654194</v>
      </c>
      <c r="Z115">
        <v>65.135812553423193</v>
      </c>
      <c r="AA115">
        <v>65.008317168372599</v>
      </c>
      <c r="AB115">
        <v>65.031204148382798</v>
      </c>
      <c r="AC115">
        <v>65.145437795836102</v>
      </c>
      <c r="AD115">
        <v>65.168238771806401</v>
      </c>
      <c r="AE115">
        <v>65.173401709546695</v>
      </c>
      <c r="AF115">
        <v>65.0847866867405</v>
      </c>
      <c r="AG115">
        <v>65.036143462142704</v>
      </c>
      <c r="AH115">
        <v>64.993398780483901</v>
      </c>
      <c r="AI115">
        <v>64.943248205373493</v>
      </c>
      <c r="AJ115">
        <v>64.872737493417901</v>
      </c>
      <c r="AK115">
        <v>64.815141021409801</v>
      </c>
      <c r="AL115">
        <v>64.761640488993507</v>
      </c>
      <c r="AM115">
        <v>64.706649384601505</v>
      </c>
      <c r="AN115">
        <v>64.659270255422996</v>
      </c>
      <c r="AO115">
        <v>64.604496755402494</v>
      </c>
      <c r="AP115">
        <v>64.551721451097904</v>
      </c>
      <c r="AQ115">
        <v>64.524119859447197</v>
      </c>
      <c r="AR115">
        <v>64.493513629401306</v>
      </c>
      <c r="AS115">
        <v>64.631937232668804</v>
      </c>
      <c r="AT115">
        <v>64.819330871393504</v>
      </c>
      <c r="AU115">
        <v>65.028159214545596</v>
      </c>
      <c r="AV115">
        <v>65.262753572919195</v>
      </c>
      <c r="AW115">
        <v>65.560421034543694</v>
      </c>
      <c r="AX115">
        <v>9.0244863402317499</v>
      </c>
    </row>
    <row r="116" spans="2:50" x14ac:dyDescent="0.3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>
        <v>0</v>
      </c>
      <c r="T116">
        <v>0</v>
      </c>
      <c r="U116">
        <v>0</v>
      </c>
      <c r="V116">
        <v>0</v>
      </c>
      <c r="W116">
        <v>-0.59375546503461696</v>
      </c>
      <c r="X116">
        <v>-0.58504635669920302</v>
      </c>
      <c r="Y116">
        <v>-0.569860370053065</v>
      </c>
      <c r="Z116">
        <v>-0.52497853757290602</v>
      </c>
      <c r="AA116">
        <v>-0.45589033563686598</v>
      </c>
      <c r="AB116">
        <v>-0.37598353520383798</v>
      </c>
      <c r="AC116">
        <v>-0.29821657865839402</v>
      </c>
      <c r="AD116">
        <v>-0.23158996915447699</v>
      </c>
      <c r="AE116">
        <v>-0.17972801378906</v>
      </c>
      <c r="AF116">
        <v>-0.143176690164348</v>
      </c>
      <c r="AG116" s="39">
        <v>-0.119970454318563</v>
      </c>
      <c r="AH116" s="39">
        <v>-0.10740692176715</v>
      </c>
      <c r="AI116">
        <v>-0.100283873838846</v>
      </c>
      <c r="AJ116">
        <v>-9.5259993829110906E-2</v>
      </c>
      <c r="AK116">
        <v>-9.1823080176423003E-2</v>
      </c>
      <c r="AL116" s="39">
        <v>-8.7479005354606995E-2</v>
      </c>
      <c r="AM116">
        <v>-8.1275860798268804E-2</v>
      </c>
      <c r="AN116">
        <v>-7.3826529235032606E-2</v>
      </c>
      <c r="AO116">
        <v>-6.3985633731222694E-2</v>
      </c>
      <c r="AP116">
        <v>-5.2984674455069901E-2</v>
      </c>
      <c r="AQ116">
        <v>-4.2143036768049702E-2</v>
      </c>
      <c r="AR116">
        <v>-3.0000258236939598E-2</v>
      </c>
      <c r="AS116">
        <v>-1.8131054582948201E-2</v>
      </c>
      <c r="AT116">
        <v>-6.4085546999215204E-3</v>
      </c>
      <c r="AU116">
        <v>5.7994217361079202E-3</v>
      </c>
      <c r="AV116">
        <v>1.78124188877859E-2</v>
      </c>
      <c r="AW116">
        <v>-2.1621687629280701E-2</v>
      </c>
    </row>
    <row r="117" spans="2:50" x14ac:dyDescent="0.3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-1.1480899268961899</v>
      </c>
      <c r="X117">
        <v>-1.16336350396847</v>
      </c>
      <c r="Y117">
        <v>-1.1830826410344299</v>
      </c>
      <c r="Z117">
        <v>-1.1646835469491099</v>
      </c>
      <c r="AA117">
        <v>-1.1146942871860099</v>
      </c>
      <c r="AB117">
        <v>-1.05214075372555</v>
      </c>
      <c r="AC117">
        <v>-0.994479577626739</v>
      </c>
      <c r="AD117">
        <v>-0.95241303786861498</v>
      </c>
      <c r="AE117">
        <v>-0.92900127463309001</v>
      </c>
      <c r="AF117">
        <v>-0.922746915390804</v>
      </c>
      <c r="AG117">
        <v>-0.92883356898195701</v>
      </c>
      <c r="AH117">
        <v>-0.94186278216407104</v>
      </c>
      <c r="AI117">
        <v>-0.95368879702692999</v>
      </c>
      <c r="AJ117">
        <v>-0.95925521910213896</v>
      </c>
      <c r="AK117">
        <v>-0.95843793601189098</v>
      </c>
      <c r="AL117">
        <v>-0.94831107545065796</v>
      </c>
      <c r="AM117">
        <v>-0.92852342256683995</v>
      </c>
      <c r="AN117">
        <v>-0.90125456734082499</v>
      </c>
      <c r="AO117">
        <v>-0.86561016589422601</v>
      </c>
      <c r="AP117">
        <v>-0.82443762314380298</v>
      </c>
      <c r="AQ117">
        <v>-0.780689010207402</v>
      </c>
      <c r="AR117">
        <v>-0.73259964297813696</v>
      </c>
      <c r="AS117">
        <v>-0.683275232987412</v>
      </c>
      <c r="AT117">
        <v>-0.63314904772500102</v>
      </c>
      <c r="AU117">
        <v>-0.58166299385550202</v>
      </c>
      <c r="AV117">
        <v>-0.53023658172014398</v>
      </c>
      <c r="AW117">
        <v>-0.58305251397804403</v>
      </c>
    </row>
    <row r="118" spans="2:50" x14ac:dyDescent="0.3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>
        <v>0</v>
      </c>
      <c r="T118">
        <v>0</v>
      </c>
      <c r="U118">
        <v>0</v>
      </c>
      <c r="V118">
        <v>0</v>
      </c>
      <c r="W118">
        <v>-0.24599637160646001</v>
      </c>
      <c r="X118">
        <v>-0.295711133643694</v>
      </c>
      <c r="Y118">
        <v>-0.29334515787411403</v>
      </c>
      <c r="Z118">
        <v>-0.23768976647130499</v>
      </c>
      <c r="AA118">
        <v>-0.14801610257768599</v>
      </c>
      <c r="AB118">
        <v>-3.6682539223542497E-2</v>
      </c>
      <c r="AC118">
        <v>8.2633253430119902E-2</v>
      </c>
      <c r="AD118">
        <v>0.19843346054626501</v>
      </c>
      <c r="AE118">
        <v>0.30263002604102801</v>
      </c>
      <c r="AF118">
        <v>0.39093098797962</v>
      </c>
      <c r="AG118">
        <v>0.46226896163164</v>
      </c>
      <c r="AH118">
        <v>0.51767611486990195</v>
      </c>
      <c r="AI118">
        <v>0.55984357578728805</v>
      </c>
      <c r="AJ118">
        <v>0.59274763793697405</v>
      </c>
      <c r="AK118">
        <v>0.61823601452541899</v>
      </c>
      <c r="AL118">
        <v>0.63880219394878401</v>
      </c>
      <c r="AM118" s="39">
        <v>0.65633539478686598</v>
      </c>
      <c r="AN118">
        <v>0.67220956075835203</v>
      </c>
      <c r="AO118">
        <v>0.68624193311963499</v>
      </c>
      <c r="AP118">
        <v>0.69884592641933296</v>
      </c>
      <c r="AQ118">
        <v>0.70957688694723797</v>
      </c>
      <c r="AR118">
        <v>0.71914641832020398</v>
      </c>
      <c r="AS118">
        <v>0.72548364621314299</v>
      </c>
      <c r="AT118">
        <v>0.731274831394501</v>
      </c>
      <c r="AU118">
        <v>0.73634332147640702</v>
      </c>
      <c r="AV118">
        <v>0.73948954712688098</v>
      </c>
      <c r="AW118" s="39">
        <v>0.71778988620645401</v>
      </c>
    </row>
    <row r="119" spans="2:50" x14ac:dyDescent="0.3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>
        <v>0</v>
      </c>
      <c r="T119">
        <v>0</v>
      </c>
      <c r="U119">
        <v>0</v>
      </c>
      <c r="V119">
        <v>0</v>
      </c>
      <c r="W119">
        <v>2.4701176407360099E-2</v>
      </c>
      <c r="X119">
        <v>6.5138168361111803E-2</v>
      </c>
      <c r="Y119">
        <v>0.12357089951529</v>
      </c>
      <c r="Z119">
        <v>0.19520824613219401</v>
      </c>
      <c r="AA119">
        <v>0.27311793359756598</v>
      </c>
      <c r="AB119">
        <v>0.350789125819361</v>
      </c>
      <c r="AC119">
        <v>0.42301832979074699</v>
      </c>
      <c r="AD119" s="39">
        <v>0.48639234708349699</v>
      </c>
      <c r="AE119" s="39">
        <v>0.53859064536441104</v>
      </c>
      <c r="AF119" s="39">
        <v>0.57871447993715897</v>
      </c>
      <c r="AG119" s="39">
        <v>0.60684518985600899</v>
      </c>
      <c r="AH119">
        <v>0.62374603814197005</v>
      </c>
      <c r="AI119" s="39">
        <v>0.63056647760280005</v>
      </c>
      <c r="AJ119" s="39">
        <v>0.62886935699073498</v>
      </c>
      <c r="AK119" s="39">
        <v>0.61977806497361898</v>
      </c>
      <c r="AL119" s="39">
        <v>0.60463391854654802</v>
      </c>
      <c r="AM119" s="39">
        <v>0.58479393534065505</v>
      </c>
      <c r="AN119" s="39">
        <v>0.56136047045855997</v>
      </c>
      <c r="AO119">
        <v>0.53533947145165595</v>
      </c>
      <c r="AP119">
        <v>0.50733732431267298</v>
      </c>
      <c r="AQ119">
        <v>0.47793041706549699</v>
      </c>
      <c r="AR119">
        <v>0.44765578445586901</v>
      </c>
      <c r="AS119">
        <v>0.41678633011816801</v>
      </c>
      <c r="AT119">
        <v>0.386030335507214</v>
      </c>
      <c r="AU119">
        <v>0.35576699882011698</v>
      </c>
      <c r="AV119">
        <v>0.32630299671532198</v>
      </c>
      <c r="AW119">
        <v>0.29996849805404802</v>
      </c>
    </row>
    <row r="120" spans="2:50" x14ac:dyDescent="0.3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>
        <v>0</v>
      </c>
      <c r="T120" s="39">
        <v>0</v>
      </c>
      <c r="U120">
        <v>0</v>
      </c>
      <c r="V120">
        <v>0</v>
      </c>
      <c r="W120">
        <v>-0.46525668028448702</v>
      </c>
      <c r="X120">
        <v>-0.50523932907838798</v>
      </c>
      <c r="Y120">
        <v>-0.52761812045202205</v>
      </c>
      <c r="Z120">
        <v>-0.53209127434501402</v>
      </c>
      <c r="AA120">
        <v>-0.52787327032383102</v>
      </c>
      <c r="AB120">
        <v>-0.52176069313110096</v>
      </c>
      <c r="AC120">
        <v>-0.51897238497970999</v>
      </c>
      <c r="AD120">
        <v>-0.52180820696681096</v>
      </c>
      <c r="AE120">
        <v>-0.53038941647309801</v>
      </c>
      <c r="AF120">
        <v>-0.54309659540997501</v>
      </c>
      <c r="AG120">
        <v>-0.55734388562677095</v>
      </c>
      <c r="AH120">
        <v>-0.57076955710152399</v>
      </c>
      <c r="AI120">
        <v>-0.58009304979038601</v>
      </c>
      <c r="AJ120">
        <v>-0.58326939803752198</v>
      </c>
      <c r="AK120">
        <v>-0.58098182798965703</v>
      </c>
      <c r="AL120">
        <v>-0.572330123710174</v>
      </c>
      <c r="AM120">
        <v>-0.55757333600542303</v>
      </c>
      <c r="AN120">
        <v>-0.53847594593769899</v>
      </c>
      <c r="AO120">
        <v>-0.51449298930209497</v>
      </c>
      <c r="AP120">
        <v>-0.48725423415358898</v>
      </c>
      <c r="AQ120">
        <v>-0.45843814998837101</v>
      </c>
      <c r="AR120">
        <v>-0.42747204152225798</v>
      </c>
      <c r="AS120">
        <v>-0.39612818348126999</v>
      </c>
      <c r="AT120">
        <v>-0.36439810143139501</v>
      </c>
      <c r="AU120">
        <v>-0.332175803908829</v>
      </c>
      <c r="AV120">
        <v>-0.30039083777122499</v>
      </c>
      <c r="AW120">
        <v>-0.31143805700091198</v>
      </c>
    </row>
    <row r="121" spans="2:50" x14ac:dyDescent="0.3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  <c r="S121">
        <v>0</v>
      </c>
      <c r="T121">
        <v>0</v>
      </c>
      <c r="U121">
        <v>0</v>
      </c>
      <c r="V121">
        <v>0</v>
      </c>
      <c r="W121">
        <v>0.21343946999999999</v>
      </c>
      <c r="X121">
        <v>0.33408933000000002</v>
      </c>
      <c r="Y121">
        <v>0.40004912999999898</v>
      </c>
      <c r="Z121">
        <v>0.425343369999999</v>
      </c>
      <c r="AA121">
        <v>0.42018361999999998</v>
      </c>
      <c r="AB121">
        <v>0.39444278999999999</v>
      </c>
      <c r="AC121">
        <v>0.35754018999999898</v>
      </c>
      <c r="AD121" s="39">
        <v>0.317488090000001</v>
      </c>
      <c r="AE121">
        <v>0.279856089999999</v>
      </c>
      <c r="AF121">
        <v>0.247910299999999</v>
      </c>
      <c r="AG121">
        <v>0.222865379999999</v>
      </c>
      <c r="AH121">
        <v>0.20457998999999899</v>
      </c>
      <c r="AI121">
        <v>0.19145057999999901</v>
      </c>
      <c r="AJ121">
        <v>0.18164258</v>
      </c>
      <c r="AK121" s="39">
        <v>0.174023599999999</v>
      </c>
      <c r="AL121">
        <v>0.16724598999999901</v>
      </c>
      <c r="AM121" s="39">
        <v>0.16032661000000001</v>
      </c>
      <c r="AN121" s="39">
        <v>0.152949059999998</v>
      </c>
      <c r="AO121">
        <v>0.144625489999999</v>
      </c>
      <c r="AP121">
        <v>0.13551084999999999</v>
      </c>
      <c r="AQ121">
        <v>0.12612709</v>
      </c>
      <c r="AR121">
        <v>0.116319759999999</v>
      </c>
      <c r="AS121" s="39">
        <v>0.106426519999999</v>
      </c>
      <c r="AT121" s="39">
        <v>9.6653200000000605E-2</v>
      </c>
      <c r="AU121">
        <v>8.6900249999999304E-2</v>
      </c>
      <c r="AV121">
        <v>7.7313009999999099E-2</v>
      </c>
      <c r="AW121">
        <v>8.6116309999999197E-2</v>
      </c>
    </row>
    <row r="122" spans="2:50" x14ac:dyDescent="0.3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>
        <v>0</v>
      </c>
      <c r="T122">
        <v>0</v>
      </c>
      <c r="U122">
        <v>0</v>
      </c>
      <c r="V122">
        <v>0</v>
      </c>
      <c r="W122">
        <v>-0.32342616876066499</v>
      </c>
      <c r="X122">
        <v>-0.49074083812624603</v>
      </c>
      <c r="Y122">
        <v>-0.571611987428155</v>
      </c>
      <c r="Z122">
        <v>-0.59276557446196199</v>
      </c>
      <c r="AA122">
        <v>-0.57226610222989005</v>
      </c>
      <c r="AB122">
        <v>-0.52579398274331601</v>
      </c>
      <c r="AC122">
        <v>-0.46732985463017102</v>
      </c>
      <c r="AD122">
        <v>-0.40808563946522702</v>
      </c>
      <c r="AE122">
        <v>-0.35535536780003601</v>
      </c>
      <c r="AF122">
        <v>-0.31290186645289703</v>
      </c>
      <c r="AG122">
        <v>-0.281531315356287</v>
      </c>
      <c r="AH122">
        <v>-0.26023169656443901</v>
      </c>
      <c r="AI122">
        <v>-0.24610384034305899</v>
      </c>
      <c r="AJ122">
        <v>-0.236175567127028</v>
      </c>
      <c r="AK122">
        <v>-0.22868045420438801</v>
      </c>
      <c r="AL122">
        <v>-0.221673237733366</v>
      </c>
      <c r="AM122">
        <v>-0.21382921691458501</v>
      </c>
      <c r="AN122">
        <v>-0.20486638670115201</v>
      </c>
      <c r="AO122">
        <v>-0.194202200939597</v>
      </c>
      <c r="AP122">
        <v>-0.18218990954730299</v>
      </c>
      <c r="AQ122">
        <v>-0.169692481688688</v>
      </c>
      <c r="AR122">
        <v>-0.15650610681749999</v>
      </c>
      <c r="AS122">
        <v>-0.143175223919356</v>
      </c>
      <c r="AT122">
        <v>-0.13002046456942401</v>
      </c>
      <c r="AU122">
        <v>-0.11688516775450999</v>
      </c>
      <c r="AV122">
        <v>-0.10398994167971599</v>
      </c>
      <c r="AW122">
        <v>-0.119107121400918</v>
      </c>
    </row>
    <row r="123" spans="2:50" x14ac:dyDescent="0.3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>
        <v>0</v>
      </c>
      <c r="T123">
        <v>0</v>
      </c>
      <c r="U123" s="39">
        <v>0</v>
      </c>
      <c r="V123">
        <v>0</v>
      </c>
      <c r="W123">
        <v>0.14569515127607</v>
      </c>
      <c r="X123">
        <v>9.1281407610788096E-2</v>
      </c>
      <c r="Y123">
        <v>-3.6330312043597601E-2</v>
      </c>
      <c r="Z123">
        <v>-0.15701282636446601</v>
      </c>
      <c r="AA123">
        <v>-0.25508634907643801</v>
      </c>
      <c r="AB123" s="39">
        <v>-0.329857580246184</v>
      </c>
      <c r="AC123">
        <v>-0.384689175481012</v>
      </c>
      <c r="AD123">
        <v>-0.42329217344849701</v>
      </c>
      <c r="AE123">
        <v>-0.45203883068355399</v>
      </c>
      <c r="AF123">
        <v>-0.47486613149691997</v>
      </c>
      <c r="AG123">
        <v>-0.494275677992772</v>
      </c>
      <c r="AH123">
        <v>-0.51032250339023699</v>
      </c>
      <c r="AI123">
        <v>-0.52493196719332003</v>
      </c>
      <c r="AJ123">
        <v>-0.53549905250852503</v>
      </c>
      <c r="AK123">
        <v>-0.53899432395711999</v>
      </c>
      <c r="AL123">
        <v>-0.53604808866064502</v>
      </c>
      <c r="AM123">
        <v>-0.52656676542042202</v>
      </c>
      <c r="AN123">
        <v>-0.50938230410276697</v>
      </c>
      <c r="AO123">
        <v>-0.48630671088465399</v>
      </c>
      <c r="AP123">
        <v>-0.45740208283654399</v>
      </c>
      <c r="AQ123">
        <v>-0.42245906701746599</v>
      </c>
      <c r="AR123">
        <v>-0.38525472232102598</v>
      </c>
      <c r="AS123">
        <v>-0.34631247933738502</v>
      </c>
      <c r="AT123">
        <v>-0.305680414393871</v>
      </c>
      <c r="AU123">
        <v>-0.26578019168357297</v>
      </c>
      <c r="AV123">
        <v>-0.22649511746124501</v>
      </c>
      <c r="AW123">
        <v>-0.178700299061651</v>
      </c>
    </row>
    <row r="124" spans="2:50" x14ac:dyDescent="0.3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>
        <v>0</v>
      </c>
      <c r="T124" s="39">
        <v>0</v>
      </c>
      <c r="U124" s="39">
        <v>0</v>
      </c>
      <c r="V124">
        <v>0</v>
      </c>
      <c r="W124">
        <v>-0.22455823916121001</v>
      </c>
      <c r="X124">
        <v>-0.33991466518546998</v>
      </c>
      <c r="Y124">
        <v>-0.48081173612019001</v>
      </c>
      <c r="Z124">
        <v>-0.65826478732079396</v>
      </c>
      <c r="AA124">
        <v>-0.85478450544398399</v>
      </c>
      <c r="AB124">
        <v>-1.05287156164075</v>
      </c>
      <c r="AC124">
        <v>-1.2387324527680601</v>
      </c>
      <c r="AD124">
        <v>-1.4034202327927501</v>
      </c>
      <c r="AE124">
        <v>-1.53980799170444</v>
      </c>
      <c r="AF124">
        <v>-1.64497563921483</v>
      </c>
      <c r="AG124">
        <v>-1.7186128977694199</v>
      </c>
      <c r="AH124">
        <v>-1.76322988635252</v>
      </c>
      <c r="AI124">
        <v>-1.7800835181468</v>
      </c>
      <c r="AJ124">
        <v>-1.77381377543147</v>
      </c>
      <c r="AK124">
        <v>-1.7496397116207201</v>
      </c>
      <c r="AL124">
        <v>-1.7099607780874</v>
      </c>
      <c r="AM124">
        <v>-1.6575792908381399</v>
      </c>
      <c r="AN124">
        <v>-1.5961445300814301</v>
      </c>
      <c r="AO124">
        <v>-1.5268213020904</v>
      </c>
      <c r="AP124">
        <v>-1.45210800092924</v>
      </c>
      <c r="AQ124">
        <v>-1.37489359874517</v>
      </c>
      <c r="AR124">
        <v>-1.2945986284481199</v>
      </c>
      <c r="AS124">
        <v>-1.2128922209780399</v>
      </c>
      <c r="AT124">
        <v>-1.13177012460313</v>
      </c>
      <c r="AU124">
        <v>-1.0508704443783801</v>
      </c>
      <c r="AV124">
        <v>-0.97162902988682198</v>
      </c>
      <c r="AW124">
        <v>-0.91193034183031296</v>
      </c>
    </row>
    <row r="125" spans="2:50" x14ac:dyDescent="0.3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>
        <v>-0.21212206</v>
      </c>
      <c r="X125">
        <v>-0.31382421999999999</v>
      </c>
      <c r="Y125">
        <v>-0.40722271999999998</v>
      </c>
      <c r="Z125">
        <v>-0.48505335999999899</v>
      </c>
      <c r="AA125">
        <v>-0.53214767999999901</v>
      </c>
      <c r="AB125">
        <v>-0.54488831999999898</v>
      </c>
      <c r="AC125">
        <v>-0.52753538</v>
      </c>
      <c r="AD125">
        <v>-0.48847249999999998</v>
      </c>
      <c r="AE125">
        <v>-0.435500419999999</v>
      </c>
      <c r="AF125">
        <v>-0.37641188999999903</v>
      </c>
      <c r="AG125">
        <v>-0.31721600999999999</v>
      </c>
      <c r="AH125">
        <v>-0.26250749000000001</v>
      </c>
      <c r="AI125">
        <v>-0.213286159999999</v>
      </c>
      <c r="AJ125">
        <v>-0.17109566000000001</v>
      </c>
      <c r="AK125">
        <v>-0.136529129999999</v>
      </c>
      <c r="AL125">
        <v>-0.107748339999999</v>
      </c>
      <c r="AM125">
        <v>-8.3554099999999798E-2</v>
      </c>
      <c r="AN125">
        <v>-6.3607739999999996E-2</v>
      </c>
      <c r="AO125" s="39">
        <v>-4.6158709999999999E-2</v>
      </c>
      <c r="AP125" s="39">
        <v>-3.105204E-2</v>
      </c>
      <c r="AQ125" s="39">
        <v>-1.8619009999999998E-2</v>
      </c>
      <c r="AR125">
        <v>-7.0865799999996603E-3</v>
      </c>
      <c r="AS125">
        <v>3.12977000000019E-3</v>
      </c>
      <c r="AT125" s="39">
        <v>1.15504299999999E-2</v>
      </c>
      <c r="AU125">
        <v>1.9243329999999899E-2</v>
      </c>
      <c r="AV125">
        <v>2.5740729999999799E-2</v>
      </c>
      <c r="AW125">
        <v>1.42759299999999E-2</v>
      </c>
    </row>
    <row r="126" spans="2:50" x14ac:dyDescent="0.3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>
        <v>0</v>
      </c>
      <c r="R126" s="39">
        <v>0</v>
      </c>
      <c r="S126">
        <v>0</v>
      </c>
      <c r="T126">
        <v>0</v>
      </c>
      <c r="U126" s="39">
        <v>0</v>
      </c>
      <c r="V126">
        <v>0</v>
      </c>
      <c r="W126">
        <v>0.89429778383192104</v>
      </c>
      <c r="X126">
        <v>1.2357056365582</v>
      </c>
      <c r="Y126">
        <v>1.5673581531796399</v>
      </c>
      <c r="Z126">
        <v>1.8515198597895699</v>
      </c>
      <c r="AA126">
        <v>2.06860009465453</v>
      </c>
      <c r="AB126">
        <v>2.2218081451642302</v>
      </c>
      <c r="AC126">
        <v>2.3277396746481198</v>
      </c>
      <c r="AD126">
        <v>2.40742445771569</v>
      </c>
      <c r="AE126">
        <v>2.48113827538277</v>
      </c>
      <c r="AF126">
        <v>2.56343332233293</v>
      </c>
      <c r="AG126">
        <v>2.6629891301918902</v>
      </c>
      <c r="AH126">
        <v>2.7827962512332101</v>
      </c>
      <c r="AI126">
        <v>2.9226289751479499</v>
      </c>
      <c r="AJ126">
        <v>3.0797364394398898</v>
      </c>
      <c r="AK126">
        <v>3.2460529984497799</v>
      </c>
      <c r="AL126">
        <v>3.4160067224491901</v>
      </c>
      <c r="AM126">
        <v>3.5848263609077802</v>
      </c>
      <c r="AN126">
        <v>3.7490575063279499</v>
      </c>
      <c r="AO126">
        <v>3.90511058267714</v>
      </c>
      <c r="AP126">
        <v>4.0514926464434202</v>
      </c>
      <c r="AQ126">
        <v>4.1875599820585503</v>
      </c>
      <c r="AR126">
        <v>4.3133406798893201</v>
      </c>
      <c r="AS126">
        <v>4.4280587486671603</v>
      </c>
      <c r="AT126">
        <v>4.53510260788544</v>
      </c>
      <c r="AU126">
        <v>4.6344257162359401</v>
      </c>
      <c r="AV126">
        <v>4.7277129522864296</v>
      </c>
      <c r="AW126">
        <v>4.89280684324725</v>
      </c>
    </row>
    <row r="127" spans="2:50" x14ac:dyDescent="0.3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>
        <v>0</v>
      </c>
      <c r="T127">
        <v>0</v>
      </c>
      <c r="U127" s="39">
        <v>0</v>
      </c>
      <c r="V127">
        <v>0</v>
      </c>
      <c r="W127">
        <v>0.28183691999999999</v>
      </c>
      <c r="X127" s="39">
        <v>0.27318579999999898</v>
      </c>
      <c r="Y127">
        <v>0.25871977000000002</v>
      </c>
      <c r="Z127">
        <v>0.21259845999999899</v>
      </c>
      <c r="AA127">
        <v>0.15214079999999999</v>
      </c>
      <c r="AB127">
        <v>9.7051680000000098E-2</v>
      </c>
      <c r="AC127">
        <v>6.0012049999999803E-2</v>
      </c>
      <c r="AD127">
        <v>4.6218220000000101E-2</v>
      </c>
      <c r="AE127">
        <v>5.4248930000000001E-2</v>
      </c>
      <c r="AF127">
        <v>8.0032050000000299E-2</v>
      </c>
      <c r="AG127">
        <v>0.1174615</v>
      </c>
      <c r="AH127">
        <v>0.16055472999999901</v>
      </c>
      <c r="AI127">
        <v>0.20308827999999901</v>
      </c>
      <c r="AJ127">
        <v>0.24296778999999999</v>
      </c>
      <c r="AK127">
        <v>0.27456080999999999</v>
      </c>
      <c r="AL127">
        <v>0.29893421999999997</v>
      </c>
      <c r="AM127">
        <v>0.31645439999999903</v>
      </c>
      <c r="AN127">
        <v>0.32835724999999999</v>
      </c>
      <c r="AO127">
        <v>0.33509752999999998</v>
      </c>
      <c r="AP127">
        <v>0.33814815999999998</v>
      </c>
      <c r="AQ127">
        <v>0.33902342000000002</v>
      </c>
      <c r="AR127">
        <v>0.33805169000000002</v>
      </c>
      <c r="AS127">
        <v>0.335556039999999</v>
      </c>
      <c r="AT127">
        <v>0.33448224999999998</v>
      </c>
      <c r="AU127">
        <v>0.33249325999999901</v>
      </c>
      <c r="AV127">
        <v>0.33090456999999901</v>
      </c>
      <c r="AW127">
        <v>0.352374769999999</v>
      </c>
    </row>
    <row r="128" spans="2:50" x14ac:dyDescent="0.35">
      <c r="B128" t="s">
        <v>227</v>
      </c>
      <c r="C128">
        <v>96.864598598298898</v>
      </c>
      <c r="D128">
        <v>98.419791060536795</v>
      </c>
      <c r="E128">
        <v>100</v>
      </c>
      <c r="F128">
        <v>102.455612288388</v>
      </c>
      <c r="G128">
        <v>102.399358905553</v>
      </c>
      <c r="H128">
        <v>99.208609241815594</v>
      </c>
      <c r="I128">
        <v>101.403003492758</v>
      </c>
      <c r="J128">
        <v>103.505221022367</v>
      </c>
      <c r="K128">
        <v>103.845593992112</v>
      </c>
      <c r="L128">
        <v>104.225406997796</v>
      </c>
      <c r="M128">
        <v>105.23824164273699</v>
      </c>
      <c r="N128">
        <v>105.949861964964</v>
      </c>
      <c r="O128">
        <v>108.73525259320699</v>
      </c>
      <c r="P128">
        <v>111.656697967573</v>
      </c>
      <c r="Q128">
        <v>114.69182363103501</v>
      </c>
      <c r="R128">
        <v>117.81295642846599</v>
      </c>
      <c r="S128">
        <v>121.230562759625</v>
      </c>
      <c r="T128">
        <v>123.533747185341</v>
      </c>
      <c r="U128">
        <v>125.342631550045</v>
      </c>
      <c r="V128">
        <v>127.568094157283</v>
      </c>
      <c r="W128">
        <v>128.164073707526</v>
      </c>
      <c r="X128">
        <v>129.26028013490699</v>
      </c>
      <c r="Y128">
        <v>130.061476627102</v>
      </c>
      <c r="Z128">
        <v>131.156113893606</v>
      </c>
      <c r="AA128">
        <v>132.434468075176</v>
      </c>
      <c r="AB128">
        <v>133.85749919941901</v>
      </c>
      <c r="AC128">
        <v>135.416848698992</v>
      </c>
      <c r="AD128">
        <v>137.12769398122501</v>
      </c>
      <c r="AE128">
        <v>138.88996698696101</v>
      </c>
      <c r="AF128">
        <v>140.697898247708</v>
      </c>
      <c r="AG128">
        <v>142.54555286971799</v>
      </c>
      <c r="AH128">
        <v>144.470574171511</v>
      </c>
      <c r="AI128">
        <v>146.398229662983</v>
      </c>
      <c r="AJ128">
        <v>148.37608109607501</v>
      </c>
      <c r="AK128">
        <v>150.45123344985601</v>
      </c>
      <c r="AL128">
        <v>152.58450085681801</v>
      </c>
      <c r="AM128">
        <v>154.76934177174601</v>
      </c>
      <c r="AN128">
        <v>157.04212031674501</v>
      </c>
      <c r="AO128">
        <v>159.37410052093401</v>
      </c>
      <c r="AP128">
        <v>161.763790846056</v>
      </c>
      <c r="AQ128">
        <v>164.23659513365899</v>
      </c>
      <c r="AR128">
        <v>166.71673749736999</v>
      </c>
      <c r="AS128">
        <v>169.24625564753501</v>
      </c>
      <c r="AT128">
        <v>171.80729273033501</v>
      </c>
      <c r="AU128">
        <v>174.378387557857</v>
      </c>
      <c r="AV128">
        <v>176.969534692335</v>
      </c>
      <c r="AW128">
        <v>179.64842122321301</v>
      </c>
      <c r="AX128">
        <v>178.52723229718001</v>
      </c>
    </row>
    <row r="129" spans="2:50" x14ac:dyDescent="0.3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-0.58013108569833205</v>
      </c>
      <c r="X129">
        <v>-0.64328242144415704</v>
      </c>
      <c r="Y129">
        <v>-0.687656621231302</v>
      </c>
      <c r="Z129">
        <v>-0.70754754774002804</v>
      </c>
      <c r="AA129">
        <v>-0.71447104851083398</v>
      </c>
      <c r="AB129">
        <v>-0.71826832492743997</v>
      </c>
      <c r="AC129">
        <v>-0.72614407721641705</v>
      </c>
      <c r="AD129">
        <v>-0.74349450187771704</v>
      </c>
      <c r="AE129">
        <v>-0.76924189406296595</v>
      </c>
      <c r="AF129">
        <v>-0.80162451653949995</v>
      </c>
      <c r="AG129">
        <v>-0.83730228615692603</v>
      </c>
      <c r="AH129">
        <v>-0.87348667417136405</v>
      </c>
      <c r="AI129">
        <v>-0.90647100253158297</v>
      </c>
      <c r="AJ129">
        <v>-0.93338727955468703</v>
      </c>
      <c r="AK129">
        <v>-0.95525793463269104</v>
      </c>
      <c r="AL129">
        <v>-0.97106052863481496</v>
      </c>
      <c r="AM129">
        <v>-0.98075811737258201</v>
      </c>
      <c r="AN129">
        <v>-0.98391882445866197</v>
      </c>
      <c r="AO129">
        <v>-0.98087048105408503</v>
      </c>
      <c r="AP129">
        <v>-0.97310732216362394</v>
      </c>
      <c r="AQ129">
        <v>-0.96217480716053105</v>
      </c>
      <c r="AR129">
        <v>-0.94750161223081597</v>
      </c>
      <c r="AS129">
        <v>-0.93394582724023401</v>
      </c>
      <c r="AT129">
        <v>-0.92014127206618801</v>
      </c>
      <c r="AU129">
        <v>-0.90343736659646001</v>
      </c>
      <c r="AV129">
        <v>-0.88612455391468004</v>
      </c>
      <c r="AW129">
        <v>-0.93471651923076005</v>
      </c>
    </row>
    <row r="130" spans="2:50" x14ac:dyDescent="0.35">
      <c r="B130" t="s">
        <v>229</v>
      </c>
      <c r="C130">
        <v>96.864644374863701</v>
      </c>
      <c r="D130">
        <v>98.419837572059095</v>
      </c>
      <c r="E130">
        <v>100</v>
      </c>
      <c r="F130">
        <v>99.524399861126099</v>
      </c>
      <c r="G130">
        <v>95.223958794001405</v>
      </c>
      <c r="H130">
        <v>90.006830248123194</v>
      </c>
      <c r="I130">
        <v>90.188385539815201</v>
      </c>
      <c r="J130">
        <v>88.583365772998405</v>
      </c>
      <c r="K130">
        <v>84.467946146797601</v>
      </c>
      <c r="L130">
        <v>82.083612262283495</v>
      </c>
      <c r="M130">
        <v>81.069108496539002</v>
      </c>
      <c r="N130">
        <v>80.593720728570503</v>
      </c>
      <c r="O130">
        <v>79.995598255293203</v>
      </c>
      <c r="P130">
        <v>77.786489459669397</v>
      </c>
      <c r="Q130">
        <v>74.708766613423805</v>
      </c>
      <c r="R130">
        <v>72.453736804169793</v>
      </c>
      <c r="S130">
        <v>71.148624646732699</v>
      </c>
      <c r="T130">
        <v>70.296679342515105</v>
      </c>
      <c r="U130">
        <v>69.472110141658206</v>
      </c>
      <c r="V130">
        <v>68.857457193292802</v>
      </c>
      <c r="W130">
        <v>67.445862353798802</v>
      </c>
      <c r="X130">
        <v>66.225202389955598</v>
      </c>
      <c r="Y130">
        <v>65.491933159557703</v>
      </c>
      <c r="Z130">
        <v>65.135812487686195</v>
      </c>
      <c r="AA130">
        <v>65.008317102764295</v>
      </c>
      <c r="AB130">
        <v>65.031204082751401</v>
      </c>
      <c r="AC130">
        <v>65.145437730089398</v>
      </c>
      <c r="AD130">
        <v>65.168238706036703</v>
      </c>
      <c r="AE130">
        <v>65.173401643771797</v>
      </c>
      <c r="AF130">
        <v>65.084786621055002</v>
      </c>
      <c r="AG130">
        <v>65.036143396506304</v>
      </c>
      <c r="AH130">
        <v>64.993398714890603</v>
      </c>
      <c r="AI130">
        <v>64.9432481398308</v>
      </c>
      <c r="AJ130">
        <v>64.872737427946404</v>
      </c>
      <c r="AK130">
        <v>64.815140955996398</v>
      </c>
      <c r="AL130">
        <v>64.761640423634105</v>
      </c>
      <c r="AM130">
        <v>64.706649319297696</v>
      </c>
      <c r="AN130">
        <v>64.659270190166893</v>
      </c>
      <c r="AO130">
        <v>64.604496690201799</v>
      </c>
      <c r="AP130">
        <v>64.551721385950401</v>
      </c>
      <c r="AQ130">
        <v>64.524119794327504</v>
      </c>
      <c r="AR130">
        <v>64.493513564312494</v>
      </c>
      <c r="AS130">
        <v>64.631937167440299</v>
      </c>
      <c r="AT130">
        <v>64.819330805975895</v>
      </c>
      <c r="AU130">
        <v>65.028159148917197</v>
      </c>
      <c r="AV130">
        <v>65.2627535070541</v>
      </c>
      <c r="AW130">
        <v>65.560420968378196</v>
      </c>
      <c r="AX130">
        <v>9.0244863084901095</v>
      </c>
    </row>
    <row r="131" spans="2:50" x14ac:dyDescent="0.3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775040.22750000004</v>
      </c>
      <c r="T131">
        <v>791818.20880000002</v>
      </c>
      <c r="U131">
        <v>802882.89980000001</v>
      </c>
      <c r="V131">
        <v>815600.79399999999</v>
      </c>
      <c r="W131">
        <v>820552.60490000003</v>
      </c>
      <c r="X131">
        <v>827384.17949999997</v>
      </c>
      <c r="Y131">
        <v>833655.12659999996</v>
      </c>
      <c r="Z131">
        <v>841803.57940000005</v>
      </c>
      <c r="AA131">
        <v>851313.65839999996</v>
      </c>
      <c r="AB131">
        <v>861972.24849999999</v>
      </c>
      <c r="AC131">
        <v>873655.79110000003</v>
      </c>
      <c r="AD131">
        <v>886408.47270000004</v>
      </c>
      <c r="AE131">
        <v>899673.52899999998</v>
      </c>
      <c r="AF131">
        <v>913350.86659999995</v>
      </c>
      <c r="AG131">
        <v>927350.01240000001</v>
      </c>
      <c r="AH131">
        <v>941776.84210000001</v>
      </c>
      <c r="AI131">
        <v>956284.65040000004</v>
      </c>
      <c r="AJ131">
        <v>971078.02419999999</v>
      </c>
      <c r="AK131">
        <v>986355.19949999999</v>
      </c>
      <c r="AL131">
        <v>1001971.94</v>
      </c>
      <c r="AM131">
        <v>1017918.5</v>
      </c>
      <c r="AN131">
        <v>1034329.9840000001</v>
      </c>
      <c r="AO131">
        <v>1051105.297</v>
      </c>
      <c r="AP131">
        <v>1068240.362</v>
      </c>
      <c r="AQ131">
        <v>1085832.2050000001</v>
      </c>
      <c r="AR131">
        <v>1103552.706</v>
      </c>
      <c r="AS131">
        <v>1121506.196</v>
      </c>
      <c r="AT131">
        <v>1139631.44</v>
      </c>
      <c r="AU131">
        <v>1157830.7830000001</v>
      </c>
      <c r="AV131">
        <v>1176138.838</v>
      </c>
      <c r="AW131">
        <v>1194828.6100000001</v>
      </c>
    </row>
    <row r="132" spans="2:50" x14ac:dyDescent="0.3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13927086.93</v>
      </c>
      <c r="T132">
        <v>14074458.18</v>
      </c>
      <c r="U132">
        <v>14183935.48</v>
      </c>
      <c r="V132">
        <v>14646673.050000001</v>
      </c>
      <c r="W132">
        <v>14203783.52</v>
      </c>
      <c r="X132">
        <v>14332480.859999999</v>
      </c>
      <c r="Y132">
        <v>14298620.25</v>
      </c>
      <c r="Z132">
        <v>14361316.109999999</v>
      </c>
      <c r="AA132">
        <v>14436283.109999999</v>
      </c>
      <c r="AB132">
        <v>14513164.41</v>
      </c>
      <c r="AC132">
        <v>14602694.01</v>
      </c>
      <c r="AD132">
        <v>14734666.5</v>
      </c>
      <c r="AE132">
        <v>14856698.51</v>
      </c>
      <c r="AF132">
        <v>14977791.369999999</v>
      </c>
      <c r="AG132">
        <v>15101168.57</v>
      </c>
      <c r="AH132">
        <v>15255667.189999999</v>
      </c>
      <c r="AI132">
        <v>15378858.43</v>
      </c>
      <c r="AJ132">
        <v>15495001.560000001</v>
      </c>
      <c r="AK132">
        <v>15646977.689999999</v>
      </c>
      <c r="AL132">
        <v>15800998.17</v>
      </c>
      <c r="AM132">
        <v>15951668.189999999</v>
      </c>
      <c r="AN132">
        <v>16125484.23</v>
      </c>
      <c r="AO132">
        <v>16291496.050000001</v>
      </c>
      <c r="AP132">
        <v>16464596.529999999</v>
      </c>
      <c r="AQ132">
        <v>16673321.52</v>
      </c>
      <c r="AR132">
        <v>16866320.440000001</v>
      </c>
      <c r="AS132">
        <v>17069444.379999999</v>
      </c>
      <c r="AT132">
        <v>17286941.170000002</v>
      </c>
      <c r="AU132">
        <v>17496744.949999999</v>
      </c>
      <c r="AV132">
        <v>17708274.149999999</v>
      </c>
      <c r="AW132">
        <v>17973933.710000001</v>
      </c>
    </row>
    <row r="133" spans="2:50" x14ac:dyDescent="0.3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14702127.15</v>
      </c>
      <c r="T133">
        <v>14866276.390000001</v>
      </c>
      <c r="U133">
        <v>14986818.380000001</v>
      </c>
      <c r="V133">
        <v>15462273.84</v>
      </c>
      <c r="W133">
        <v>15024336.119999999</v>
      </c>
      <c r="X133">
        <v>15159865.039999999</v>
      </c>
      <c r="Y133">
        <v>15132275.380000001</v>
      </c>
      <c r="Z133">
        <v>15203119.689999999</v>
      </c>
      <c r="AA133">
        <v>15287596.77</v>
      </c>
      <c r="AB133">
        <v>15375136.66</v>
      </c>
      <c r="AC133">
        <v>15476349.800000001</v>
      </c>
      <c r="AD133">
        <v>15621074.970000001</v>
      </c>
      <c r="AE133">
        <v>15756372.039999999</v>
      </c>
      <c r="AF133">
        <v>15891142.23</v>
      </c>
      <c r="AG133">
        <v>16028518.58</v>
      </c>
      <c r="AH133">
        <v>16197444.029999999</v>
      </c>
      <c r="AI133">
        <v>16335143.08</v>
      </c>
      <c r="AJ133">
        <v>16466079.58</v>
      </c>
      <c r="AK133">
        <v>16633332.890000001</v>
      </c>
      <c r="AL133">
        <v>16802970.109999999</v>
      </c>
      <c r="AM133">
        <v>16969586.690000001</v>
      </c>
      <c r="AN133">
        <v>17159814.210000001</v>
      </c>
      <c r="AO133">
        <v>17342601.350000001</v>
      </c>
      <c r="AP133">
        <v>17532836.899999999</v>
      </c>
      <c r="AQ133">
        <v>17759153.73</v>
      </c>
      <c r="AR133">
        <v>17969873.149999999</v>
      </c>
      <c r="AS133">
        <v>18190950.57</v>
      </c>
      <c r="AT133">
        <v>18426572.609999999</v>
      </c>
      <c r="AU133">
        <v>18654575.739999998</v>
      </c>
      <c r="AV133">
        <v>18884412.989999998</v>
      </c>
      <c r="AW133">
        <v>19168762.32</v>
      </c>
    </row>
    <row r="134" spans="2:50" x14ac:dyDescent="0.3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157807732.30000001</v>
      </c>
      <c r="G134">
        <v>153188119.59999999</v>
      </c>
      <c r="H134">
        <v>152677254.09999999</v>
      </c>
      <c r="I134">
        <v>149418072.5</v>
      </c>
      <c r="J134">
        <v>145570877.80000001</v>
      </c>
      <c r="K134">
        <v>141027181.59999999</v>
      </c>
      <c r="L134">
        <v>137577397.90000001</v>
      </c>
      <c r="M134">
        <v>134663090.80000001</v>
      </c>
      <c r="N134">
        <v>133306265.40000001</v>
      </c>
      <c r="O134">
        <v>131374608.7</v>
      </c>
      <c r="P134">
        <v>127809505.7</v>
      </c>
      <c r="Q134">
        <v>123196640.3</v>
      </c>
      <c r="R134">
        <v>119590243</v>
      </c>
      <c r="S134">
        <v>119258053.5</v>
      </c>
      <c r="T134">
        <v>117336030.7</v>
      </c>
      <c r="U134">
        <v>115113063.2</v>
      </c>
      <c r="V134">
        <v>112591091.5</v>
      </c>
      <c r="W134">
        <v>109626690.40000001</v>
      </c>
      <c r="X134">
        <v>106459576.7</v>
      </c>
      <c r="Y134">
        <v>104005376.3</v>
      </c>
      <c r="Z134">
        <v>101781867.2</v>
      </c>
      <c r="AA134">
        <v>99724880.780000001</v>
      </c>
      <c r="AB134">
        <v>97758117.379999995</v>
      </c>
      <c r="AC134">
        <v>95822333.599999994</v>
      </c>
      <c r="AD134">
        <v>93825469.030000001</v>
      </c>
      <c r="AE134">
        <v>91746094.069999903</v>
      </c>
      <c r="AF134">
        <v>89588320.510000005</v>
      </c>
      <c r="AG134">
        <v>87348865.159999996</v>
      </c>
      <c r="AH134">
        <v>85044018.079999998</v>
      </c>
      <c r="AI134">
        <v>82750504.939999998</v>
      </c>
      <c r="AJ134">
        <v>80398583.280000001</v>
      </c>
      <c r="AK134">
        <v>78001993.5</v>
      </c>
      <c r="AL134">
        <v>75566881.060000002</v>
      </c>
      <c r="AM134">
        <v>73105819.209999904</v>
      </c>
      <c r="AN134">
        <v>70600689.579999998</v>
      </c>
      <c r="AO134">
        <v>68099492.280000001</v>
      </c>
      <c r="AP134">
        <v>65612723.25</v>
      </c>
      <c r="AQ134">
        <v>63156457.399999999</v>
      </c>
      <c r="AR134">
        <v>60737729.490000002</v>
      </c>
      <c r="AS134">
        <v>58361596.880000003</v>
      </c>
      <c r="AT134">
        <v>56043857.18</v>
      </c>
      <c r="AU134">
        <v>53790166.25</v>
      </c>
      <c r="AV134">
        <v>51605723.109999999</v>
      </c>
      <c r="AW134">
        <v>49505448.740000002</v>
      </c>
    </row>
    <row r="135" spans="2:50" x14ac:dyDescent="0.35">
      <c r="B135" t="s">
        <v>234</v>
      </c>
      <c r="C135">
        <v>1098851.8998263199</v>
      </c>
      <c r="D135">
        <v>1116494.32251175</v>
      </c>
      <c r="E135">
        <v>1134420</v>
      </c>
      <c r="F135">
        <v>1107035.4369999999</v>
      </c>
      <c r="G135">
        <v>1077983.28</v>
      </c>
      <c r="H135">
        <v>1048548.5330000001</v>
      </c>
      <c r="I135">
        <v>1024271.634</v>
      </c>
      <c r="J135">
        <v>1000117.703</v>
      </c>
      <c r="K135">
        <v>973359.15960000001</v>
      </c>
      <c r="L135">
        <v>944188.81880000001</v>
      </c>
      <c r="M135">
        <v>916026.88690000004</v>
      </c>
      <c r="N135">
        <v>891649.55119999999</v>
      </c>
      <c r="O135">
        <v>873777.01289999997</v>
      </c>
      <c r="P135">
        <v>859512.46810000006</v>
      </c>
      <c r="Q135">
        <v>843874.36880000005</v>
      </c>
      <c r="R135">
        <v>821951.10400000005</v>
      </c>
      <c r="S135">
        <v>800048.6727</v>
      </c>
      <c r="T135">
        <v>779249.81900000002</v>
      </c>
      <c r="U135">
        <v>758764.2426</v>
      </c>
      <c r="V135">
        <v>735039.36289999995</v>
      </c>
      <c r="W135">
        <v>710040.78929999995</v>
      </c>
      <c r="X135">
        <v>683206.45790000004</v>
      </c>
      <c r="Y135">
        <v>656761.99490000005</v>
      </c>
      <c r="Z135">
        <v>632711.65229999996</v>
      </c>
      <c r="AA135">
        <v>611622.42500000005</v>
      </c>
      <c r="AB135">
        <v>593238.19339999999</v>
      </c>
      <c r="AC135">
        <v>577077.03060000006</v>
      </c>
      <c r="AD135">
        <v>562692.84809999994</v>
      </c>
      <c r="AE135">
        <v>549695.03359999997</v>
      </c>
      <c r="AF135">
        <v>537779.91319999995</v>
      </c>
      <c r="AG135">
        <v>526729.93980000005</v>
      </c>
      <c r="AH135">
        <v>516405.44010000001</v>
      </c>
      <c r="AI135">
        <v>506657.61700000003</v>
      </c>
      <c r="AJ135">
        <v>497324.60149999999</v>
      </c>
      <c r="AK135">
        <v>488316.51370000001</v>
      </c>
      <c r="AL135">
        <v>479571.85629999998</v>
      </c>
      <c r="AM135">
        <v>471047.53710000002</v>
      </c>
      <c r="AN135">
        <v>462712.19660000002</v>
      </c>
      <c r="AO135">
        <v>454502.01669999998</v>
      </c>
      <c r="AP135">
        <v>446386.80579999997</v>
      </c>
      <c r="AQ135">
        <v>438364.6643</v>
      </c>
      <c r="AR135">
        <v>430430.67499999999</v>
      </c>
      <c r="AS135">
        <v>422577.86080000002</v>
      </c>
      <c r="AT135">
        <v>414778.99819999997</v>
      </c>
      <c r="AU135">
        <v>407014.17810000002</v>
      </c>
      <c r="AV135">
        <v>399277.45520000003</v>
      </c>
      <c r="AW135">
        <v>391617.40139999997</v>
      </c>
    </row>
    <row r="136" spans="2:50" x14ac:dyDescent="0.35">
      <c r="B136" t="s">
        <v>235</v>
      </c>
      <c r="C136">
        <v>1098851.8998263199</v>
      </c>
      <c r="D136">
        <v>1116494.32251175</v>
      </c>
      <c r="E136">
        <v>1134420</v>
      </c>
      <c r="F136">
        <v>1107035.4369999999</v>
      </c>
      <c r="G136">
        <v>1077983.28</v>
      </c>
      <c r="H136">
        <v>1048548.5330000001</v>
      </c>
      <c r="I136">
        <v>1024271.634</v>
      </c>
      <c r="J136">
        <v>1000117.703</v>
      </c>
      <c r="K136">
        <v>973359.15960000001</v>
      </c>
      <c r="L136">
        <v>944188.81880000001</v>
      </c>
      <c r="M136">
        <v>916026.88690000004</v>
      </c>
      <c r="N136">
        <v>891649.55119999999</v>
      </c>
      <c r="O136">
        <v>873777.01289999997</v>
      </c>
      <c r="P136">
        <v>859512.46810000006</v>
      </c>
      <c r="Q136">
        <v>843874.36880000005</v>
      </c>
      <c r="R136">
        <v>821951.10400000005</v>
      </c>
      <c r="S136">
        <v>800048.6727</v>
      </c>
      <c r="T136">
        <v>779249.81900000002</v>
      </c>
      <c r="U136">
        <v>758764.2426</v>
      </c>
      <c r="V136">
        <v>735039.36289999995</v>
      </c>
      <c r="W136">
        <v>710040.78929999995</v>
      </c>
      <c r="X136">
        <v>683206.45790000004</v>
      </c>
      <c r="Y136">
        <v>656761.99490000005</v>
      </c>
      <c r="Z136">
        <v>632711.65229999996</v>
      </c>
      <c r="AA136">
        <v>611622.42500000005</v>
      </c>
      <c r="AB136">
        <v>593238.19339999999</v>
      </c>
      <c r="AC136">
        <v>577077.03060000006</v>
      </c>
      <c r="AD136">
        <v>562692.84809999994</v>
      </c>
      <c r="AE136">
        <v>549695.03359999997</v>
      </c>
      <c r="AF136">
        <v>537779.91319999995</v>
      </c>
      <c r="AG136">
        <v>526729.93980000005</v>
      </c>
      <c r="AH136">
        <v>516405.44010000001</v>
      </c>
      <c r="AI136">
        <v>506657.61700000003</v>
      </c>
      <c r="AJ136">
        <v>497324.60149999999</v>
      </c>
      <c r="AK136">
        <v>488316.51370000001</v>
      </c>
      <c r="AL136">
        <v>479571.85629999998</v>
      </c>
      <c r="AM136">
        <v>471047.53710000002</v>
      </c>
      <c r="AN136">
        <v>462712.19660000002</v>
      </c>
      <c r="AO136">
        <v>454502.01669999998</v>
      </c>
      <c r="AP136">
        <v>446386.80579999997</v>
      </c>
      <c r="AQ136">
        <v>438364.6643</v>
      </c>
      <c r="AR136">
        <v>430430.67499999999</v>
      </c>
      <c r="AS136">
        <v>422577.86080000002</v>
      </c>
      <c r="AT136">
        <v>414778.99819999997</v>
      </c>
      <c r="AU136">
        <v>407014.17810000002</v>
      </c>
      <c r="AV136">
        <v>399277.45520000003</v>
      </c>
      <c r="AW136">
        <v>391617.40139999997</v>
      </c>
    </row>
    <row r="137" spans="2:50" x14ac:dyDescent="0.35">
      <c r="B137" t="s">
        <v>236</v>
      </c>
      <c r="C137">
        <v>116773651.530883</v>
      </c>
      <c r="D137">
        <v>118648490.27771901</v>
      </c>
      <c r="E137">
        <v>120553430.2</v>
      </c>
      <c r="F137">
        <v>118019997.2</v>
      </c>
      <c r="G137">
        <v>114447680.8</v>
      </c>
      <c r="H137">
        <v>114346944.8</v>
      </c>
      <c r="I137">
        <v>111317118.90000001</v>
      </c>
      <c r="J137">
        <v>108395704.8</v>
      </c>
      <c r="K137">
        <v>105272653</v>
      </c>
      <c r="L137">
        <v>102795198.2</v>
      </c>
      <c r="M137">
        <v>100555788.40000001</v>
      </c>
      <c r="N137">
        <v>99571854.340000004</v>
      </c>
      <c r="O137">
        <v>98533092.939999998</v>
      </c>
      <c r="P137">
        <v>96701280.099999994</v>
      </c>
      <c r="Q137">
        <v>94666101.670000002</v>
      </c>
      <c r="R137">
        <v>93587845.329999998</v>
      </c>
      <c r="S137">
        <v>95323694.879999995</v>
      </c>
      <c r="T137">
        <v>94288367.709999904</v>
      </c>
      <c r="U137">
        <v>92585077.019999996</v>
      </c>
      <c r="V137">
        <v>90618896.819999903</v>
      </c>
      <c r="W137">
        <v>88457904.930000007</v>
      </c>
      <c r="X137">
        <v>86124089.209999904</v>
      </c>
      <c r="Y137">
        <v>84206094.299999997</v>
      </c>
      <c r="Z137">
        <v>82499672.879999995</v>
      </c>
      <c r="AA137">
        <v>80926326.519999996</v>
      </c>
      <c r="AB137">
        <v>79410954.109999999</v>
      </c>
      <c r="AC137">
        <v>77894327.950000003</v>
      </c>
      <c r="AD137">
        <v>76298612.939999998</v>
      </c>
      <c r="AE137">
        <v>74616046.790000007</v>
      </c>
      <c r="AF137">
        <v>72841303.060000002</v>
      </c>
      <c r="AG137">
        <v>70973813.489999995</v>
      </c>
      <c r="AH137">
        <v>69022441.719999999</v>
      </c>
      <c r="AI137">
        <v>66961296.159999996</v>
      </c>
      <c r="AJ137">
        <v>64829231.289999999</v>
      </c>
      <c r="AK137">
        <v>62641040.75</v>
      </c>
      <c r="AL137">
        <v>60408822.030000001</v>
      </c>
      <c r="AM137">
        <v>58145310.530000001</v>
      </c>
      <c r="AN137">
        <v>55849802.850000001</v>
      </c>
      <c r="AO137">
        <v>53553133.609999999</v>
      </c>
      <c r="AP137">
        <v>51268981.200000003</v>
      </c>
      <c r="AQ137">
        <v>49012825.490000002</v>
      </c>
      <c r="AR137">
        <v>46794878.579999998</v>
      </c>
      <c r="AS137">
        <v>44619797.229999997</v>
      </c>
      <c r="AT137">
        <v>42505819.689999998</v>
      </c>
      <c r="AU137">
        <v>40459158.140000001</v>
      </c>
      <c r="AV137">
        <v>38485453.119999997</v>
      </c>
      <c r="AW137">
        <v>36594452.439999998</v>
      </c>
    </row>
    <row r="138" spans="2:50" x14ac:dyDescent="0.35">
      <c r="B138" t="s">
        <v>237</v>
      </c>
      <c r="C138">
        <v>116773651.530883</v>
      </c>
      <c r="D138">
        <v>118648490.27771901</v>
      </c>
      <c r="E138">
        <v>120553430.2</v>
      </c>
      <c r="F138">
        <v>118019997.2</v>
      </c>
      <c r="G138">
        <v>114447680.8</v>
      </c>
      <c r="H138">
        <v>114346944.8</v>
      </c>
      <c r="I138">
        <v>111317118.90000001</v>
      </c>
      <c r="J138">
        <v>108395704.8</v>
      </c>
      <c r="K138">
        <v>105272653</v>
      </c>
      <c r="L138">
        <v>102795198.2</v>
      </c>
      <c r="M138">
        <v>100555788.40000001</v>
      </c>
      <c r="N138">
        <v>99571854.340000004</v>
      </c>
      <c r="O138">
        <v>98533092.939999998</v>
      </c>
      <c r="P138">
        <v>96701280.099999994</v>
      </c>
      <c r="Q138">
        <v>94666101.670000002</v>
      </c>
      <c r="R138">
        <v>93587845.329999998</v>
      </c>
      <c r="S138">
        <v>95323694.879999995</v>
      </c>
      <c r="T138">
        <v>94288367.709999904</v>
      </c>
      <c r="U138">
        <v>92585077.019999996</v>
      </c>
      <c r="V138">
        <v>90618896.819999903</v>
      </c>
      <c r="W138">
        <v>88457904.930000007</v>
      </c>
      <c r="X138">
        <v>86124089.209999904</v>
      </c>
      <c r="Y138">
        <v>84206094.299999997</v>
      </c>
      <c r="Z138">
        <v>82499672.879999995</v>
      </c>
      <c r="AA138">
        <v>80926326.519999996</v>
      </c>
      <c r="AB138">
        <v>79410954.109999999</v>
      </c>
      <c r="AC138">
        <v>77894327.950000003</v>
      </c>
      <c r="AD138">
        <v>76298612.939999998</v>
      </c>
      <c r="AE138">
        <v>74616046.790000007</v>
      </c>
      <c r="AF138">
        <v>72841303.060000002</v>
      </c>
      <c r="AG138">
        <v>70973813.489999995</v>
      </c>
      <c r="AH138">
        <v>69022441.719999999</v>
      </c>
      <c r="AI138">
        <v>66961296.159999996</v>
      </c>
      <c r="AJ138">
        <v>64829231.289999999</v>
      </c>
      <c r="AK138">
        <v>62641040.75</v>
      </c>
      <c r="AL138">
        <v>60408822.030000001</v>
      </c>
      <c r="AM138">
        <v>58145310.530000001</v>
      </c>
      <c r="AN138">
        <v>55849802.850000001</v>
      </c>
      <c r="AO138">
        <v>53553133.609999999</v>
      </c>
      <c r="AP138">
        <v>51268981.200000003</v>
      </c>
      <c r="AQ138">
        <v>49012825.490000002</v>
      </c>
      <c r="AR138">
        <v>46794878.579999998</v>
      </c>
      <c r="AS138">
        <v>44619797.229999997</v>
      </c>
      <c r="AT138">
        <v>42505819.689999998</v>
      </c>
      <c r="AU138">
        <v>40459158.140000001</v>
      </c>
      <c r="AV138">
        <v>38485453.119999997</v>
      </c>
      <c r="AW138">
        <v>36594452.439999998</v>
      </c>
    </row>
    <row r="139" spans="2:50" x14ac:dyDescent="0.3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38680699.619999997</v>
      </c>
      <c r="G139">
        <v>37662455.530000001</v>
      </c>
      <c r="H139">
        <v>37281760.710000001</v>
      </c>
      <c r="I139">
        <v>37076681.979999997</v>
      </c>
      <c r="J139">
        <v>36175055.289999999</v>
      </c>
      <c r="K139">
        <v>34781169.450000003</v>
      </c>
      <c r="L139">
        <v>33838010.93</v>
      </c>
      <c r="M139">
        <v>33191275.52</v>
      </c>
      <c r="N139">
        <v>32842761.52</v>
      </c>
      <c r="O139">
        <v>31967738.75</v>
      </c>
      <c r="P139">
        <v>30248713.140000001</v>
      </c>
      <c r="Q139">
        <v>27686664.260000002</v>
      </c>
      <c r="R139">
        <v>25180446.59</v>
      </c>
      <c r="S139">
        <v>23134309.899999999</v>
      </c>
      <c r="T139">
        <v>22268413.190000001</v>
      </c>
      <c r="U139">
        <v>21769221.969999999</v>
      </c>
      <c r="V139">
        <v>21237155.289999999</v>
      </c>
      <c r="W139">
        <v>20458744.649999999</v>
      </c>
      <c r="X139">
        <v>19652281.030000001</v>
      </c>
      <c r="Y139">
        <v>19142520</v>
      </c>
      <c r="Z139">
        <v>18649482.699999999</v>
      </c>
      <c r="AA139">
        <v>18186931.84</v>
      </c>
      <c r="AB139">
        <v>17753925.079999998</v>
      </c>
      <c r="AC139">
        <v>17350928.609999999</v>
      </c>
      <c r="AD139">
        <v>16964163.25</v>
      </c>
      <c r="AE139">
        <v>16580352.25</v>
      </c>
      <c r="AF139">
        <v>16209237.539999999</v>
      </c>
      <c r="AG139">
        <v>15848321.720000001</v>
      </c>
      <c r="AH139">
        <v>15505170.92</v>
      </c>
      <c r="AI139">
        <v>15282551.17</v>
      </c>
      <c r="AJ139">
        <v>15072027.390000001</v>
      </c>
      <c r="AK139">
        <v>14872636.23</v>
      </c>
      <c r="AL139">
        <v>14678487.18</v>
      </c>
      <c r="AM139">
        <v>14489461.140000001</v>
      </c>
      <c r="AN139">
        <v>14288174.529999999</v>
      </c>
      <c r="AO139">
        <v>14091856.66</v>
      </c>
      <c r="AP139">
        <v>13897355.24</v>
      </c>
      <c r="AQ139">
        <v>13705267.25</v>
      </c>
      <c r="AR139">
        <v>13512420.23</v>
      </c>
      <c r="AS139">
        <v>13319221.789999999</v>
      </c>
      <c r="AT139">
        <v>13123258.5</v>
      </c>
      <c r="AU139">
        <v>12923993.939999999</v>
      </c>
      <c r="AV139">
        <v>12720992.529999999</v>
      </c>
      <c r="AW139">
        <v>12519378.9</v>
      </c>
    </row>
    <row r="140" spans="2:50" x14ac:dyDescent="0.3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38680699.619999997</v>
      </c>
      <c r="G140">
        <v>37662455.530000001</v>
      </c>
      <c r="H140">
        <v>37281760.710000001</v>
      </c>
      <c r="I140">
        <v>37076681.979999997</v>
      </c>
      <c r="J140">
        <v>36175055.289999999</v>
      </c>
      <c r="K140">
        <v>34781169.450000003</v>
      </c>
      <c r="L140">
        <v>33838010.93</v>
      </c>
      <c r="M140">
        <v>33191275.52</v>
      </c>
      <c r="N140">
        <v>32842761.52</v>
      </c>
      <c r="O140">
        <v>31967738.75</v>
      </c>
      <c r="P140">
        <v>30248713.140000001</v>
      </c>
      <c r="Q140">
        <v>27686664.260000002</v>
      </c>
      <c r="R140">
        <v>25180446.59</v>
      </c>
      <c r="S140">
        <v>23134309.899999999</v>
      </c>
      <c r="T140">
        <v>22268413.190000001</v>
      </c>
      <c r="U140">
        <v>21769221.969999999</v>
      </c>
      <c r="V140">
        <v>21237155.289999999</v>
      </c>
      <c r="W140">
        <v>20458744.649999999</v>
      </c>
      <c r="X140">
        <v>19652281.030000001</v>
      </c>
      <c r="Y140">
        <v>19142520</v>
      </c>
      <c r="Z140">
        <v>18649482.699999999</v>
      </c>
      <c r="AA140">
        <v>18186931.84</v>
      </c>
      <c r="AB140">
        <v>17753925.079999998</v>
      </c>
      <c r="AC140">
        <v>17350928.609999999</v>
      </c>
      <c r="AD140">
        <v>16964163.25</v>
      </c>
      <c r="AE140">
        <v>16580352.25</v>
      </c>
      <c r="AF140">
        <v>16209237.539999999</v>
      </c>
      <c r="AG140">
        <v>15848321.720000001</v>
      </c>
      <c r="AH140">
        <v>15505170.92</v>
      </c>
      <c r="AI140">
        <v>15282551.17</v>
      </c>
      <c r="AJ140">
        <v>15072027.390000001</v>
      </c>
      <c r="AK140">
        <v>14872636.23</v>
      </c>
      <c r="AL140">
        <v>14678487.18</v>
      </c>
      <c r="AM140">
        <v>14489461.140000001</v>
      </c>
      <c r="AN140">
        <v>14288174.529999999</v>
      </c>
      <c r="AO140">
        <v>14091856.66</v>
      </c>
      <c r="AP140">
        <v>13897355.24</v>
      </c>
      <c r="AQ140">
        <v>13705267.25</v>
      </c>
      <c r="AR140">
        <v>13512420.23</v>
      </c>
      <c r="AS140">
        <v>13319221.789999999</v>
      </c>
      <c r="AT140">
        <v>13123258.5</v>
      </c>
      <c r="AU140">
        <v>12923993.939999999</v>
      </c>
      <c r="AV140">
        <v>12720992.529999999</v>
      </c>
      <c r="AW140">
        <v>12519378.9</v>
      </c>
    </row>
    <row r="141" spans="2:50" x14ac:dyDescent="0.3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7634584.7869999995</v>
      </c>
      <c r="G141">
        <v>7341867.2340000002</v>
      </c>
      <c r="H141">
        <v>7407075.8799999999</v>
      </c>
      <c r="I141">
        <v>7687341.8880000003</v>
      </c>
      <c r="J141">
        <v>7403279.9100000001</v>
      </c>
      <c r="K141">
        <v>7209445.1449999996</v>
      </c>
      <c r="L141">
        <v>6837424.3090000004</v>
      </c>
      <c r="M141">
        <v>7104491.932</v>
      </c>
      <c r="N141">
        <v>7206609.1500000004</v>
      </c>
      <c r="O141">
        <v>7510853.0630000001</v>
      </c>
      <c r="P141">
        <v>7635249.0060000001</v>
      </c>
      <c r="Q141">
        <v>7553976.301</v>
      </c>
      <c r="R141">
        <v>7578558.8059999999</v>
      </c>
      <c r="S141">
        <v>7910154.2699999996</v>
      </c>
      <c r="T141">
        <v>8086251.9950000001</v>
      </c>
      <c r="U141">
        <v>8153842.7290000003</v>
      </c>
      <c r="V141">
        <v>8155882.9649999999</v>
      </c>
      <c r="W141">
        <v>8046262.8660000004</v>
      </c>
      <c r="X141">
        <v>7884332.2719999999</v>
      </c>
      <c r="Y141">
        <v>7820035.8789999997</v>
      </c>
      <c r="Z141">
        <v>7838763.6490000002</v>
      </c>
      <c r="AA141">
        <v>7915742.5149999997</v>
      </c>
      <c r="AB141">
        <v>8030496.5690000001</v>
      </c>
      <c r="AC141">
        <v>8168399.9450000003</v>
      </c>
      <c r="AD141">
        <v>8318626.7350000003</v>
      </c>
      <c r="AE141">
        <v>8471162.9800000004</v>
      </c>
      <c r="AF141">
        <v>8623453.3000000007</v>
      </c>
      <c r="AG141">
        <v>8774444.2970000003</v>
      </c>
      <c r="AH141">
        <v>8925478.557</v>
      </c>
      <c r="AI141">
        <v>9071486.8499999996</v>
      </c>
      <c r="AJ141">
        <v>9212913.4590000007</v>
      </c>
      <c r="AK141">
        <v>9352338.3599999994</v>
      </c>
      <c r="AL141">
        <v>9490726.9739999995</v>
      </c>
      <c r="AM141">
        <v>9629136.5580000002</v>
      </c>
      <c r="AN141">
        <v>9762146.9020000007</v>
      </c>
      <c r="AO141">
        <v>9893992.6339999996</v>
      </c>
      <c r="AP141">
        <v>10025767.07</v>
      </c>
      <c r="AQ141">
        <v>10159229.4</v>
      </c>
      <c r="AR141">
        <v>10293894.5</v>
      </c>
      <c r="AS141">
        <v>10427567.83</v>
      </c>
      <c r="AT141">
        <v>10561859.75</v>
      </c>
      <c r="AU141">
        <v>10697739.890000001</v>
      </c>
      <c r="AV141">
        <v>10836433.24</v>
      </c>
      <c r="AW141">
        <v>10980540.140000001</v>
      </c>
    </row>
    <row r="142" spans="2:50" x14ac:dyDescent="0.3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11866264.34</v>
      </c>
      <c r="G142">
        <v>11295775.140000001</v>
      </c>
      <c r="H142">
        <v>11328704.25</v>
      </c>
      <c r="I142">
        <v>11231384.539999999</v>
      </c>
      <c r="J142">
        <v>11068242.6</v>
      </c>
      <c r="K142">
        <v>10408433.51</v>
      </c>
      <c r="L142">
        <v>10066074.220000001</v>
      </c>
      <c r="M142">
        <v>10105690.82</v>
      </c>
      <c r="N142">
        <v>10278969.970000001</v>
      </c>
      <c r="O142">
        <v>9893748.8859999999</v>
      </c>
      <c r="P142">
        <v>9082541.8589999899</v>
      </c>
      <c r="Q142">
        <v>8083807.0539999995</v>
      </c>
      <c r="R142">
        <v>7310642.7609999999</v>
      </c>
      <c r="S142">
        <v>7055588.2699999996</v>
      </c>
      <c r="T142">
        <v>6941468.7690000003</v>
      </c>
      <c r="U142">
        <v>6897880.6509999996</v>
      </c>
      <c r="V142">
        <v>6886761.5379999997</v>
      </c>
      <c r="W142">
        <v>6840524.2659999998</v>
      </c>
      <c r="X142">
        <v>6795578.6069999998</v>
      </c>
      <c r="Y142">
        <v>6826542.6140000001</v>
      </c>
      <c r="Z142">
        <v>6922961.6239999998</v>
      </c>
      <c r="AA142">
        <v>7061773.6059999997</v>
      </c>
      <c r="AB142">
        <v>7224308.7879999997</v>
      </c>
      <c r="AC142">
        <v>7398009.057</v>
      </c>
      <c r="AD142">
        <v>7572675.5449999999</v>
      </c>
      <c r="AE142">
        <v>7738361.324</v>
      </c>
      <c r="AF142">
        <v>7894050.2439999999</v>
      </c>
      <c r="AG142">
        <v>8039635.642</v>
      </c>
      <c r="AH142">
        <v>8178359.9929999998</v>
      </c>
      <c r="AI142">
        <v>8327403.25</v>
      </c>
      <c r="AJ142">
        <v>8473035.3690000009</v>
      </c>
      <c r="AK142">
        <v>8617672.5510000009</v>
      </c>
      <c r="AL142">
        <v>8762878.6119999997</v>
      </c>
      <c r="AM142">
        <v>8910301.0490000006</v>
      </c>
      <c r="AN142">
        <v>9053706.2550000008</v>
      </c>
      <c r="AO142">
        <v>9200300.227</v>
      </c>
      <c r="AP142">
        <v>9350539.0539999995</v>
      </c>
      <c r="AQ142">
        <v>9505311.1150000002</v>
      </c>
      <c r="AR142">
        <v>9664711.2019999996</v>
      </c>
      <c r="AS142">
        <v>9826790.4969999995</v>
      </c>
      <c r="AT142">
        <v>9993453.2200000007</v>
      </c>
      <c r="AU142">
        <v>10165713.41</v>
      </c>
      <c r="AV142">
        <v>10344094.380000001</v>
      </c>
      <c r="AW142">
        <v>10530342.84</v>
      </c>
    </row>
    <row r="143" spans="2:50" x14ac:dyDescent="0.3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1152766.5889999999</v>
      </c>
      <c r="G143">
        <v>1074477.4879999999</v>
      </c>
      <c r="H143">
        <v>928578.15800000005</v>
      </c>
      <c r="I143">
        <v>976378.57220000005</v>
      </c>
      <c r="J143">
        <v>945063.37470000004</v>
      </c>
      <c r="K143">
        <v>889020.62289999996</v>
      </c>
      <c r="L143">
        <v>845043.57990000001</v>
      </c>
      <c r="M143">
        <v>831701.83050000004</v>
      </c>
      <c r="N143">
        <v>855158.60019999999</v>
      </c>
      <c r="O143">
        <v>852097.09719999996</v>
      </c>
      <c r="P143">
        <v>812425.87340000004</v>
      </c>
      <c r="Q143">
        <v>748280.97270000004</v>
      </c>
      <c r="R143">
        <v>691775.22589999996</v>
      </c>
      <c r="S143">
        <v>642597.01729999995</v>
      </c>
      <c r="T143">
        <v>607002.38500000001</v>
      </c>
      <c r="U143">
        <v>583543.37780000002</v>
      </c>
      <c r="V143">
        <v>568897.40489999996</v>
      </c>
      <c r="W143">
        <v>554240.99919999996</v>
      </c>
      <c r="X143">
        <v>542472.41310000001</v>
      </c>
      <c r="Y143">
        <v>542100.29790000001</v>
      </c>
      <c r="Z143">
        <v>546934.47470000002</v>
      </c>
      <c r="AA143">
        <v>554365.4817</v>
      </c>
      <c r="AB143">
        <v>562904.08700000006</v>
      </c>
      <c r="AC143">
        <v>571971.51340000005</v>
      </c>
      <c r="AD143">
        <v>581259.49109999998</v>
      </c>
      <c r="AE143">
        <v>590143.1838</v>
      </c>
      <c r="AF143">
        <v>598791.39029999997</v>
      </c>
      <c r="AG143">
        <v>607263.44510000001</v>
      </c>
      <c r="AH143">
        <v>615820.31359999999</v>
      </c>
      <c r="AI143">
        <v>626431.85080000001</v>
      </c>
      <c r="AJ143">
        <v>637253.53980000003</v>
      </c>
      <c r="AK143">
        <v>648276.2844</v>
      </c>
      <c r="AL143">
        <v>659415.92539999995</v>
      </c>
      <c r="AM143">
        <v>670651.61369999999</v>
      </c>
      <c r="AN143">
        <v>681449.80350000004</v>
      </c>
      <c r="AO143">
        <v>692263.3101</v>
      </c>
      <c r="AP143">
        <v>703010.81370000006</v>
      </c>
      <c r="AQ143">
        <v>713751.33629999997</v>
      </c>
      <c r="AR143">
        <v>724432.83840000001</v>
      </c>
      <c r="AS143">
        <v>734947.12289999996</v>
      </c>
      <c r="AT143">
        <v>745370.38600000006</v>
      </c>
      <c r="AU143">
        <v>755773.53229999996</v>
      </c>
      <c r="AV143">
        <v>766205.799</v>
      </c>
      <c r="AW143">
        <v>776833.0821</v>
      </c>
    </row>
    <row r="144" spans="2:50" x14ac:dyDescent="0.3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6445363.4479999999</v>
      </c>
      <c r="G144">
        <v>5911538.2740000002</v>
      </c>
      <c r="H144">
        <v>5203162.1550000003</v>
      </c>
      <c r="I144">
        <v>5304010.9649999999</v>
      </c>
      <c r="J144">
        <v>5739526.5669999998</v>
      </c>
      <c r="K144">
        <v>5166056.0530000003</v>
      </c>
      <c r="L144">
        <v>4918215.7489999998</v>
      </c>
      <c r="M144">
        <v>4998711.3640000001</v>
      </c>
      <c r="N144">
        <v>5100896.5369999995</v>
      </c>
      <c r="O144">
        <v>5106168.1710000001</v>
      </c>
      <c r="P144">
        <v>4860685.3420000002</v>
      </c>
      <c r="Q144">
        <v>4528882.6849999996</v>
      </c>
      <c r="R144">
        <v>4302995.5199999996</v>
      </c>
      <c r="S144">
        <v>4273953.46</v>
      </c>
      <c r="T144">
        <v>4243368.4620000003</v>
      </c>
      <c r="U144">
        <v>4237698.5760000004</v>
      </c>
      <c r="V144">
        <v>4240521.9270000001</v>
      </c>
      <c r="W144">
        <v>4191338.219</v>
      </c>
      <c r="X144">
        <v>4142540.909</v>
      </c>
      <c r="Y144">
        <v>4126289.6370000001</v>
      </c>
      <c r="Z144">
        <v>4150592.4270000001</v>
      </c>
      <c r="AA144">
        <v>4204678.03</v>
      </c>
      <c r="AB144">
        <v>4278611.0640000002</v>
      </c>
      <c r="AC144">
        <v>4364968.7960000001</v>
      </c>
      <c r="AD144">
        <v>4456104.4620000003</v>
      </c>
      <c r="AE144">
        <v>4545807.3949999996</v>
      </c>
      <c r="AF144">
        <v>4633400.0729999999</v>
      </c>
      <c r="AG144">
        <v>4718702.0939999996</v>
      </c>
      <c r="AH144">
        <v>4803547.2089999998</v>
      </c>
      <c r="AI144">
        <v>4887769.6780000003</v>
      </c>
      <c r="AJ144">
        <v>4970163.4620000003</v>
      </c>
      <c r="AK144">
        <v>5053545.2980000004</v>
      </c>
      <c r="AL144">
        <v>5137857.3229999999</v>
      </c>
      <c r="AM144">
        <v>5223462.1169999996</v>
      </c>
      <c r="AN144">
        <v>5299539.8049999997</v>
      </c>
      <c r="AO144">
        <v>5369816.0789999999</v>
      </c>
      <c r="AP144">
        <v>5435921.2910000002</v>
      </c>
      <c r="AQ144">
        <v>5499786.2350000003</v>
      </c>
      <c r="AR144">
        <v>5560364.9950000001</v>
      </c>
      <c r="AS144">
        <v>5624239.1370000001</v>
      </c>
      <c r="AT144">
        <v>5691423.3459999999</v>
      </c>
      <c r="AU144">
        <v>5760986.1359999999</v>
      </c>
      <c r="AV144">
        <v>5832666.7719999999</v>
      </c>
      <c r="AW144">
        <v>5908146.7910000002</v>
      </c>
    </row>
    <row r="145" spans="2:49" x14ac:dyDescent="0.3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19848526.690000001</v>
      </c>
      <c r="G145">
        <v>18238980.530000001</v>
      </c>
      <c r="H145">
        <v>15905857.08</v>
      </c>
      <c r="I145">
        <v>16247585.460000001</v>
      </c>
      <c r="J145">
        <v>17794504.780000001</v>
      </c>
      <c r="K145">
        <v>15971942.84</v>
      </c>
      <c r="L145">
        <v>15208036.300000001</v>
      </c>
      <c r="M145">
        <v>15432329.57</v>
      </c>
      <c r="N145">
        <v>15548821.76</v>
      </c>
      <c r="O145">
        <v>15515289.369999999</v>
      </c>
      <c r="P145">
        <v>14881921.970000001</v>
      </c>
      <c r="Q145">
        <v>14064734.560000001</v>
      </c>
      <c r="R145">
        <v>13530581.26</v>
      </c>
      <c r="S145">
        <v>13689526.9</v>
      </c>
      <c r="T145">
        <v>13422859</v>
      </c>
      <c r="U145">
        <v>13314057.83</v>
      </c>
      <c r="V145">
        <v>13541249.35</v>
      </c>
      <c r="W145">
        <v>12919412.279999999</v>
      </c>
      <c r="X145">
        <v>12796812.57</v>
      </c>
      <c r="Y145">
        <v>12632189.76</v>
      </c>
      <c r="Z145">
        <v>12639165.68</v>
      </c>
      <c r="AA145">
        <v>12720207.42</v>
      </c>
      <c r="AB145">
        <v>12842128.24</v>
      </c>
      <c r="AC145">
        <v>12995473.869999999</v>
      </c>
      <c r="AD145">
        <v>13185987.58</v>
      </c>
      <c r="AE145">
        <v>13359677.92</v>
      </c>
      <c r="AF145">
        <v>13523545.67</v>
      </c>
      <c r="AG145">
        <v>13681046.029999999</v>
      </c>
      <c r="AH145">
        <v>13860906.32</v>
      </c>
      <c r="AI145">
        <v>14003317.34</v>
      </c>
      <c r="AJ145">
        <v>14131194.01</v>
      </c>
      <c r="AK145">
        <v>14287781.869999999</v>
      </c>
      <c r="AL145">
        <v>14444039.51</v>
      </c>
      <c r="AM145">
        <v>14595843.460000001</v>
      </c>
      <c r="AN145">
        <v>14730610.84</v>
      </c>
      <c r="AO145">
        <v>14831747.85</v>
      </c>
      <c r="AP145">
        <v>14918727.859999999</v>
      </c>
      <c r="AQ145">
        <v>15021989.73</v>
      </c>
      <c r="AR145">
        <v>15097731.73</v>
      </c>
      <c r="AS145">
        <v>15192030.76</v>
      </c>
      <c r="AT145">
        <v>15307599.890000001</v>
      </c>
      <c r="AU145">
        <v>15422790.810000001</v>
      </c>
      <c r="AV145">
        <v>15544305.16</v>
      </c>
      <c r="AW145">
        <v>15717978.01</v>
      </c>
    </row>
    <row r="146" spans="2:49" x14ac:dyDescent="0.35">
      <c r="B146" t="s">
        <v>245</v>
      </c>
      <c r="C146">
        <v>14430721.2592922</v>
      </c>
      <c r="D146">
        <v>14662411.1568592</v>
      </c>
      <c r="E146">
        <v>14897820.91</v>
      </c>
      <c r="F146">
        <v>14896691.220000001</v>
      </c>
      <c r="G146">
        <v>13890522.130000001</v>
      </c>
      <c r="H146">
        <v>12682348.539999999</v>
      </c>
      <c r="I146">
        <v>13187347.41</v>
      </c>
      <c r="J146">
        <v>12323573.32</v>
      </c>
      <c r="K146">
        <v>11251094.4</v>
      </c>
      <c r="L146">
        <v>11075091.58</v>
      </c>
      <c r="M146">
        <v>10991302.130000001</v>
      </c>
      <c r="N146">
        <v>11545341.140000001</v>
      </c>
      <c r="O146">
        <v>11244841.41</v>
      </c>
      <c r="P146">
        <v>10408093.42</v>
      </c>
      <c r="Q146">
        <v>9442200.7039999999</v>
      </c>
      <c r="R146">
        <v>8789215.6270000003</v>
      </c>
      <c r="S146">
        <v>8801067.47299999</v>
      </c>
      <c r="T146">
        <v>8791580.3499999996</v>
      </c>
      <c r="U146">
        <v>8837671.5160000008</v>
      </c>
      <c r="V146">
        <v>8884053.7630000003</v>
      </c>
      <c r="W146">
        <v>8812619.7090000007</v>
      </c>
      <c r="X146">
        <v>8710984.1789999995</v>
      </c>
      <c r="Y146">
        <v>8666314.29099999</v>
      </c>
      <c r="Z146">
        <v>8693898.2550000008</v>
      </c>
      <c r="AA146">
        <v>8777911.7990000006</v>
      </c>
      <c r="AB146">
        <v>8900538.6260000002</v>
      </c>
      <c r="AC146">
        <v>9047236.7379999999</v>
      </c>
      <c r="AD146">
        <v>9206828.4790000003</v>
      </c>
      <c r="AE146">
        <v>9364479.7550000008</v>
      </c>
      <c r="AF146">
        <v>9518079.1740000006</v>
      </c>
      <c r="AG146">
        <v>9667249.25699999</v>
      </c>
      <c r="AH146">
        <v>9815065.9859999996</v>
      </c>
      <c r="AI146">
        <v>9959020.24599999</v>
      </c>
      <c r="AJ146">
        <v>10099633.970000001</v>
      </c>
      <c r="AK146">
        <v>10242038.85</v>
      </c>
      <c r="AL146">
        <v>10386777.369999999</v>
      </c>
      <c r="AM146">
        <v>10534422.470000001</v>
      </c>
      <c r="AN146">
        <v>10671834.449999999</v>
      </c>
      <c r="AO146">
        <v>10805449.83</v>
      </c>
      <c r="AP146">
        <v>10936903.789999999</v>
      </c>
      <c r="AQ146">
        <v>11068811.67</v>
      </c>
      <c r="AR146">
        <v>11199458.01</v>
      </c>
      <c r="AS146">
        <v>11334334.65</v>
      </c>
      <c r="AT146">
        <v>11474005.210000001</v>
      </c>
      <c r="AU146">
        <v>11617947.34</v>
      </c>
      <c r="AV146">
        <v>11765887.08</v>
      </c>
      <c r="AW146">
        <v>11920763.66</v>
      </c>
    </row>
    <row r="147" spans="2:49" x14ac:dyDescent="0.3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9625379.8640000001</v>
      </c>
      <c r="G147">
        <v>9428706.8589999899</v>
      </c>
      <c r="H147">
        <v>8845154.0500000007</v>
      </c>
      <c r="I147">
        <v>9118182.5209999997</v>
      </c>
      <c r="J147">
        <v>9030025.2540000007</v>
      </c>
      <c r="K147">
        <v>8681398.4529999997</v>
      </c>
      <c r="L147">
        <v>8706962.4550000001</v>
      </c>
      <c r="M147">
        <v>8724924.9240000006</v>
      </c>
      <c r="N147">
        <v>8945335.3249999899</v>
      </c>
      <c r="O147">
        <v>8852084.4839999899</v>
      </c>
      <c r="P147">
        <v>8564393.9829999898</v>
      </c>
      <c r="Q147">
        <v>8230648.3669999996</v>
      </c>
      <c r="R147">
        <v>7993740.2800000003</v>
      </c>
      <c r="S147">
        <v>7802069.6969999997</v>
      </c>
      <c r="T147">
        <v>7697164.5760000004</v>
      </c>
      <c r="U147">
        <v>7642255.7640000004</v>
      </c>
      <c r="V147">
        <v>7615711.3899999997</v>
      </c>
      <c r="W147">
        <v>7531078.3080000002</v>
      </c>
      <c r="X147">
        <v>7441749.7560000001</v>
      </c>
      <c r="Y147">
        <v>7423955.983</v>
      </c>
      <c r="Z147">
        <v>7451964.5489999996</v>
      </c>
      <c r="AA147">
        <v>7508413.6229999997</v>
      </c>
      <c r="AB147">
        <v>7582021.648</v>
      </c>
      <c r="AC147">
        <v>7667696.199</v>
      </c>
      <c r="AD147">
        <v>7762792.0789999999</v>
      </c>
      <c r="AE147">
        <v>7858016.0329999998</v>
      </c>
      <c r="AF147">
        <v>7953665.2529999996</v>
      </c>
      <c r="AG147">
        <v>8049215.0300000003</v>
      </c>
      <c r="AH147">
        <v>8146841.6569999997</v>
      </c>
      <c r="AI147">
        <v>8264661.8420000002</v>
      </c>
      <c r="AJ147">
        <v>8384599.6330000004</v>
      </c>
      <c r="AK147">
        <v>8507765.5940000005</v>
      </c>
      <c r="AL147">
        <v>8633452.8330000006</v>
      </c>
      <c r="AM147">
        <v>8761774.6349999998</v>
      </c>
      <c r="AN147">
        <v>8882167.3969999999</v>
      </c>
      <c r="AO147">
        <v>9001620.2329999898</v>
      </c>
      <c r="AP147">
        <v>9120150.8059999999</v>
      </c>
      <c r="AQ147">
        <v>9238488.9550000001</v>
      </c>
      <c r="AR147">
        <v>9355348.432</v>
      </c>
      <c r="AS147">
        <v>9473039.5940000005</v>
      </c>
      <c r="AT147">
        <v>9591754.2410000004</v>
      </c>
      <c r="AU147">
        <v>9711031.4550000001</v>
      </c>
      <c r="AV147">
        <v>9830584.3880000003</v>
      </c>
      <c r="AW147">
        <v>9951755.4499999899</v>
      </c>
    </row>
    <row r="148" spans="2:49" x14ac:dyDescent="0.35">
      <c r="B148" t="s">
        <v>247</v>
      </c>
      <c r="C148">
        <v>10784142.4039852</v>
      </c>
      <c r="D148">
        <v>10957285.2985109</v>
      </c>
      <c r="E148">
        <v>11133208.460000001</v>
      </c>
      <c r="F148">
        <v>11198965.869999999</v>
      </c>
      <c r="G148">
        <v>11252674.24</v>
      </c>
      <c r="H148">
        <v>10507377.539999999</v>
      </c>
      <c r="I148">
        <v>10920683.619999999</v>
      </c>
      <c r="J148">
        <v>11079671.539999999</v>
      </c>
      <c r="K148">
        <v>10904839.140000001</v>
      </c>
      <c r="L148">
        <v>10897934.85</v>
      </c>
      <c r="M148">
        <v>10899953.01</v>
      </c>
      <c r="N148">
        <v>11045156.02</v>
      </c>
      <c r="O148">
        <v>11233141.68</v>
      </c>
      <c r="P148">
        <v>11278697.539999999</v>
      </c>
      <c r="Q148">
        <v>11218899.92</v>
      </c>
      <c r="R148">
        <v>11129392.880000001</v>
      </c>
      <c r="S148">
        <v>11223180.630000001</v>
      </c>
      <c r="T148">
        <v>11166076.310000001</v>
      </c>
      <c r="U148">
        <v>11106906.050000001</v>
      </c>
      <c r="V148">
        <v>11070415.869999999</v>
      </c>
      <c r="W148">
        <v>10996164.449999999</v>
      </c>
      <c r="X148">
        <v>10907498.300000001</v>
      </c>
      <c r="Y148">
        <v>10933712.970000001</v>
      </c>
      <c r="Z148">
        <v>11023267.07</v>
      </c>
      <c r="AA148">
        <v>11152528.98</v>
      </c>
      <c r="AB148">
        <v>11305059.15</v>
      </c>
      <c r="AC148">
        <v>11472694.34</v>
      </c>
      <c r="AD148">
        <v>11653331.65</v>
      </c>
      <c r="AE148">
        <v>11838658.49</v>
      </c>
      <c r="AF148">
        <v>12027923.98</v>
      </c>
      <c r="AG148">
        <v>12220013.369999999</v>
      </c>
      <c r="AH148">
        <v>12416033.720000001</v>
      </c>
      <c r="AI148">
        <v>12631578.51</v>
      </c>
      <c r="AJ148">
        <v>12849327.51</v>
      </c>
      <c r="AK148">
        <v>13069858.210000001</v>
      </c>
      <c r="AL148">
        <v>13293181.359999999</v>
      </c>
      <c r="AM148">
        <v>13519721.890000001</v>
      </c>
      <c r="AN148">
        <v>13740343.810000001</v>
      </c>
      <c r="AO148">
        <v>13962347.18</v>
      </c>
      <c r="AP148">
        <v>14185780.039999999</v>
      </c>
      <c r="AQ148">
        <v>14410861.060000001</v>
      </c>
      <c r="AR148">
        <v>14637261.43</v>
      </c>
      <c r="AS148">
        <v>14861914.01</v>
      </c>
      <c r="AT148">
        <v>15086336.99</v>
      </c>
      <c r="AU148">
        <v>15311153</v>
      </c>
      <c r="AV148">
        <v>15536841.310000001</v>
      </c>
      <c r="AW148">
        <v>15764086.310000001</v>
      </c>
    </row>
    <row r="149" spans="2:49" x14ac:dyDescent="0.3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616102.60259999998</v>
      </c>
      <c r="G149">
        <v>588410.3909</v>
      </c>
      <c r="H149">
        <v>503440.58240000001</v>
      </c>
      <c r="I149">
        <v>527919.92050000001</v>
      </c>
      <c r="J149">
        <v>534693.01119999995</v>
      </c>
      <c r="K149">
        <v>495017.59710000001</v>
      </c>
      <c r="L149">
        <v>460394.8823</v>
      </c>
      <c r="M149">
        <v>446089.73190000001</v>
      </c>
      <c r="N149">
        <v>462855.0638</v>
      </c>
      <c r="O149">
        <v>454034.55290000001</v>
      </c>
      <c r="P149">
        <v>430599.32150000002</v>
      </c>
      <c r="Q149">
        <v>397955.10159999999</v>
      </c>
      <c r="R149">
        <v>367245.25309999997</v>
      </c>
      <c r="S149">
        <v>353052.11729999998</v>
      </c>
      <c r="T149">
        <v>340329.55810000002</v>
      </c>
      <c r="U149">
        <v>332717.67849999998</v>
      </c>
      <c r="V149">
        <v>329057.60969999997</v>
      </c>
      <c r="W149">
        <v>321608.53889999999</v>
      </c>
      <c r="X149">
        <v>316809.98019999999</v>
      </c>
      <c r="Y149">
        <v>315950.33720000001</v>
      </c>
      <c r="Z149">
        <v>317878.2144</v>
      </c>
      <c r="AA149">
        <v>321181.52120000002</v>
      </c>
      <c r="AB149">
        <v>325139.60920000001</v>
      </c>
      <c r="AC149">
        <v>329473.64380000002</v>
      </c>
      <c r="AD149">
        <v>334087.02769999998</v>
      </c>
      <c r="AE149">
        <v>338494.82880000002</v>
      </c>
      <c r="AF149">
        <v>342797.71019999997</v>
      </c>
      <c r="AG149">
        <v>347032.79950000002</v>
      </c>
      <c r="AH149">
        <v>351406.99699999997</v>
      </c>
      <c r="AI149">
        <v>356477.49949999998</v>
      </c>
      <c r="AJ149">
        <v>361617.2501</v>
      </c>
      <c r="AK149">
        <v>366990.74479999999</v>
      </c>
      <c r="AL149">
        <v>372460.71059999999</v>
      </c>
      <c r="AM149">
        <v>378011.0441</v>
      </c>
      <c r="AN149">
        <v>383373.15340000001</v>
      </c>
      <c r="AO149">
        <v>388714.06349999999</v>
      </c>
      <c r="AP149">
        <v>394067.95779999997</v>
      </c>
      <c r="AQ149">
        <v>399552.63799999998</v>
      </c>
      <c r="AR149">
        <v>404971.88150000002</v>
      </c>
      <c r="AS149">
        <v>410439.51699999999</v>
      </c>
      <c r="AT149">
        <v>415980.09009999997</v>
      </c>
      <c r="AU149">
        <v>421541.66200000001</v>
      </c>
      <c r="AV149">
        <v>427164.8602</v>
      </c>
      <c r="AW149">
        <v>433078.09749999997</v>
      </c>
    </row>
    <row r="150" spans="2:49" x14ac:dyDescent="0.3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23507752.91</v>
      </c>
      <c r="G150">
        <v>20569126.510000002</v>
      </c>
      <c r="H150">
        <v>16809285.640000001</v>
      </c>
      <c r="I150">
        <v>18341319.210000001</v>
      </c>
      <c r="J150">
        <v>18149377.16</v>
      </c>
      <c r="K150">
        <v>17087666.870000001</v>
      </c>
      <c r="L150">
        <v>17624456.079999998</v>
      </c>
      <c r="M150">
        <v>18149916.550000001</v>
      </c>
      <c r="N150">
        <v>18013315.32</v>
      </c>
      <c r="O150">
        <v>16300346.49</v>
      </c>
      <c r="P150">
        <v>14394324.470000001</v>
      </c>
      <c r="Q150">
        <v>13062156.720000001</v>
      </c>
      <c r="R150">
        <v>12363422.939999999</v>
      </c>
      <c r="S150">
        <v>11873198.67</v>
      </c>
      <c r="T150">
        <v>11626298.24</v>
      </c>
      <c r="U150">
        <v>11598983.689999999</v>
      </c>
      <c r="V150">
        <v>11684025.210000001</v>
      </c>
      <c r="W150">
        <v>11689768.890000001</v>
      </c>
      <c r="X150">
        <v>11740555.49</v>
      </c>
      <c r="Y150">
        <v>11841290.91</v>
      </c>
      <c r="Z150">
        <v>11988791.1</v>
      </c>
      <c r="AA150">
        <v>12165927.07</v>
      </c>
      <c r="AB150">
        <v>12365177.16</v>
      </c>
      <c r="AC150">
        <v>12581632.92</v>
      </c>
      <c r="AD150">
        <v>12804745.35</v>
      </c>
      <c r="AE150">
        <v>13024689.24</v>
      </c>
      <c r="AF150">
        <v>13243252.67</v>
      </c>
      <c r="AG150">
        <v>13461310.52</v>
      </c>
      <c r="AH150">
        <v>13683196.77</v>
      </c>
      <c r="AI150">
        <v>13908401.59</v>
      </c>
      <c r="AJ150">
        <v>14136210.18</v>
      </c>
      <c r="AK150">
        <v>14371886.699999999</v>
      </c>
      <c r="AL150">
        <v>14612687.15</v>
      </c>
      <c r="AM150">
        <v>14858054.710000001</v>
      </c>
      <c r="AN150">
        <v>15101174.43</v>
      </c>
      <c r="AO150">
        <v>15342898.119999999</v>
      </c>
      <c r="AP150">
        <v>15583959.42</v>
      </c>
      <c r="AQ150">
        <v>15827463.699999999</v>
      </c>
      <c r="AR150">
        <v>16068590.609999999</v>
      </c>
      <c r="AS150">
        <v>16320322.119999999</v>
      </c>
      <c r="AT150">
        <v>16580061.640000001</v>
      </c>
      <c r="AU150">
        <v>16844963.57</v>
      </c>
      <c r="AV150">
        <v>17114491</v>
      </c>
      <c r="AW150">
        <v>17393860.690000001</v>
      </c>
    </row>
    <row r="151" spans="2:49" x14ac:dyDescent="0.3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623751.04700000002</v>
      </c>
      <c r="G151">
        <v>573271.21160000004</v>
      </c>
      <c r="H151">
        <v>484751.63949999999</v>
      </c>
      <c r="I151">
        <v>523315.3652</v>
      </c>
      <c r="J151">
        <v>514963.06089999998</v>
      </c>
      <c r="K151">
        <v>474703.20549999998</v>
      </c>
      <c r="L151">
        <v>453355.84529999999</v>
      </c>
      <c r="M151">
        <v>452632.40169999999</v>
      </c>
      <c r="N151">
        <v>433930.4117</v>
      </c>
      <c r="O151">
        <v>419569.92910000001</v>
      </c>
      <c r="P151">
        <v>387617.11320000002</v>
      </c>
      <c r="Q151">
        <v>341920.06780000002</v>
      </c>
      <c r="R151">
        <v>304525.652</v>
      </c>
      <c r="S151">
        <v>279845.11800000002</v>
      </c>
      <c r="T151">
        <v>266112.93829999998</v>
      </c>
      <c r="U151">
        <v>257080.24170000001</v>
      </c>
      <c r="V151">
        <v>251301.3377</v>
      </c>
      <c r="W151">
        <v>244138.69029999999</v>
      </c>
      <c r="X151">
        <v>238216.82550000001</v>
      </c>
      <c r="Y151">
        <v>237285.68520000001</v>
      </c>
      <c r="Z151">
        <v>238808.10500000001</v>
      </c>
      <c r="AA151">
        <v>241334.04139999999</v>
      </c>
      <c r="AB151">
        <v>244100.97469999999</v>
      </c>
      <c r="AC151">
        <v>246846.05249999999</v>
      </c>
      <c r="AD151">
        <v>249467.38389999999</v>
      </c>
      <c r="AE151">
        <v>251580.01190000001</v>
      </c>
      <c r="AF151">
        <v>253356.20540000001</v>
      </c>
      <c r="AG151">
        <v>254870.92199999999</v>
      </c>
      <c r="AH151">
        <v>256327.3217</v>
      </c>
      <c r="AI151">
        <v>259266.1115</v>
      </c>
      <c r="AJ151">
        <v>262305.62290000002</v>
      </c>
      <c r="AK151">
        <v>265477.70059999998</v>
      </c>
      <c r="AL151">
        <v>268703.84629999998</v>
      </c>
      <c r="AM151">
        <v>271987.16249999998</v>
      </c>
      <c r="AN151">
        <v>274961.02889999998</v>
      </c>
      <c r="AO151">
        <v>277974.98009999999</v>
      </c>
      <c r="AP151">
        <v>281015.61200000002</v>
      </c>
      <c r="AQ151">
        <v>284109.60590000002</v>
      </c>
      <c r="AR151">
        <v>287198.65159999998</v>
      </c>
      <c r="AS151">
        <v>290233.57569999999</v>
      </c>
      <c r="AT151">
        <v>293242.26760000002</v>
      </c>
      <c r="AU151">
        <v>296226.89039999997</v>
      </c>
      <c r="AV151">
        <v>299201.59090000001</v>
      </c>
      <c r="AW151">
        <v>302255.57280000002</v>
      </c>
    </row>
    <row r="152" spans="2:49" x14ac:dyDescent="0.3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19459660.43</v>
      </c>
      <c r="G152">
        <v>18586833.760000002</v>
      </c>
      <c r="H152">
        <v>16926933.84</v>
      </c>
      <c r="I152">
        <v>17140218.699999999</v>
      </c>
      <c r="J152">
        <v>16949706.449999999</v>
      </c>
      <c r="K152">
        <v>16185962.92</v>
      </c>
      <c r="L152">
        <v>15735133.33</v>
      </c>
      <c r="M152">
        <v>15692977.310000001</v>
      </c>
      <c r="N152">
        <v>15857698.380000001</v>
      </c>
      <c r="O152">
        <v>15567935.42</v>
      </c>
      <c r="P152">
        <v>14863308.48</v>
      </c>
      <c r="Q152">
        <v>13872441.609999999</v>
      </c>
      <c r="R152">
        <v>13121002.390000001</v>
      </c>
      <c r="S152">
        <v>12778505.93</v>
      </c>
      <c r="T152">
        <v>12431276.48</v>
      </c>
      <c r="U152">
        <v>12291390.640000001</v>
      </c>
      <c r="V152">
        <v>12249753.93</v>
      </c>
      <c r="W152">
        <v>12079937.27</v>
      </c>
      <c r="X152">
        <v>11943866.67</v>
      </c>
      <c r="Y152">
        <v>11932359.1</v>
      </c>
      <c r="Z152">
        <v>12003306.359999999</v>
      </c>
      <c r="AA152">
        <v>12118161.98</v>
      </c>
      <c r="AB152">
        <v>12256041.9</v>
      </c>
      <c r="AC152">
        <v>12407490.560000001</v>
      </c>
      <c r="AD152">
        <v>12568668.02</v>
      </c>
      <c r="AE152">
        <v>12718959.699999999</v>
      </c>
      <c r="AF152">
        <v>12863828.710000001</v>
      </c>
      <c r="AG152">
        <v>13004509.560000001</v>
      </c>
      <c r="AH152">
        <v>13147200.619999999</v>
      </c>
      <c r="AI152">
        <v>13318307.460000001</v>
      </c>
      <c r="AJ152">
        <v>13491660.949999999</v>
      </c>
      <c r="AK152">
        <v>13671630.449999999</v>
      </c>
      <c r="AL152">
        <v>13855179.210000001</v>
      </c>
      <c r="AM152">
        <v>14042044.27</v>
      </c>
      <c r="AN152">
        <v>14221603.57</v>
      </c>
      <c r="AO152">
        <v>14406835.51</v>
      </c>
      <c r="AP152">
        <v>14595690.73</v>
      </c>
      <c r="AQ152">
        <v>14790674.119999999</v>
      </c>
      <c r="AR152">
        <v>14986849.939999999</v>
      </c>
      <c r="AS152">
        <v>15186414.800000001</v>
      </c>
      <c r="AT152">
        <v>15385620.51</v>
      </c>
      <c r="AU152">
        <v>15585876.34</v>
      </c>
      <c r="AV152">
        <v>15788251.85</v>
      </c>
      <c r="AW152">
        <v>15998855.630000001</v>
      </c>
    </row>
    <row r="153" spans="2:49" x14ac:dyDescent="0.3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620589.29280000005</v>
      </c>
      <c r="G153">
        <v>602140.79169999994</v>
      </c>
      <c r="H153">
        <v>534997.56189999997</v>
      </c>
      <c r="I153">
        <v>531264.67599999998</v>
      </c>
      <c r="J153">
        <v>545038.55039999995</v>
      </c>
      <c r="K153">
        <v>531245.85660000006</v>
      </c>
      <c r="L153">
        <v>522813.93119999999</v>
      </c>
      <c r="M153">
        <v>487962.7831</v>
      </c>
      <c r="N153">
        <v>445891.10359999997</v>
      </c>
      <c r="O153">
        <v>422429.08370000002</v>
      </c>
      <c r="P153">
        <v>404613.64059999998</v>
      </c>
      <c r="Q153">
        <v>382599.56349999999</v>
      </c>
      <c r="R153">
        <v>360721.85509999999</v>
      </c>
      <c r="S153">
        <v>340992.66269999999</v>
      </c>
      <c r="T153">
        <v>332229.67340000003</v>
      </c>
      <c r="U153">
        <v>332250.47930000001</v>
      </c>
      <c r="V153">
        <v>350760.71130000002</v>
      </c>
      <c r="W153">
        <v>334194.57630000002</v>
      </c>
      <c r="X153">
        <v>340569.59220000001</v>
      </c>
      <c r="Y153">
        <v>338635.66759999999</v>
      </c>
      <c r="Z153">
        <v>337927.73810000002</v>
      </c>
      <c r="AA153">
        <v>335671.49070000002</v>
      </c>
      <c r="AB153">
        <v>332064.15490000002</v>
      </c>
      <c r="AC153">
        <v>328173.50929999998</v>
      </c>
      <c r="AD153">
        <v>325935.87609999999</v>
      </c>
      <c r="AE153">
        <v>323062.0759</v>
      </c>
      <c r="AF153">
        <v>320049.9889</v>
      </c>
      <c r="AG153">
        <v>317017.66159999999</v>
      </c>
      <c r="AH153">
        <v>315122.31670000002</v>
      </c>
      <c r="AI153">
        <v>314235.54479999997</v>
      </c>
      <c r="AJ153">
        <v>313172.02529999998</v>
      </c>
      <c r="AK153">
        <v>313430.34389999998</v>
      </c>
      <c r="AL153">
        <v>313669.2267</v>
      </c>
      <c r="AM153">
        <v>313687.03470000002</v>
      </c>
      <c r="AN153">
        <v>314169.77630000003</v>
      </c>
      <c r="AO153">
        <v>314310.19050000003</v>
      </c>
      <c r="AP153">
        <v>314602.54889999999</v>
      </c>
      <c r="AQ153">
        <v>316033.02840000001</v>
      </c>
      <c r="AR153">
        <v>316783.78049999999</v>
      </c>
      <c r="AS153">
        <v>317863.43930000003</v>
      </c>
      <c r="AT153">
        <v>319328.29690000002</v>
      </c>
      <c r="AU153">
        <v>320367.46000000002</v>
      </c>
      <c r="AV153">
        <v>321302.91440000001</v>
      </c>
      <c r="AW153">
        <v>323931.4374</v>
      </c>
    </row>
    <row r="154" spans="2:49" x14ac:dyDescent="0.3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1270353.3529999999</v>
      </c>
      <c r="G154">
        <v>1210704.669</v>
      </c>
      <c r="H154">
        <v>1175684.4110000001</v>
      </c>
      <c r="I154">
        <v>1207926.27</v>
      </c>
      <c r="J154">
        <v>1179410.656</v>
      </c>
      <c r="K154">
        <v>1123567.304</v>
      </c>
      <c r="L154">
        <v>1131677.2080000001</v>
      </c>
      <c r="M154">
        <v>1140137.0930000001</v>
      </c>
      <c r="N154">
        <v>1111491.023</v>
      </c>
      <c r="O154">
        <v>1176927.74</v>
      </c>
      <c r="P154">
        <v>1193191.551</v>
      </c>
      <c r="Q154">
        <v>1163290.7679999999</v>
      </c>
      <c r="R154">
        <v>1200889.31</v>
      </c>
      <c r="S154">
        <v>1284549.0970000001</v>
      </c>
      <c r="T154">
        <v>1317398.7290000001</v>
      </c>
      <c r="U154">
        <v>1328601.8559999999</v>
      </c>
      <c r="V154">
        <v>1331976.192</v>
      </c>
      <c r="W154">
        <v>1318242.642</v>
      </c>
      <c r="X154">
        <v>1298444.8729999999</v>
      </c>
      <c r="Y154">
        <v>1297696.3740000001</v>
      </c>
      <c r="Z154">
        <v>1311825.102</v>
      </c>
      <c r="AA154">
        <v>1335639.1189999999</v>
      </c>
      <c r="AB154">
        <v>1363440.4809999999</v>
      </c>
      <c r="AC154">
        <v>1392467.33</v>
      </c>
      <c r="AD154">
        <v>1419201.338</v>
      </c>
      <c r="AE154">
        <v>1443044.0379999999</v>
      </c>
      <c r="AF154">
        <v>1464647.3359999999</v>
      </c>
      <c r="AG154">
        <v>1484735.622</v>
      </c>
      <c r="AH154">
        <v>1504261.5149999999</v>
      </c>
      <c r="AI154">
        <v>1522111.2420000001</v>
      </c>
      <c r="AJ154">
        <v>1539324.6229999999</v>
      </c>
      <c r="AK154">
        <v>1556647.27</v>
      </c>
      <c r="AL154">
        <v>1574218.905</v>
      </c>
      <c r="AM154">
        <v>1592037.7590000001</v>
      </c>
      <c r="AN154">
        <v>1609391.389</v>
      </c>
      <c r="AO154">
        <v>1626658.5160000001</v>
      </c>
      <c r="AP154">
        <v>1643880.706</v>
      </c>
      <c r="AQ154">
        <v>1661368.7779999999</v>
      </c>
      <c r="AR154">
        <v>1678855.905</v>
      </c>
      <c r="AS154">
        <v>1695857.6529999999</v>
      </c>
      <c r="AT154">
        <v>1712743.4650000001</v>
      </c>
      <c r="AU154">
        <v>1729632.7620000001</v>
      </c>
      <c r="AV154">
        <v>1746633.2479999999</v>
      </c>
      <c r="AW154">
        <v>1764342.92</v>
      </c>
    </row>
    <row r="155" spans="2:49" x14ac:dyDescent="0.3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3550814.0329999998</v>
      </c>
      <c r="G155">
        <v>3341671.6979999999</v>
      </c>
      <c r="H155">
        <v>3083919.7749999999</v>
      </c>
      <c r="I155">
        <v>3093360.1370000001</v>
      </c>
      <c r="J155">
        <v>2990247.3459999999</v>
      </c>
      <c r="K155">
        <v>2838920.5759999999</v>
      </c>
      <c r="L155">
        <v>2776517.1370000001</v>
      </c>
      <c r="M155">
        <v>2715443.4479999999</v>
      </c>
      <c r="N155">
        <v>2528442.247</v>
      </c>
      <c r="O155">
        <v>2642264.9109999998</v>
      </c>
      <c r="P155">
        <v>2734601.2889999999</v>
      </c>
      <c r="Q155">
        <v>2806007.3080000002</v>
      </c>
      <c r="R155">
        <v>2901024.3840000001</v>
      </c>
      <c r="S155">
        <v>3025702.3629999999</v>
      </c>
      <c r="T155">
        <v>3058334.7149999999</v>
      </c>
      <c r="U155">
        <v>3073427.5290000001</v>
      </c>
      <c r="V155">
        <v>3079034.2110000001</v>
      </c>
      <c r="W155">
        <v>3067704.4309999999</v>
      </c>
      <c r="X155">
        <v>3051620.1379999998</v>
      </c>
      <c r="Y155">
        <v>3049120.753</v>
      </c>
      <c r="Z155">
        <v>3057750.7319999998</v>
      </c>
      <c r="AA155">
        <v>3074692.9670000002</v>
      </c>
      <c r="AB155">
        <v>3096668.2540000002</v>
      </c>
      <c r="AC155">
        <v>3121561.571</v>
      </c>
      <c r="AD155">
        <v>2968323.548</v>
      </c>
      <c r="AE155">
        <v>2812087.2089999998</v>
      </c>
      <c r="AF155">
        <v>2652831.858</v>
      </c>
      <c r="AG155">
        <v>2490635.7280000001</v>
      </c>
      <c r="AH155">
        <v>2325994.0520000001</v>
      </c>
      <c r="AI155">
        <v>2159297.7319999998</v>
      </c>
      <c r="AJ155">
        <v>1990160.524</v>
      </c>
      <c r="AK155">
        <v>1819253.8559999999</v>
      </c>
      <c r="AL155">
        <v>1646723.7609999999</v>
      </c>
      <c r="AM155">
        <v>1472643.571</v>
      </c>
      <c r="AN155">
        <v>1477921.6440000001</v>
      </c>
      <c r="AO155">
        <v>1483697.7649999999</v>
      </c>
      <c r="AP155">
        <v>1489828.12</v>
      </c>
      <c r="AQ155" s="39">
        <v>1496363.996</v>
      </c>
      <c r="AR155" s="39">
        <v>1503124.4609999999</v>
      </c>
      <c r="AS155" s="39">
        <v>1509715.2050000001</v>
      </c>
      <c r="AT155" s="39">
        <v>1516471.2760000001</v>
      </c>
      <c r="AU155" s="39">
        <v>1523432.307</v>
      </c>
      <c r="AV155">
        <v>1530658.4210000001</v>
      </c>
      <c r="AW155">
        <v>1538416.807</v>
      </c>
    </row>
    <row r="156" spans="2:49" x14ac:dyDescent="0.3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55922909.68</v>
      </c>
      <c r="G156">
        <v>52819338.799999997</v>
      </c>
      <c r="H156">
        <v>48002291.210000001</v>
      </c>
      <c r="I156">
        <v>48280328.109999999</v>
      </c>
      <c r="J156">
        <v>47556777.509999998</v>
      </c>
      <c r="K156">
        <v>44975871.630000003</v>
      </c>
      <c r="L156">
        <v>43585371.060000002</v>
      </c>
      <c r="M156">
        <v>43080068.100000001</v>
      </c>
      <c r="N156">
        <v>41690976.780000001</v>
      </c>
      <c r="O156">
        <v>42884202.439999998</v>
      </c>
      <c r="P156">
        <v>43634937.119999997</v>
      </c>
      <c r="Q156">
        <v>43845103.700000003</v>
      </c>
      <c r="R156">
        <v>44453470.159999996</v>
      </c>
      <c r="S156">
        <v>46363920.149999999</v>
      </c>
      <c r="T156">
        <v>46866358.600000001</v>
      </c>
      <c r="U156">
        <v>46998571.990000002</v>
      </c>
      <c r="V156">
        <v>47050647.159999996</v>
      </c>
      <c r="W156">
        <v>46575902.439999998</v>
      </c>
      <c r="X156">
        <v>46034840.350000001</v>
      </c>
      <c r="Y156">
        <v>45778299.840000004</v>
      </c>
      <c r="Z156">
        <v>45791266.280000001</v>
      </c>
      <c r="AA156">
        <v>46021682</v>
      </c>
      <c r="AB156">
        <v>46426791.75</v>
      </c>
      <c r="AC156">
        <v>46975262.659999996</v>
      </c>
      <c r="AD156">
        <v>47105763.960000001</v>
      </c>
      <c r="AE156">
        <v>47301501.700000003</v>
      </c>
      <c r="AF156">
        <v>47547728.729999997</v>
      </c>
      <c r="AG156">
        <v>47831061.939999998</v>
      </c>
      <c r="AH156">
        <v>48149464.770000003</v>
      </c>
      <c r="AI156">
        <v>48462627.200000003</v>
      </c>
      <c r="AJ156">
        <v>48786179.140000001</v>
      </c>
      <c r="AK156">
        <v>49127176.640000001</v>
      </c>
      <c r="AL156">
        <v>49480280.840000004</v>
      </c>
      <c r="AM156">
        <v>49843182.770000003</v>
      </c>
      <c r="AN156">
        <v>50197973.240000002</v>
      </c>
      <c r="AO156">
        <v>50557827.310000002</v>
      </c>
      <c r="AP156">
        <v>50918503.789999999</v>
      </c>
      <c r="AQ156">
        <v>51283208.460000001</v>
      </c>
      <c r="AR156">
        <v>51637424.729999997</v>
      </c>
      <c r="AS156">
        <v>51977535.119999997</v>
      </c>
      <c r="AT156">
        <v>52300696.170000002</v>
      </c>
      <c r="AU156">
        <v>52607485.170000002</v>
      </c>
      <c r="AV156">
        <v>52900648.329999998</v>
      </c>
      <c r="AW156">
        <v>53192770.219999999</v>
      </c>
    </row>
    <row r="157" spans="2:49" x14ac:dyDescent="0.3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2101689.2080000001</v>
      </c>
      <c r="G157">
        <v>1890658.3640000001</v>
      </c>
      <c r="H157">
        <v>1428120.0530000001</v>
      </c>
      <c r="I157">
        <v>1825533.9509999999</v>
      </c>
      <c r="J157">
        <v>1521231.6370000001</v>
      </c>
      <c r="K157">
        <v>1910383.2069999999</v>
      </c>
      <c r="L157">
        <v>1806267.412</v>
      </c>
      <c r="M157">
        <v>1908345.132</v>
      </c>
      <c r="N157">
        <v>2025290.6950000001</v>
      </c>
      <c r="O157">
        <v>2028646.8970000001</v>
      </c>
      <c r="P157">
        <v>2018627.92</v>
      </c>
      <c r="Q157">
        <v>1983940.3570000001</v>
      </c>
      <c r="R157">
        <v>1959276.027</v>
      </c>
      <c r="S157">
        <v>2193843.398</v>
      </c>
      <c r="T157">
        <v>2151977.8659999999</v>
      </c>
      <c r="U157">
        <v>2116273.0269999998</v>
      </c>
      <c r="V157">
        <v>2088714.6429999999</v>
      </c>
      <c r="W157">
        <v>2079415.92</v>
      </c>
      <c r="X157">
        <v>2064128.473</v>
      </c>
      <c r="Y157">
        <v>2061938.9680000001</v>
      </c>
      <c r="Z157">
        <v>2069754.686</v>
      </c>
      <c r="AA157">
        <v>2085529.841</v>
      </c>
      <c r="AB157">
        <v>2107331.9309999999</v>
      </c>
      <c r="AC157">
        <v>2133783.2779999999</v>
      </c>
      <c r="AD157">
        <v>2164073.142</v>
      </c>
      <c r="AE157">
        <v>2196323.321</v>
      </c>
      <c r="AF157">
        <v>2230174.2200000002</v>
      </c>
      <c r="AG157">
        <v>2265297.531</v>
      </c>
      <c r="AH157">
        <v>2301759.5419999999</v>
      </c>
      <c r="AI157">
        <v>2338700.2280000001</v>
      </c>
      <c r="AJ157">
        <v>2376077.1269999999</v>
      </c>
      <c r="AK157">
        <v>2414111.889</v>
      </c>
      <c r="AL157">
        <v>2452684.4040000001</v>
      </c>
      <c r="AM157">
        <v>2491745.83</v>
      </c>
      <c r="AN157">
        <v>2530415.7409999999</v>
      </c>
      <c r="AO157">
        <v>2569459.892</v>
      </c>
      <c r="AP157">
        <v>2608739.7289999998</v>
      </c>
      <c r="AQ157">
        <v>2648465.3050000002</v>
      </c>
      <c r="AR157">
        <v>2688252.45</v>
      </c>
      <c r="AS157">
        <v>2728092.9380000001</v>
      </c>
      <c r="AT157">
        <v>2767823.0350000001</v>
      </c>
      <c r="AU157">
        <v>2807547</v>
      </c>
      <c r="AV157">
        <v>2847415.0970000001</v>
      </c>
      <c r="AW157">
        <v>2887933.5929999999</v>
      </c>
    </row>
    <row r="158" spans="2:49" x14ac:dyDescent="0.3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4299067.4879999999</v>
      </c>
      <c r="G158">
        <v>4273092.9610000001</v>
      </c>
      <c r="H158">
        <v>3473860.65</v>
      </c>
      <c r="I158">
        <v>3590061.0469999998</v>
      </c>
      <c r="J158">
        <v>3770473.855</v>
      </c>
      <c r="K158">
        <v>3680225.8650000002</v>
      </c>
      <c r="L158">
        <v>3553334.9010000001</v>
      </c>
      <c r="M158">
        <v>3511916.6770000001</v>
      </c>
      <c r="N158">
        <v>3557505.1140000001</v>
      </c>
      <c r="O158">
        <v>3605971.125</v>
      </c>
      <c r="P158">
        <v>3638790.1379999998</v>
      </c>
      <c r="Q158">
        <v>3649878.4819999998</v>
      </c>
      <c r="R158">
        <v>3659556.36</v>
      </c>
      <c r="S158">
        <v>3774726.7960000001</v>
      </c>
      <c r="T158">
        <v>3798173.1</v>
      </c>
      <c r="U158">
        <v>3785648.6340000001</v>
      </c>
      <c r="V158">
        <v>3764626.8480000002</v>
      </c>
      <c r="W158">
        <v>3748552.327</v>
      </c>
      <c r="X158">
        <v>3714615.966</v>
      </c>
      <c r="Y158">
        <v>3708534.676</v>
      </c>
      <c r="Z158">
        <v>3721460.6310000001</v>
      </c>
      <c r="AA158">
        <v>3749503.324</v>
      </c>
      <c r="AB158">
        <v>3788172.074</v>
      </c>
      <c r="AC158">
        <v>3834536.7940000002</v>
      </c>
      <c r="AD158">
        <v>3886875.219</v>
      </c>
      <c r="AE158">
        <v>3942017.6030000001</v>
      </c>
      <c r="AF158">
        <v>3998705.929</v>
      </c>
      <c r="AG158">
        <v>4056304.7949999999</v>
      </c>
      <c r="AH158">
        <v>4115080.108</v>
      </c>
      <c r="AI158">
        <v>4173842.6340000001</v>
      </c>
      <c r="AJ158">
        <v>4232902.875</v>
      </c>
      <c r="AK158">
        <v>4292546.1720000003</v>
      </c>
      <c r="AL158">
        <v>4353381.7029999997</v>
      </c>
      <c r="AM158">
        <v>4415519.3770000003</v>
      </c>
      <c r="AN158">
        <v>4476213.0049999999</v>
      </c>
      <c r="AO158">
        <v>4536902.38</v>
      </c>
      <c r="AP158">
        <v>4597402.01</v>
      </c>
      <c r="AQ158">
        <v>4658189.7539999997</v>
      </c>
      <c r="AR158">
        <v>4718869.4419999998</v>
      </c>
      <c r="AS158">
        <v>4780393.0729999999</v>
      </c>
      <c r="AT158">
        <v>4842831.8880000003</v>
      </c>
      <c r="AU158">
        <v>4906039.6430000002</v>
      </c>
      <c r="AV158">
        <v>4969889.9519999996</v>
      </c>
      <c r="AW158">
        <v>5035079.8849999998</v>
      </c>
    </row>
    <row r="159" spans="2:49" x14ac:dyDescent="0.3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22007926.02</v>
      </c>
      <c r="G159">
        <v>21824820.800000001</v>
      </c>
      <c r="H159">
        <v>21517964.690000001</v>
      </c>
      <c r="I159">
        <v>22148946.129999999</v>
      </c>
      <c r="J159">
        <v>21976714.629999999</v>
      </c>
      <c r="K159">
        <v>21137798.510000002</v>
      </c>
      <c r="L159">
        <v>20808912.77</v>
      </c>
      <c r="M159">
        <v>21164507.489999998</v>
      </c>
      <c r="N159">
        <v>22424183.66</v>
      </c>
      <c r="O159">
        <v>23022641.760000002</v>
      </c>
      <c r="P159">
        <v>21976971.039999999</v>
      </c>
      <c r="Q159">
        <v>19748784.489999998</v>
      </c>
      <c r="R159">
        <v>17759298.210000001</v>
      </c>
      <c r="S159">
        <v>16548778.65</v>
      </c>
      <c r="T159">
        <v>15751191.289999999</v>
      </c>
      <c r="U159">
        <v>15091870.25</v>
      </c>
      <c r="V159">
        <v>14584357.439999999</v>
      </c>
      <c r="W159">
        <v>13974119.039999999</v>
      </c>
      <c r="X159">
        <v>13403820.810000001</v>
      </c>
      <c r="Y159">
        <v>13138615.210000001</v>
      </c>
      <c r="Z159">
        <v>13069393.050000001</v>
      </c>
      <c r="AA159">
        <v>13105560.390000001</v>
      </c>
      <c r="AB159">
        <v>13190474.76</v>
      </c>
      <c r="AC159">
        <v>13293157.130000001</v>
      </c>
      <c r="AD159">
        <v>13399379.189999999</v>
      </c>
      <c r="AE159">
        <v>13488684.49</v>
      </c>
      <c r="AF159">
        <v>13562972.439999999</v>
      </c>
      <c r="AG159">
        <v>13624485.550000001</v>
      </c>
      <c r="AH159">
        <v>13681328.140000001</v>
      </c>
      <c r="AI159">
        <v>13755512.890000001</v>
      </c>
      <c r="AJ159">
        <v>13823053.16</v>
      </c>
      <c r="AK159">
        <v>13888164.689999999</v>
      </c>
      <c r="AL159">
        <v>13950551.300000001</v>
      </c>
      <c r="AM159">
        <v>14011866.92</v>
      </c>
      <c r="AN159">
        <v>14061360.6</v>
      </c>
      <c r="AO159">
        <v>14109948.060000001</v>
      </c>
      <c r="AP159">
        <v>14159269.689999999</v>
      </c>
      <c r="AQ159">
        <v>14213762.949999999</v>
      </c>
      <c r="AR159">
        <v>14273443.24</v>
      </c>
      <c r="AS159">
        <v>14337790.83</v>
      </c>
      <c r="AT159">
        <v>14410855.810000001</v>
      </c>
      <c r="AU159">
        <v>14496220.859999999</v>
      </c>
      <c r="AV159">
        <v>14597364.85</v>
      </c>
      <c r="AW159">
        <v>14720748.960000001</v>
      </c>
    </row>
    <row r="160" spans="2:49" x14ac:dyDescent="0.3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272200607.10000002</v>
      </c>
      <c r="G160">
        <v>257949712.80000001</v>
      </c>
      <c r="H160">
        <v>236398149.80000001</v>
      </c>
      <c r="I160">
        <v>240224739.09999999</v>
      </c>
      <c r="J160">
        <v>236480524.30000001</v>
      </c>
      <c r="K160">
        <v>222911292.5</v>
      </c>
      <c r="L160">
        <v>215935067.30000001</v>
      </c>
      <c r="M160">
        <v>214278395.69999999</v>
      </c>
      <c r="N160">
        <v>213406875.59999999</v>
      </c>
      <c r="O160">
        <v>212219235.30000001</v>
      </c>
      <c r="P160">
        <v>205474937.59999999</v>
      </c>
      <c r="Q160">
        <v>195892706.90000001</v>
      </c>
      <c r="R160">
        <v>188947457.90000001</v>
      </c>
      <c r="S160">
        <v>182801781.30000001</v>
      </c>
      <c r="T160">
        <v>180766695.09999999</v>
      </c>
      <c r="U160">
        <v>179198042.5</v>
      </c>
      <c r="V160">
        <v>178508052.30000001</v>
      </c>
      <c r="W160">
        <v>175625806.5</v>
      </c>
      <c r="X160">
        <v>173222871</v>
      </c>
      <c r="Y160">
        <v>172440061</v>
      </c>
      <c r="Z160">
        <v>173007235.09999999</v>
      </c>
      <c r="AA160">
        <v>174412120.09999999</v>
      </c>
      <c r="AB160">
        <v>176393239.19999999</v>
      </c>
      <c r="AC160">
        <v>178736391.30000001</v>
      </c>
      <c r="AD160">
        <v>180690043.30000001</v>
      </c>
      <c r="AE160">
        <v>182657107.19999999</v>
      </c>
      <c r="AF160">
        <v>184285586.19999999</v>
      </c>
      <c r="AG160">
        <v>186171099.90000001</v>
      </c>
      <c r="AH160">
        <v>188116717.19999999</v>
      </c>
      <c r="AI160">
        <v>190049255</v>
      </c>
      <c r="AJ160">
        <v>191956318.30000001</v>
      </c>
      <c r="AK160">
        <v>193929228.59999999</v>
      </c>
      <c r="AL160">
        <v>195956513.19999999</v>
      </c>
      <c r="AM160">
        <v>198006131.69999999</v>
      </c>
      <c r="AN160">
        <v>200110096.40000001</v>
      </c>
      <c r="AO160">
        <v>202184648.59999999</v>
      </c>
      <c r="AP160">
        <v>204246220.19999999</v>
      </c>
      <c r="AQ160">
        <v>206353283.69999999</v>
      </c>
      <c r="AR160">
        <v>208425029.80000001</v>
      </c>
      <c r="AS160">
        <v>211196362.90000001</v>
      </c>
      <c r="AT160">
        <v>214112778.90000001</v>
      </c>
      <c r="AU160">
        <v>217068194.80000001</v>
      </c>
      <c r="AV160">
        <v>220067242.09999999</v>
      </c>
      <c r="AW160">
        <v>223208417.30000001</v>
      </c>
    </row>
    <row r="161" spans="2:49" x14ac:dyDescent="0.3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6060247.3799999999</v>
      </c>
      <c r="G161">
        <v>6058191.8059999999</v>
      </c>
      <c r="H161">
        <v>6375749.8490000004</v>
      </c>
      <c r="I161">
        <v>6521739.426</v>
      </c>
      <c r="J161">
        <v>6511514.8480000002</v>
      </c>
      <c r="K161">
        <v>6404550.6299999999</v>
      </c>
      <c r="L161">
        <v>6418616.5630000001</v>
      </c>
      <c r="M161">
        <v>6528496.1849999996</v>
      </c>
      <c r="N161">
        <v>6849135.7750000004</v>
      </c>
      <c r="O161">
        <v>6856345.4879999999</v>
      </c>
      <c r="P161">
        <v>6379221.9500000002</v>
      </c>
      <c r="Q161">
        <v>5575214.2699999996</v>
      </c>
      <c r="R161">
        <v>4854239.4979999997</v>
      </c>
      <c r="S161">
        <v>4353873.2309999997</v>
      </c>
      <c r="T161">
        <v>4095851.392</v>
      </c>
      <c r="U161">
        <v>3903267.2230000002</v>
      </c>
      <c r="V161">
        <v>3765624.5410000002</v>
      </c>
      <c r="W161">
        <v>3621824.4550000001</v>
      </c>
      <c r="X161">
        <v>3484342.807</v>
      </c>
      <c r="Y161">
        <v>3426911.2050000001</v>
      </c>
      <c r="Z161">
        <v>3408096.031</v>
      </c>
      <c r="AA161">
        <v>3405868.7590000001</v>
      </c>
      <c r="AB161">
        <v>3407489.7349999999</v>
      </c>
      <c r="AC161">
        <v>3408295.895</v>
      </c>
      <c r="AD161">
        <v>3407199.8939999999</v>
      </c>
      <c r="AE161">
        <v>3400327.4279999998</v>
      </c>
      <c r="AF161">
        <v>3390028.088</v>
      </c>
      <c r="AG161">
        <v>3377855.2220000001</v>
      </c>
      <c r="AH161">
        <v>3366569.7149999999</v>
      </c>
      <c r="AI161">
        <v>3372530.2069999999</v>
      </c>
      <c r="AJ161">
        <v>3381302.8259999999</v>
      </c>
      <c r="AK161">
        <v>3392071.6749999998</v>
      </c>
      <c r="AL161">
        <v>3403942.855</v>
      </c>
      <c r="AM161">
        <v>3416623.7930000001</v>
      </c>
      <c r="AN161">
        <v>3426058.2310000001</v>
      </c>
      <c r="AO161">
        <v>3436121.031</v>
      </c>
      <c r="AP161">
        <v>3446247.7480000001</v>
      </c>
      <c r="AQ161">
        <v>3456587.358</v>
      </c>
      <c r="AR161">
        <v>3467038.4810000001</v>
      </c>
      <c r="AS161">
        <v>3477079.02</v>
      </c>
      <c r="AT161">
        <v>3487652.3790000002</v>
      </c>
      <c r="AU161">
        <v>3499458.872</v>
      </c>
      <c r="AV161">
        <v>3512904.7459999998</v>
      </c>
      <c r="AW161">
        <v>3528902.727</v>
      </c>
    </row>
    <row r="162" spans="2:49" x14ac:dyDescent="0.3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781116.42799999996</v>
      </c>
      <c r="G162">
        <v>666985.9264</v>
      </c>
      <c r="H162">
        <v>570723.52800000005</v>
      </c>
      <c r="I162">
        <v>582586.68160000001</v>
      </c>
      <c r="J162">
        <v>625900.24750000006</v>
      </c>
      <c r="K162">
        <v>584305.25549999997</v>
      </c>
      <c r="L162">
        <v>603576.61450000003</v>
      </c>
      <c r="M162">
        <v>631635.70389999996</v>
      </c>
      <c r="N162">
        <v>626286.87</v>
      </c>
      <c r="O162">
        <v>518508.39510000002</v>
      </c>
      <c r="P162">
        <v>420522.86690000002</v>
      </c>
      <c r="Q162">
        <v>364447.6153</v>
      </c>
      <c r="R162">
        <v>337336.48310000001</v>
      </c>
      <c r="S162">
        <v>315263.72960000002</v>
      </c>
      <c r="T162">
        <v>302861.37270000001</v>
      </c>
      <c r="U162">
        <v>301667.41330000001</v>
      </c>
      <c r="V162">
        <v>312256.15490000002</v>
      </c>
      <c r="W162">
        <v>305605.73580000002</v>
      </c>
      <c r="X162">
        <v>312100.58240000001</v>
      </c>
      <c r="Y162">
        <v>313879.15600000002</v>
      </c>
      <c r="Z162">
        <v>317240.56679999997</v>
      </c>
      <c r="AA162">
        <v>320848.39230000001</v>
      </c>
      <c r="AB162">
        <v>324666.06849999999</v>
      </c>
      <c r="AC162">
        <v>328915.42739999999</v>
      </c>
      <c r="AD162">
        <v>334159.42210000003</v>
      </c>
      <c r="AE162">
        <v>339162.55959999998</v>
      </c>
      <c r="AF162">
        <v>344078.04229999997</v>
      </c>
      <c r="AG162">
        <v>348964.2635</v>
      </c>
      <c r="AH162">
        <v>354502.64649999997</v>
      </c>
      <c r="AI162">
        <v>359114.12219999998</v>
      </c>
      <c r="AJ162">
        <v>363472.72619999998</v>
      </c>
      <c r="AK162">
        <v>368638.1716</v>
      </c>
      <c r="AL162">
        <v>373835.21730000002</v>
      </c>
      <c r="AM162">
        <v>378940.00050000002</v>
      </c>
      <c r="AN162">
        <v>383973.08769999997</v>
      </c>
      <c r="AO162">
        <v>388274.35590000002</v>
      </c>
      <c r="AP162">
        <v>392286.9069</v>
      </c>
      <c r="AQ162">
        <v>396778.87729999999</v>
      </c>
      <c r="AR162">
        <v>400590.80859999999</v>
      </c>
      <c r="AS162">
        <v>405162.25780000002</v>
      </c>
      <c r="AT162">
        <v>410475.88569999998</v>
      </c>
      <c r="AU162">
        <v>415909.98639999999</v>
      </c>
      <c r="AV162">
        <v>421621.16729999997</v>
      </c>
      <c r="AW162">
        <v>428837.30570000003</v>
      </c>
    </row>
    <row r="163" spans="2:49" x14ac:dyDescent="0.3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498904.7536</v>
      </c>
      <c r="G163">
        <v>431517.15230000002</v>
      </c>
      <c r="H163">
        <v>384403.7402</v>
      </c>
      <c r="I163">
        <v>399483.06099999999</v>
      </c>
      <c r="J163">
        <v>366975.37209999998</v>
      </c>
      <c r="K163">
        <v>350922.16409999999</v>
      </c>
      <c r="L163">
        <v>377272.37849999999</v>
      </c>
      <c r="M163">
        <v>386191.26280000003</v>
      </c>
      <c r="N163">
        <v>396465.86109999998</v>
      </c>
      <c r="O163">
        <v>315037.54950000002</v>
      </c>
      <c r="P163">
        <v>244013.00959999999</v>
      </c>
      <c r="Q163">
        <v>202691.69440000001</v>
      </c>
      <c r="R163">
        <v>181629.91750000001</v>
      </c>
      <c r="S163">
        <v>167583.0687</v>
      </c>
      <c r="T163">
        <v>163829.6263</v>
      </c>
      <c r="U163">
        <v>165595.4326</v>
      </c>
      <c r="V163">
        <v>169839.57149999999</v>
      </c>
      <c r="W163">
        <v>173533.71830000001</v>
      </c>
      <c r="X163">
        <v>177697.86720000001</v>
      </c>
      <c r="Y163">
        <v>180575.81580000001</v>
      </c>
      <c r="Z163">
        <v>183214.49549999999</v>
      </c>
      <c r="AA163">
        <v>185997.78969999999</v>
      </c>
      <c r="AB163">
        <v>189077.00630000001</v>
      </c>
      <c r="AC163">
        <v>192444.3425</v>
      </c>
      <c r="AD163">
        <v>196159.72320000001</v>
      </c>
      <c r="AE163">
        <v>200006.6974</v>
      </c>
      <c r="AF163">
        <v>203915.46650000001</v>
      </c>
      <c r="AG163">
        <v>207852.92079999999</v>
      </c>
      <c r="AH163">
        <v>211838.51759999999</v>
      </c>
      <c r="AI163">
        <v>215715.2739</v>
      </c>
      <c r="AJ163">
        <v>219608.55480000001</v>
      </c>
      <c r="AK163">
        <v>223590.67739999999</v>
      </c>
      <c r="AL163">
        <v>227655.8835</v>
      </c>
      <c r="AM163">
        <v>231805.18799999999</v>
      </c>
      <c r="AN163">
        <v>235988.42379999999</v>
      </c>
      <c r="AO163">
        <v>240191.20559999999</v>
      </c>
      <c r="AP163">
        <v>244411.80470000001</v>
      </c>
      <c r="AQ163">
        <v>248686.2066</v>
      </c>
      <c r="AR163">
        <v>252976.97380000001</v>
      </c>
      <c r="AS163">
        <v>257562.228</v>
      </c>
      <c r="AT163">
        <v>262391.76870000002</v>
      </c>
      <c r="AU163">
        <v>267424.95510000002</v>
      </c>
      <c r="AV163">
        <v>272641.7905</v>
      </c>
      <c r="AW163">
        <v>278089.37199999997</v>
      </c>
    </row>
    <row r="164" spans="2:49" x14ac:dyDescent="0.3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1535612.7679999999</v>
      </c>
      <c r="G164">
        <v>1387122.3119999999</v>
      </c>
      <c r="H164">
        <v>1291058.665</v>
      </c>
      <c r="I164">
        <v>1324302.68</v>
      </c>
      <c r="J164">
        <v>1272531.662</v>
      </c>
      <c r="K164">
        <v>1269996.5190000001</v>
      </c>
      <c r="L164">
        <v>1393576.966</v>
      </c>
      <c r="M164">
        <v>1449529.76</v>
      </c>
      <c r="N164">
        <v>1482928.608</v>
      </c>
      <c r="O164">
        <v>1176931.733</v>
      </c>
      <c r="P164">
        <v>910502.85820000002</v>
      </c>
      <c r="Q164">
        <v>766859.24979999999</v>
      </c>
      <c r="R164">
        <v>703675.98270000005</v>
      </c>
      <c r="S164">
        <v>634135.73109999998</v>
      </c>
      <c r="T164">
        <v>616210.18019999994</v>
      </c>
      <c r="U164">
        <v>622219.03949999996</v>
      </c>
      <c r="V164">
        <v>639504.14170000004</v>
      </c>
      <c r="W164">
        <v>659423.05960000004</v>
      </c>
      <c r="X164">
        <v>682475.5</v>
      </c>
      <c r="Y164">
        <v>698621.31629999995</v>
      </c>
      <c r="Z164">
        <v>713036.28929999995</v>
      </c>
      <c r="AA164">
        <v>728007.11840000004</v>
      </c>
      <c r="AB164">
        <v>744382.13329999999</v>
      </c>
      <c r="AC164">
        <v>762204.19039999996</v>
      </c>
      <c r="AD164">
        <v>781306.88439999998</v>
      </c>
      <c r="AE164">
        <v>801199.9412</v>
      </c>
      <c r="AF164">
        <v>821612.41799999995</v>
      </c>
      <c r="AG164">
        <v>842401.3469</v>
      </c>
      <c r="AH164">
        <v>863576.46259999997</v>
      </c>
      <c r="AI164">
        <v>884330.99120000005</v>
      </c>
      <c r="AJ164">
        <v>905220.86670000001</v>
      </c>
      <c r="AK164">
        <v>926479.86349999998</v>
      </c>
      <c r="AL164">
        <v>948151.88879999996</v>
      </c>
      <c r="AM164">
        <v>970249.22690000001</v>
      </c>
      <c r="AN164">
        <v>992903.19440000004</v>
      </c>
      <c r="AO164">
        <v>1015937.649</v>
      </c>
      <c r="AP164">
        <v>1039295.575</v>
      </c>
      <c r="AQ164">
        <v>1063069.2050000001</v>
      </c>
      <c r="AR164">
        <v>1087174.372</v>
      </c>
      <c r="AS164">
        <v>1112561.7290000001</v>
      </c>
      <c r="AT164">
        <v>1139114.145</v>
      </c>
      <c r="AU164">
        <v>1166692.4029999999</v>
      </c>
      <c r="AV164">
        <v>1195222.0959999999</v>
      </c>
      <c r="AW164">
        <v>1224836.8529999999</v>
      </c>
    </row>
    <row r="165" spans="2:49" x14ac:dyDescent="0.3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236117.3126</v>
      </c>
      <c r="G165">
        <v>220564.8395</v>
      </c>
      <c r="H165">
        <v>206198.03779999999</v>
      </c>
      <c r="I165">
        <v>213791.51459999999</v>
      </c>
      <c r="J165">
        <v>210518.47349999999</v>
      </c>
      <c r="K165">
        <v>211594.5575</v>
      </c>
      <c r="L165">
        <v>226884.17670000001</v>
      </c>
      <c r="M165">
        <v>235051.7555</v>
      </c>
      <c r="N165">
        <v>240546.03140000001</v>
      </c>
      <c r="O165">
        <v>210179.87160000001</v>
      </c>
      <c r="P165">
        <v>181118.19130000001</v>
      </c>
      <c r="Q165">
        <v>164781.92449999999</v>
      </c>
      <c r="R165">
        <v>157993.28450000001</v>
      </c>
      <c r="S165">
        <v>150918.47270000001</v>
      </c>
      <c r="T165">
        <v>148226.80559999999</v>
      </c>
      <c r="U165">
        <v>148386.89629999999</v>
      </c>
      <c r="V165">
        <v>150238.6097</v>
      </c>
      <c r="W165">
        <v>152430.36960000001</v>
      </c>
      <c r="X165">
        <v>154874.4816</v>
      </c>
      <c r="Y165">
        <v>157671.41940000001</v>
      </c>
      <c r="Z165">
        <v>160756.9964</v>
      </c>
      <c r="AA165">
        <v>164133.9173</v>
      </c>
      <c r="AB165">
        <v>167771.6623</v>
      </c>
      <c r="AC165">
        <v>171610.5202</v>
      </c>
      <c r="AD165">
        <v>175541.7023</v>
      </c>
      <c r="AE165">
        <v>179507.4198</v>
      </c>
      <c r="AF165">
        <v>183494.93350000001</v>
      </c>
      <c r="AG165">
        <v>187505.7936</v>
      </c>
      <c r="AH165">
        <v>191557.467</v>
      </c>
      <c r="AI165">
        <v>195588.78080000001</v>
      </c>
      <c r="AJ165">
        <v>199658.693</v>
      </c>
      <c r="AK165">
        <v>203794.1397</v>
      </c>
      <c r="AL165">
        <v>208001.8959</v>
      </c>
      <c r="AM165">
        <v>212284.5042</v>
      </c>
      <c r="AN165">
        <v>216708.79319999999</v>
      </c>
      <c r="AO165">
        <v>221245.6826</v>
      </c>
      <c r="AP165">
        <v>225880.92319999999</v>
      </c>
      <c r="AQ165">
        <v>230619.7169</v>
      </c>
      <c r="AR165">
        <v>235454.14290000001</v>
      </c>
      <c r="AS165">
        <v>240444.4437</v>
      </c>
      <c r="AT165">
        <v>245578.8848</v>
      </c>
      <c r="AU165">
        <v>250849.01670000001</v>
      </c>
      <c r="AV165">
        <v>256251.8272</v>
      </c>
      <c r="AW165">
        <v>261809.04819999999</v>
      </c>
    </row>
    <row r="166" spans="2:49" x14ac:dyDescent="0.3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21421301.27</v>
      </c>
      <c r="G166">
        <v>18669475.370000001</v>
      </c>
      <c r="H166">
        <v>15262268.289999999</v>
      </c>
      <c r="I166">
        <v>16651531.09</v>
      </c>
      <c r="J166">
        <v>16454476.85</v>
      </c>
      <c r="K166">
        <v>15524879.470000001</v>
      </c>
      <c r="L166">
        <v>16090654.35</v>
      </c>
      <c r="M166">
        <v>16609381.84</v>
      </c>
      <c r="N166">
        <v>16495697.17</v>
      </c>
      <c r="O166">
        <v>14778473.35</v>
      </c>
      <c r="P166">
        <v>12911195.18</v>
      </c>
      <c r="Q166">
        <v>11661852.93</v>
      </c>
      <c r="R166">
        <v>11048033.09</v>
      </c>
      <c r="S166">
        <v>10603002.439999999</v>
      </c>
      <c r="T166">
        <v>10380728.609999999</v>
      </c>
      <c r="U166">
        <v>10373398.189999999</v>
      </c>
      <c r="V166">
        <v>10473906.17</v>
      </c>
      <c r="W166">
        <v>10514372.74</v>
      </c>
      <c r="X166">
        <v>10597070.939999999</v>
      </c>
      <c r="Y166">
        <v>10710844.23</v>
      </c>
      <c r="Z166">
        <v>10861599.08</v>
      </c>
      <c r="AA166">
        <v>11037914.01</v>
      </c>
      <c r="AB166">
        <v>11234913.77</v>
      </c>
      <c r="AC166">
        <v>11448340.310000001</v>
      </c>
      <c r="AD166">
        <v>11667644.210000001</v>
      </c>
      <c r="AE166">
        <v>11885148.48</v>
      </c>
      <c r="AF166">
        <v>12102060.439999999</v>
      </c>
      <c r="AG166">
        <v>12319164.859999999</v>
      </c>
      <c r="AH166">
        <v>12540005.560000001</v>
      </c>
      <c r="AI166">
        <v>12757579.83</v>
      </c>
      <c r="AJ166">
        <v>12977325.49</v>
      </c>
      <c r="AK166">
        <v>13204223.01</v>
      </c>
      <c r="AL166">
        <v>13435981.060000001</v>
      </c>
      <c r="AM166">
        <v>13672035.16</v>
      </c>
      <c r="AN166">
        <v>13907873.57</v>
      </c>
      <c r="AO166">
        <v>14142720.02</v>
      </c>
      <c r="AP166">
        <v>14377248.369999999</v>
      </c>
      <c r="AQ166">
        <v>14614345.189999999</v>
      </c>
      <c r="AR166">
        <v>14849632.779999999</v>
      </c>
      <c r="AS166">
        <v>15095576.49</v>
      </c>
      <c r="AT166">
        <v>15349672.539999999</v>
      </c>
      <c r="AU166">
        <v>15609257.220000001</v>
      </c>
      <c r="AV166">
        <v>15873814.390000001</v>
      </c>
      <c r="AW166">
        <v>16148139.789999999</v>
      </c>
    </row>
    <row r="167" spans="2:49" x14ac:dyDescent="0.3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2118726.0469999998</v>
      </c>
      <c r="G167">
        <v>1795245.696</v>
      </c>
      <c r="H167">
        <v>1623204.2690000001</v>
      </c>
      <c r="I167">
        <v>1629435.0859999999</v>
      </c>
      <c r="J167">
        <v>1536570.5</v>
      </c>
      <c r="K167">
        <v>1530450.7849999999</v>
      </c>
      <c r="L167">
        <v>1676331.9380000001</v>
      </c>
      <c r="M167">
        <v>1763767.81</v>
      </c>
      <c r="N167">
        <v>1788205.8060000001</v>
      </c>
      <c r="O167">
        <v>1355459.6839999999</v>
      </c>
      <c r="P167">
        <v>998201.64199999999</v>
      </c>
      <c r="Q167">
        <v>805941.08900000004</v>
      </c>
      <c r="R167">
        <v>714984.32380000001</v>
      </c>
      <c r="S167">
        <v>635873.45530000003</v>
      </c>
      <c r="T167">
        <v>602225.34380000003</v>
      </c>
      <c r="U167">
        <v>599515.96640000003</v>
      </c>
      <c r="V167">
        <v>611344.08160000003</v>
      </c>
      <c r="W167">
        <v>623885.83970000001</v>
      </c>
      <c r="X167">
        <v>641888.67409999995</v>
      </c>
      <c r="Y167">
        <v>657723.67220000003</v>
      </c>
      <c r="Z167">
        <v>672953.20539999998</v>
      </c>
      <c r="AA167">
        <v>688199.94099999999</v>
      </c>
      <c r="AB167">
        <v>703992.47629999998</v>
      </c>
      <c r="AC167">
        <v>720418.03630000004</v>
      </c>
      <c r="AD167">
        <v>737303.76659999997</v>
      </c>
      <c r="AE167">
        <v>753908.5466</v>
      </c>
      <c r="AF167">
        <v>770388.85869999998</v>
      </c>
      <c r="AG167">
        <v>786792.06259999995</v>
      </c>
      <c r="AH167">
        <v>803357.82270000002</v>
      </c>
      <c r="AI167">
        <v>819655.755</v>
      </c>
      <c r="AJ167">
        <v>836145.98510000005</v>
      </c>
      <c r="AK167">
        <v>853152.80709999998</v>
      </c>
      <c r="AL167">
        <v>870535.00809999998</v>
      </c>
      <c r="AM167">
        <v>888247.20200000005</v>
      </c>
      <c r="AN167">
        <v>906866.09860000003</v>
      </c>
      <c r="AO167">
        <v>926372.49580000003</v>
      </c>
      <c r="AP167">
        <v>946546.05859999999</v>
      </c>
      <c r="AQ167">
        <v>967543.21829999995</v>
      </c>
      <c r="AR167">
        <v>989067.92630000005</v>
      </c>
      <c r="AS167">
        <v>1011960.569</v>
      </c>
      <c r="AT167">
        <v>1035797.564</v>
      </c>
      <c r="AU167">
        <v>1060565.46</v>
      </c>
      <c r="AV167">
        <v>1086279.645</v>
      </c>
      <c r="AW167">
        <v>1113361.4029999999</v>
      </c>
    </row>
    <row r="168" spans="2:49" x14ac:dyDescent="0.3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3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35">
      <c r="B170" t="s">
        <v>269</v>
      </c>
      <c r="C170">
        <v>20174774.421468802</v>
      </c>
      <c r="D170">
        <v>20498686.950521201</v>
      </c>
      <c r="E170">
        <v>20827800</v>
      </c>
      <c r="F170">
        <v>19906990.100000001</v>
      </c>
      <c r="G170">
        <v>18926098.800000001</v>
      </c>
      <c r="H170">
        <v>16952777</v>
      </c>
      <c r="I170">
        <v>16081822.98</v>
      </c>
      <c r="J170">
        <v>15385922.25</v>
      </c>
      <c r="K170">
        <v>14523249.73</v>
      </c>
      <c r="L170">
        <v>13505404.550000001</v>
      </c>
      <c r="M170">
        <v>12547839.310000001</v>
      </c>
      <c r="N170">
        <v>11555587.119999999</v>
      </c>
      <c r="O170">
        <v>10373118.83</v>
      </c>
      <c r="P170">
        <v>9377864.1270000003</v>
      </c>
      <c r="Q170">
        <v>8519275.3049999997</v>
      </c>
      <c r="R170">
        <v>7578496.9270000001</v>
      </c>
      <c r="S170">
        <v>3083644.2059999998</v>
      </c>
      <c r="T170">
        <v>2284591.89</v>
      </c>
      <c r="U170">
        <v>1755613.071</v>
      </c>
      <c r="V170">
        <v>1287151.8189999999</v>
      </c>
      <c r="W170">
        <v>1031091.776</v>
      </c>
      <c r="X170">
        <v>783432.53899999999</v>
      </c>
      <c r="Y170">
        <v>758636.57369999995</v>
      </c>
      <c r="Z170">
        <v>753455.326</v>
      </c>
      <c r="AA170">
        <v>750698.7683</v>
      </c>
      <c r="AB170">
        <v>749190.57400000002</v>
      </c>
      <c r="AC170">
        <v>748356.56819999998</v>
      </c>
      <c r="AD170">
        <v>749752.49410000001</v>
      </c>
      <c r="AE170">
        <v>752606.2365</v>
      </c>
      <c r="AF170">
        <v>756659.3996</v>
      </c>
      <c r="AG170">
        <v>761724.34259999997</v>
      </c>
      <c r="AH170">
        <v>767680.23089999997</v>
      </c>
      <c r="AI170">
        <v>774451.96550000005</v>
      </c>
      <c r="AJ170">
        <v>781621.91819999996</v>
      </c>
      <c r="AK170">
        <v>789093.78810000001</v>
      </c>
      <c r="AL170">
        <v>796763.2</v>
      </c>
      <c r="AM170">
        <v>804544.00870000001</v>
      </c>
      <c r="AN170">
        <v>813451.63970000006</v>
      </c>
      <c r="AO170">
        <v>822459.28489999997</v>
      </c>
      <c r="AP170">
        <v>831389.05319999997</v>
      </c>
      <c r="AQ170">
        <v>840247.99490000005</v>
      </c>
      <c r="AR170">
        <v>848945.06720000005</v>
      </c>
      <c r="AS170">
        <v>858139.29099999997</v>
      </c>
      <c r="AT170">
        <v>867481.05859999999</v>
      </c>
      <c r="AU170">
        <v>876738.80839999998</v>
      </c>
      <c r="AV170">
        <v>885911.7807</v>
      </c>
      <c r="AW170">
        <v>895123.44110000005</v>
      </c>
    </row>
    <row r="171" spans="2:49" x14ac:dyDescent="0.35">
      <c r="B171" t="s">
        <v>270</v>
      </c>
      <c r="C171">
        <v>16278956.881142</v>
      </c>
      <c r="D171">
        <v>16540320.799446501</v>
      </c>
      <c r="E171">
        <v>16805881</v>
      </c>
      <c r="F171">
        <v>16724305.26</v>
      </c>
      <c r="G171">
        <v>15998390</v>
      </c>
      <c r="H171">
        <v>15292901.18</v>
      </c>
      <c r="I171">
        <v>15219897.619999999</v>
      </c>
      <c r="J171">
        <v>13335753.82</v>
      </c>
      <c r="K171">
        <v>11342453.310000001</v>
      </c>
      <c r="L171">
        <v>9821110.7390000001</v>
      </c>
      <c r="M171">
        <v>8669271.5989999995</v>
      </c>
      <c r="N171">
        <v>7715411.0439999998</v>
      </c>
      <c r="O171">
        <v>8079455.5899999999</v>
      </c>
      <c r="P171">
        <v>8267319.8559999997</v>
      </c>
      <c r="Q171">
        <v>8357299.5439999998</v>
      </c>
      <c r="R171">
        <v>8557561.6429999899</v>
      </c>
      <c r="S171">
        <v>4856001.1909999996</v>
      </c>
      <c r="T171">
        <v>6507171.8930000002</v>
      </c>
      <c r="U171">
        <v>8111252.2029999997</v>
      </c>
      <c r="V171">
        <v>9686061.0040000007</v>
      </c>
      <c r="W171">
        <v>10058238.23</v>
      </c>
      <c r="X171">
        <v>10415037.470000001</v>
      </c>
      <c r="Y171">
        <v>10520673.83</v>
      </c>
      <c r="Z171">
        <v>10683189.890000001</v>
      </c>
      <c r="AA171">
        <v>10887119.77</v>
      </c>
      <c r="AB171">
        <v>11158309</v>
      </c>
      <c r="AC171">
        <v>11448114.23</v>
      </c>
      <c r="AD171">
        <v>11766324.73</v>
      </c>
      <c r="AE171">
        <v>12079838.75</v>
      </c>
      <c r="AF171">
        <v>12044689.65</v>
      </c>
      <c r="AG171">
        <v>12265794.08</v>
      </c>
      <c r="AH171">
        <v>12482747.289999999</v>
      </c>
      <c r="AI171">
        <v>12651365.43</v>
      </c>
      <c r="AJ171">
        <v>12810767.960000001</v>
      </c>
      <c r="AK171">
        <v>12966706.59</v>
      </c>
      <c r="AL171">
        <v>13149270.15</v>
      </c>
      <c r="AM171">
        <v>13327681.27</v>
      </c>
      <c r="AN171">
        <v>13422889.310000001</v>
      </c>
      <c r="AO171">
        <v>13513940.439999999</v>
      </c>
      <c r="AP171">
        <v>13603323.710000001</v>
      </c>
      <c r="AQ171">
        <v>13695737.75</v>
      </c>
      <c r="AR171">
        <v>13787416.529999999</v>
      </c>
      <c r="AS171">
        <v>13768744.32</v>
      </c>
      <c r="AT171">
        <v>13756552.58</v>
      </c>
      <c r="AU171">
        <v>13750271.02</v>
      </c>
      <c r="AV171">
        <v>13751491.119999999</v>
      </c>
      <c r="AW171">
        <v>13766938.5</v>
      </c>
    </row>
    <row r="172" spans="2:49" x14ac:dyDescent="0.3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6850390.8229999999</v>
      </c>
      <c r="G172">
        <v>6582718.8600000003</v>
      </c>
      <c r="H172">
        <v>6666683.4850000003</v>
      </c>
      <c r="I172">
        <v>6912271.6679999996</v>
      </c>
      <c r="J172">
        <v>6641716.4579999996</v>
      </c>
      <c r="K172">
        <v>6459380.3439999996</v>
      </c>
      <c r="L172">
        <v>6131752.6459999997</v>
      </c>
      <c r="M172">
        <v>6385883.3260000004</v>
      </c>
      <c r="N172">
        <v>6509596.4000000004</v>
      </c>
      <c r="O172">
        <v>6831773.2249999996</v>
      </c>
      <c r="P172">
        <v>6976884.6739999996</v>
      </c>
      <c r="Q172">
        <v>6930115.466</v>
      </c>
      <c r="R172">
        <v>7002289.1529999999</v>
      </c>
      <c r="S172">
        <v>7388880.6129999999</v>
      </c>
      <c r="T172">
        <v>7575301.1859999998</v>
      </c>
      <c r="U172">
        <v>7643779.6330000004</v>
      </c>
      <c r="V172">
        <v>7641098.6430000002</v>
      </c>
      <c r="W172">
        <v>7532319.1330000004</v>
      </c>
      <c r="X172">
        <v>7372115.1150000002</v>
      </c>
      <c r="Y172">
        <v>7307784.1739999996</v>
      </c>
      <c r="Z172">
        <v>7326177.8269999996</v>
      </c>
      <c r="AA172">
        <v>7403146.6330000004</v>
      </c>
      <c r="AB172">
        <v>7518323.0980000002</v>
      </c>
      <c r="AC172">
        <v>7656751.4670000002</v>
      </c>
      <c r="AD172">
        <v>7806668.9879999999</v>
      </c>
      <c r="AE172">
        <v>7958976.7460000003</v>
      </c>
      <c r="AF172">
        <v>8111024.5070000002</v>
      </c>
      <c r="AG172">
        <v>8261845.3289999999</v>
      </c>
      <c r="AH172">
        <v>8412587.2349999994</v>
      </c>
      <c r="AI172">
        <v>8554743.2379999999</v>
      </c>
      <c r="AJ172">
        <v>8691950.0199999996</v>
      </c>
      <c r="AK172">
        <v>8826956.5120000001</v>
      </c>
      <c r="AL172">
        <v>8960913.4680000003</v>
      </c>
      <c r="AM172">
        <v>9094856.602</v>
      </c>
      <c r="AN172">
        <v>9223939.2369999997</v>
      </c>
      <c r="AO172">
        <v>9351762.6339999996</v>
      </c>
      <c r="AP172">
        <v>9479502.1329999994</v>
      </c>
      <c r="AQ172">
        <v>9608921.4260000009</v>
      </c>
      <c r="AR172">
        <v>9739628.2249999996</v>
      </c>
      <c r="AS172">
        <v>9869372.2630000003</v>
      </c>
      <c r="AT172">
        <v>9999853.6830000002</v>
      </c>
      <c r="AU172">
        <v>10132073.6</v>
      </c>
      <c r="AV172">
        <v>10267234.220000001</v>
      </c>
      <c r="AW172">
        <v>10407833.609999999</v>
      </c>
    </row>
    <row r="173" spans="2:49" x14ac:dyDescent="0.3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6636806.1009999998</v>
      </c>
      <c r="G173">
        <v>6298005.9349999996</v>
      </c>
      <c r="H173">
        <v>6419849.9100000001</v>
      </c>
      <c r="I173">
        <v>6339200.142</v>
      </c>
      <c r="J173">
        <v>6187747.9199999999</v>
      </c>
      <c r="K173">
        <v>5787293.3739999998</v>
      </c>
      <c r="L173">
        <v>5619028.199</v>
      </c>
      <c r="M173">
        <v>5668066.9529999997</v>
      </c>
      <c r="N173">
        <v>5842768.9579999996</v>
      </c>
      <c r="O173">
        <v>5548003.5939999996</v>
      </c>
      <c r="P173">
        <v>4947758.4579999996</v>
      </c>
      <c r="Q173">
        <v>4297223.9110000003</v>
      </c>
      <c r="R173">
        <v>3875208.7579999999</v>
      </c>
      <c r="S173">
        <v>3795014.213</v>
      </c>
      <c r="T173">
        <v>3752334.0729999999</v>
      </c>
      <c r="U173">
        <v>3759310.8360000001</v>
      </c>
      <c r="V173">
        <v>3782101.199</v>
      </c>
      <c r="W173">
        <v>3795212.76</v>
      </c>
      <c r="X173">
        <v>3805813.4569999999</v>
      </c>
      <c r="Y173">
        <v>3843045.361</v>
      </c>
      <c r="Z173">
        <v>3918989.9040000001</v>
      </c>
      <c r="AA173">
        <v>4026077.173</v>
      </c>
      <c r="AB173">
        <v>4154190.9029999999</v>
      </c>
      <c r="AC173">
        <v>4293955.159</v>
      </c>
      <c r="AD173">
        <v>4434809.6780000003</v>
      </c>
      <c r="AE173">
        <v>4572215.6770000001</v>
      </c>
      <c r="AF173">
        <v>4704427.9610000001</v>
      </c>
      <c r="AG173">
        <v>4831238.1229999997</v>
      </c>
      <c r="AH173">
        <v>4953931.1809999999</v>
      </c>
      <c r="AI173">
        <v>5069152.9390000002</v>
      </c>
      <c r="AJ173">
        <v>5180774.2860000003</v>
      </c>
      <c r="AK173">
        <v>5291134.5489999996</v>
      </c>
      <c r="AL173">
        <v>5401959.3679999998</v>
      </c>
      <c r="AM173">
        <v>5514323.3039999995</v>
      </c>
      <c r="AN173">
        <v>5626338.2369999997</v>
      </c>
      <c r="AO173">
        <v>5740421.2350000003</v>
      </c>
      <c r="AP173">
        <v>5857280.9330000002</v>
      </c>
      <c r="AQ173">
        <v>5977849.023</v>
      </c>
      <c r="AR173">
        <v>6102478.6490000002</v>
      </c>
      <c r="AS173">
        <v>6230028.2230000002</v>
      </c>
      <c r="AT173">
        <v>6362206.1339999996</v>
      </c>
      <c r="AU173">
        <v>6499853.7220000001</v>
      </c>
      <c r="AV173">
        <v>6643417.3439999996</v>
      </c>
      <c r="AW173">
        <v>6794170.2779999999</v>
      </c>
    </row>
    <row r="174" spans="2:49" x14ac:dyDescent="0.3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416382.71120000002</v>
      </c>
      <c r="G174">
        <v>386364.0368</v>
      </c>
      <c r="H174">
        <v>341856.19079999998</v>
      </c>
      <c r="I174">
        <v>357371.75410000002</v>
      </c>
      <c r="J174">
        <v>341166.62770000001</v>
      </c>
      <c r="K174">
        <v>318428.23859999998</v>
      </c>
      <c r="L174">
        <v>304404.76160000003</v>
      </c>
      <c r="M174">
        <v>304010.72850000003</v>
      </c>
      <c r="N174">
        <v>322654.35239999997</v>
      </c>
      <c r="O174">
        <v>319143.14279999997</v>
      </c>
      <c r="P174">
        <v>294405.92219999997</v>
      </c>
      <c r="Q174">
        <v>264171.179</v>
      </c>
      <c r="R174">
        <v>243482.5851</v>
      </c>
      <c r="S174">
        <v>231102.7788</v>
      </c>
      <c r="T174">
        <v>219849.4853</v>
      </c>
      <c r="U174">
        <v>213535.49419999999</v>
      </c>
      <c r="V174">
        <v>210013.43350000001</v>
      </c>
      <c r="W174">
        <v>207068.73209999999</v>
      </c>
      <c r="X174">
        <v>204837.39559999999</v>
      </c>
      <c r="Y174">
        <v>205910.6281</v>
      </c>
      <c r="Z174">
        <v>209246.4828</v>
      </c>
      <c r="AA174">
        <v>214195.79569999999</v>
      </c>
      <c r="AB174">
        <v>220173.74340000001</v>
      </c>
      <c r="AC174">
        <v>226757.7867</v>
      </c>
      <c r="AD174">
        <v>233452.28630000001</v>
      </c>
      <c r="AE174">
        <v>240103.36660000001</v>
      </c>
      <c r="AF174">
        <v>246697.48869999999</v>
      </c>
      <c r="AG174">
        <v>253257.29620000001</v>
      </c>
      <c r="AH174">
        <v>259850.4682</v>
      </c>
      <c r="AI174">
        <v>266230.64350000001</v>
      </c>
      <c r="AJ174">
        <v>272572.26199999999</v>
      </c>
      <c r="AK174">
        <v>278947.21629999997</v>
      </c>
      <c r="AL174">
        <v>285383.73320000002</v>
      </c>
      <c r="AM174">
        <v>291879.12670000002</v>
      </c>
      <c r="AN174">
        <v>298346.56589999999</v>
      </c>
      <c r="AO174">
        <v>304825.78409999999</v>
      </c>
      <c r="AP174">
        <v>311314.96399999998</v>
      </c>
      <c r="AQ174">
        <v>317868.9449</v>
      </c>
      <c r="AR174">
        <v>324486.10680000001</v>
      </c>
      <c r="AS174">
        <v>331113.36440000002</v>
      </c>
      <c r="AT174">
        <v>337826.49040000001</v>
      </c>
      <c r="AU174">
        <v>344672.64140000002</v>
      </c>
      <c r="AV174">
        <v>351681.39120000001</v>
      </c>
      <c r="AW174">
        <v>358938.49800000002</v>
      </c>
    </row>
    <row r="175" spans="2:49" x14ac:dyDescent="0.3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4942866.7560000001</v>
      </c>
      <c r="G175">
        <v>4526086.7879999997</v>
      </c>
      <c r="H175">
        <v>4017875.8689999999</v>
      </c>
      <c r="I175">
        <v>4087209.4330000002</v>
      </c>
      <c r="J175">
        <v>4400748.2350000003</v>
      </c>
      <c r="K175">
        <v>3949730.9389999998</v>
      </c>
      <c r="L175">
        <v>3768083.9649999999</v>
      </c>
      <c r="M175">
        <v>3843553.4709999999</v>
      </c>
      <c r="N175">
        <v>3957755.392</v>
      </c>
      <c r="O175">
        <v>3937859.0159999998</v>
      </c>
      <c r="P175">
        <v>3689349.3110000002</v>
      </c>
      <c r="Q175">
        <v>3388574.7859999998</v>
      </c>
      <c r="R175">
        <v>3213205.1850000001</v>
      </c>
      <c r="S175">
        <v>3218802.7710000002</v>
      </c>
      <c r="T175">
        <v>3207491.7510000002</v>
      </c>
      <c r="U175">
        <v>3219304.5150000001</v>
      </c>
      <c r="V175">
        <v>3235701.9559999998</v>
      </c>
      <c r="W175">
        <v>3216168.3029999998</v>
      </c>
      <c r="X175">
        <v>3194739.324</v>
      </c>
      <c r="Y175">
        <v>3190874.8990000002</v>
      </c>
      <c r="Z175">
        <v>3219287.02</v>
      </c>
      <c r="AA175">
        <v>3273985.3489999999</v>
      </c>
      <c r="AB175">
        <v>3347296.3990000002</v>
      </c>
      <c r="AC175">
        <v>3432359.4709999999</v>
      </c>
      <c r="AD175">
        <v>3521140.0729999999</v>
      </c>
      <c r="AE175">
        <v>3609274.98</v>
      </c>
      <c r="AF175">
        <v>3695782.423</v>
      </c>
      <c r="AG175">
        <v>3780502.7540000002</v>
      </c>
      <c r="AH175">
        <v>3864685.6269999999</v>
      </c>
      <c r="AI175">
        <v>3942670.1320000002</v>
      </c>
      <c r="AJ175">
        <v>4018383.7570000002</v>
      </c>
      <c r="AK175">
        <v>4094521.807</v>
      </c>
      <c r="AL175">
        <v>4171379.9049999998</v>
      </c>
      <c r="AM175">
        <v>4249294.1050000004</v>
      </c>
      <c r="AN175">
        <v>4320184.9050000003</v>
      </c>
      <c r="AO175">
        <v>4386275.5939999996</v>
      </c>
      <c r="AP175">
        <v>4449033.6969999997</v>
      </c>
      <c r="AQ175">
        <v>4510158.5109999999</v>
      </c>
      <c r="AR175">
        <v>4568877.1529999999</v>
      </c>
      <c r="AS175">
        <v>4630580.5130000003</v>
      </c>
      <c r="AT175">
        <v>4695481.7960000001</v>
      </c>
      <c r="AU175">
        <v>4762880.125</v>
      </c>
      <c r="AV175">
        <v>4832585.8109999998</v>
      </c>
      <c r="AW175">
        <v>4906028.5669999998</v>
      </c>
    </row>
    <row r="176" spans="2:49" x14ac:dyDescent="0.3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17183288.050000001</v>
      </c>
      <c r="G176">
        <v>15824420.310000001</v>
      </c>
      <c r="H176">
        <v>13860090.789999999</v>
      </c>
      <c r="I176">
        <v>14145662.32</v>
      </c>
      <c r="J176">
        <v>15470446.32</v>
      </c>
      <c r="K176">
        <v>13848823.130000001</v>
      </c>
      <c r="L176">
        <v>13155761.73</v>
      </c>
      <c r="M176">
        <v>13352951.85</v>
      </c>
      <c r="N176">
        <v>13514455.35</v>
      </c>
      <c r="O176">
        <v>13546681.859999999</v>
      </c>
      <c r="P176">
        <v>12974750.83</v>
      </c>
      <c r="Q176">
        <v>12216395.289999999</v>
      </c>
      <c r="R176">
        <v>11754206.32</v>
      </c>
      <c r="S176">
        <v>11959160.630000001</v>
      </c>
      <c r="T176">
        <v>11750179.220000001</v>
      </c>
      <c r="U176">
        <v>11678756.359999999</v>
      </c>
      <c r="V176">
        <v>11895483.210000001</v>
      </c>
      <c r="W176">
        <v>11369355.77</v>
      </c>
      <c r="X176">
        <v>11276958.289999999</v>
      </c>
      <c r="Y176">
        <v>11139464.1</v>
      </c>
      <c r="Z176">
        <v>11156817.109999999</v>
      </c>
      <c r="AA176">
        <v>11245388.49</v>
      </c>
      <c r="AB176">
        <v>11374996.640000001</v>
      </c>
      <c r="AC176">
        <v>11535149.98</v>
      </c>
      <c r="AD176">
        <v>11727706.029999999</v>
      </c>
      <c r="AE176">
        <v>11905365.119999999</v>
      </c>
      <c r="AF176">
        <v>12073740.59</v>
      </c>
      <c r="AG176">
        <v>12235936.310000001</v>
      </c>
      <c r="AH176">
        <v>12417462.880000001</v>
      </c>
      <c r="AI176">
        <v>12557585.75</v>
      </c>
      <c r="AJ176">
        <v>12683294.869999999</v>
      </c>
      <c r="AK176">
        <v>12834038.4</v>
      </c>
      <c r="AL176">
        <v>12984251.640000001</v>
      </c>
      <c r="AM176">
        <v>13130295.050000001</v>
      </c>
      <c r="AN176">
        <v>13261437.970000001</v>
      </c>
      <c r="AO176">
        <v>13361923.83</v>
      </c>
      <c r="AP176">
        <v>13449506.439999999</v>
      </c>
      <c r="AQ176">
        <v>13551818.85</v>
      </c>
      <c r="AR176">
        <v>13629470.210000001</v>
      </c>
      <c r="AS176">
        <v>13723810.949999999</v>
      </c>
      <c r="AT176">
        <v>13837636.970000001</v>
      </c>
      <c r="AU176">
        <v>13951503.689999999</v>
      </c>
      <c r="AV176">
        <v>14071508.119999999</v>
      </c>
      <c r="AW176">
        <v>14239226.390000001</v>
      </c>
    </row>
    <row r="177" spans="2:49" x14ac:dyDescent="0.35">
      <c r="B177" t="s">
        <v>276</v>
      </c>
      <c r="C177">
        <v>11637309.2577525</v>
      </c>
      <c r="D177">
        <v>11824150.02208</v>
      </c>
      <c r="E177">
        <v>12013990.58</v>
      </c>
      <c r="F177">
        <v>12020115.68</v>
      </c>
      <c r="G177">
        <v>11222682.76</v>
      </c>
      <c r="H177">
        <v>10316624.08</v>
      </c>
      <c r="I177">
        <v>10711722.550000001</v>
      </c>
      <c r="J177">
        <v>9979748.3440000005</v>
      </c>
      <c r="K177">
        <v>9079785.9509999994</v>
      </c>
      <c r="L177">
        <v>8924961.4030000009</v>
      </c>
      <c r="M177">
        <v>8870397.5399999898</v>
      </c>
      <c r="N177">
        <v>9384973.3129999898</v>
      </c>
      <c r="O177">
        <v>9160023.0969999898</v>
      </c>
      <c r="P177">
        <v>8421682.2170000002</v>
      </c>
      <c r="Q177">
        <v>7577260.1390000004</v>
      </c>
      <c r="R177">
        <v>7048846.4730000002</v>
      </c>
      <c r="S177">
        <v>7112995.3300000001</v>
      </c>
      <c r="T177">
        <v>7126780.6540000001</v>
      </c>
      <c r="U177">
        <v>7188994.1349999998</v>
      </c>
      <c r="V177">
        <v>7246650.4649999999</v>
      </c>
      <c r="W177">
        <v>7212885.2460000003</v>
      </c>
      <c r="X177">
        <v>7150022.5580000002</v>
      </c>
      <c r="Y177">
        <v>7123927.5559999999</v>
      </c>
      <c r="Z177">
        <v>7160033.9189999998</v>
      </c>
      <c r="AA177">
        <v>7248345.2709999997</v>
      </c>
      <c r="AB177">
        <v>7373703.1799999997</v>
      </c>
      <c r="AC177">
        <v>7522086.2810000004</v>
      </c>
      <c r="AD177">
        <v>7680805.6260000002</v>
      </c>
      <c r="AE177">
        <v>7838268.4879999999</v>
      </c>
      <c r="AF177">
        <v>7992062.3590000002</v>
      </c>
      <c r="AG177">
        <v>8141881.0580000002</v>
      </c>
      <c r="AH177">
        <v>8290036.3739999998</v>
      </c>
      <c r="AI177">
        <v>8426249.06399999</v>
      </c>
      <c r="AJ177">
        <v>8558266.6699999999</v>
      </c>
      <c r="AK177">
        <v>8691111.3910000008</v>
      </c>
      <c r="AL177">
        <v>8825775.2829999998</v>
      </c>
      <c r="AM177">
        <v>8962822.5079999994</v>
      </c>
      <c r="AN177">
        <v>9091940.7259999998</v>
      </c>
      <c r="AO177">
        <v>9217583.1199999899</v>
      </c>
      <c r="AP177">
        <v>9341404.1359999999</v>
      </c>
      <c r="AQ177">
        <v>9465851.4220000003</v>
      </c>
      <c r="AR177">
        <v>9589597.909</v>
      </c>
      <c r="AS177">
        <v>9717195.6300000008</v>
      </c>
      <c r="AT177">
        <v>9849466.3350000009</v>
      </c>
      <c r="AU177">
        <v>9986077.6300000008</v>
      </c>
      <c r="AV177">
        <v>10126839.4</v>
      </c>
      <c r="AW177">
        <v>10274348.539999999</v>
      </c>
    </row>
    <row r="178" spans="2:49" x14ac:dyDescent="0.3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3288113.1150000002</v>
      </c>
      <c r="G178">
        <v>3255745.0890000002</v>
      </c>
      <c r="H178">
        <v>3108027.8020000001</v>
      </c>
      <c r="I178">
        <v>3189777.952</v>
      </c>
      <c r="J178">
        <v>3141174.9440000001</v>
      </c>
      <c r="K178">
        <v>2985478.2910000002</v>
      </c>
      <c r="L178">
        <v>2958075.3969999999</v>
      </c>
      <c r="M178">
        <v>2961364.0389999999</v>
      </c>
      <c r="N178">
        <v>3089662.1230000001</v>
      </c>
      <c r="O178">
        <v>3183796.889</v>
      </c>
      <c r="P178">
        <v>3135831.5520000001</v>
      </c>
      <c r="Q178">
        <v>3035240.6609999998</v>
      </c>
      <c r="R178">
        <v>3006079.3909999998</v>
      </c>
      <c r="S178">
        <v>3049879.6090000002</v>
      </c>
      <c r="T178">
        <v>3025522.5929999999</v>
      </c>
      <c r="U178">
        <v>3014654.5440000002</v>
      </c>
      <c r="V178">
        <v>3009107.4640000002</v>
      </c>
      <c r="W178">
        <v>2988087.8280000002</v>
      </c>
      <c r="X178">
        <v>2961933.1549999998</v>
      </c>
      <c r="Y178">
        <v>2966412.4070000001</v>
      </c>
      <c r="Z178">
        <v>2992874.9040000001</v>
      </c>
      <c r="AA178">
        <v>3034798.88</v>
      </c>
      <c r="AB178">
        <v>3087255.1660000002</v>
      </c>
      <c r="AC178">
        <v>3146784.7050000001</v>
      </c>
      <c r="AD178">
        <v>3209134.9980000001</v>
      </c>
      <c r="AE178">
        <v>3272040.0559999999</v>
      </c>
      <c r="AF178">
        <v>3335249.2760000001</v>
      </c>
      <c r="AG178">
        <v>3398771.5929999999</v>
      </c>
      <c r="AH178">
        <v>3463172.6529999999</v>
      </c>
      <c r="AI178">
        <v>3525373.753</v>
      </c>
      <c r="AJ178">
        <v>3587659.2390000001</v>
      </c>
      <c r="AK178">
        <v>3651008.4279999998</v>
      </c>
      <c r="AL178">
        <v>3715586.4959999998</v>
      </c>
      <c r="AM178">
        <v>3781381.051</v>
      </c>
      <c r="AN178">
        <v>3844973.6630000002</v>
      </c>
      <c r="AO178">
        <v>3907994.3560000001</v>
      </c>
      <c r="AP178">
        <v>3970703.1430000002</v>
      </c>
      <c r="AQ178">
        <v>4033581.6269999999</v>
      </c>
      <c r="AR178">
        <v>4096155.0329999998</v>
      </c>
      <c r="AS178">
        <v>4159128.2629999998</v>
      </c>
      <c r="AT178">
        <v>4222880.8289999999</v>
      </c>
      <c r="AU178">
        <v>4287347.3389999997</v>
      </c>
      <c r="AV178">
        <v>4352448.2779999999</v>
      </c>
      <c r="AW178">
        <v>4418831.2929999996</v>
      </c>
    </row>
    <row r="179" spans="2:49" x14ac:dyDescent="0.35">
      <c r="B179" t="s">
        <v>278</v>
      </c>
      <c r="C179">
        <v>6724481.5896774204</v>
      </c>
      <c r="D179">
        <v>6832445.3166948901</v>
      </c>
      <c r="E179">
        <v>6942142.341</v>
      </c>
      <c r="F179">
        <v>6990460.2640000004</v>
      </c>
      <c r="G179">
        <v>7033895.3339999998</v>
      </c>
      <c r="H179">
        <v>6599731.8569999998</v>
      </c>
      <c r="I179">
        <v>6852764.8530000001</v>
      </c>
      <c r="J179">
        <v>6935807.5279999999</v>
      </c>
      <c r="K179">
        <v>6814768.6579999998</v>
      </c>
      <c r="L179">
        <v>6808031.4160000002</v>
      </c>
      <c r="M179">
        <v>6816612.767</v>
      </c>
      <c r="N179">
        <v>6948077.3650000002</v>
      </c>
      <c r="O179">
        <v>7119804.5530000003</v>
      </c>
      <c r="P179">
        <v>7177085.4740000004</v>
      </c>
      <c r="Q179">
        <v>7177072.3250000002</v>
      </c>
      <c r="R179">
        <v>7203131.6399999997</v>
      </c>
      <c r="S179">
        <v>7399066.4050000003</v>
      </c>
      <c r="T179">
        <v>7375788.2419999996</v>
      </c>
      <c r="U179">
        <v>7355338.9110000003</v>
      </c>
      <c r="V179">
        <v>7348489.9950000001</v>
      </c>
      <c r="W179">
        <v>7331957.767</v>
      </c>
      <c r="X179">
        <v>7304544.943</v>
      </c>
      <c r="Y179">
        <v>7347224.0729999999</v>
      </c>
      <c r="Z179">
        <v>7432884.6689999998</v>
      </c>
      <c r="AA179">
        <v>7548554.4029999999</v>
      </c>
      <c r="AB179">
        <v>7683832.4639999997</v>
      </c>
      <c r="AC179">
        <v>7831839.324</v>
      </c>
      <c r="AD179">
        <v>7987349.9649999999</v>
      </c>
      <c r="AE179">
        <v>8147030.4460000005</v>
      </c>
      <c r="AF179">
        <v>8309900.8569999998</v>
      </c>
      <c r="AG179">
        <v>8475606.5649999995</v>
      </c>
      <c r="AH179">
        <v>8644391.7899999898</v>
      </c>
      <c r="AI179">
        <v>8811632.8359999899</v>
      </c>
      <c r="AJ179">
        <v>8979849.1720000003</v>
      </c>
      <c r="AK179">
        <v>9149914.9370000008</v>
      </c>
      <c r="AL179">
        <v>9322404.1040000003</v>
      </c>
      <c r="AM179">
        <v>9497456.4580000006</v>
      </c>
      <c r="AN179">
        <v>9671253.1879999898</v>
      </c>
      <c r="AO179">
        <v>9846301.818</v>
      </c>
      <c r="AP179">
        <v>10022836.779999999</v>
      </c>
      <c r="AQ179">
        <v>10201174.9</v>
      </c>
      <c r="AR179">
        <v>10381181.140000001</v>
      </c>
      <c r="AS179">
        <v>10560971.710000001</v>
      </c>
      <c r="AT179">
        <v>10741592.789999999</v>
      </c>
      <c r="AU179">
        <v>10923538.779999999</v>
      </c>
      <c r="AV179">
        <v>11107173.52</v>
      </c>
      <c r="AW179">
        <v>11293046.119999999</v>
      </c>
    </row>
    <row r="180" spans="2:49" x14ac:dyDescent="0.3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330083.88900000002</v>
      </c>
      <c r="G180">
        <v>317122.62880000001</v>
      </c>
      <c r="H180">
        <v>271231.58390000003</v>
      </c>
      <c r="I180">
        <v>284294.61210000003</v>
      </c>
      <c r="J180">
        <v>288965.87589999998</v>
      </c>
      <c r="K180">
        <v>269467.2904</v>
      </c>
      <c r="L180">
        <v>251813.64689999999</v>
      </c>
      <c r="M180">
        <v>244014.21030000001</v>
      </c>
      <c r="N180">
        <v>252488.49679999999</v>
      </c>
      <c r="O180">
        <v>244514.4712</v>
      </c>
      <c r="P180">
        <v>229532.1923</v>
      </c>
      <c r="Q180">
        <v>212665.0551</v>
      </c>
      <c r="R180">
        <v>198643.16469999999</v>
      </c>
      <c r="S180">
        <v>194051.3664</v>
      </c>
      <c r="T180">
        <v>187645.28909999999</v>
      </c>
      <c r="U180">
        <v>184748.8602</v>
      </c>
      <c r="V180">
        <v>184170.5294</v>
      </c>
      <c r="W180">
        <v>182231.21460000001</v>
      </c>
      <c r="X180">
        <v>181769.27530000001</v>
      </c>
      <c r="Y180">
        <v>182548.29569999999</v>
      </c>
      <c r="Z180">
        <v>184606.1728</v>
      </c>
      <c r="AA180">
        <v>187446.2879</v>
      </c>
      <c r="AB180">
        <v>190770.73240000001</v>
      </c>
      <c r="AC180">
        <v>194415.1678</v>
      </c>
      <c r="AD180">
        <v>198287.83110000001</v>
      </c>
      <c r="AE180">
        <v>202192.4762</v>
      </c>
      <c r="AF180">
        <v>206139.864</v>
      </c>
      <c r="AG180">
        <v>210137.56159999999</v>
      </c>
      <c r="AH180">
        <v>214263.63039999999</v>
      </c>
      <c r="AI180">
        <v>218303.46290000001</v>
      </c>
      <c r="AJ180">
        <v>222362.38699999999</v>
      </c>
      <c r="AK180">
        <v>226549.9774</v>
      </c>
      <c r="AL180">
        <v>230804.36079999999</v>
      </c>
      <c r="AM180">
        <v>235112.28969999999</v>
      </c>
      <c r="AN180">
        <v>239404.1298</v>
      </c>
      <c r="AO180">
        <v>243684.01379999999</v>
      </c>
      <c r="AP180">
        <v>247980.43220000001</v>
      </c>
      <c r="AQ180">
        <v>252370.6421</v>
      </c>
      <c r="AR180">
        <v>256742.3052</v>
      </c>
      <c r="AS180">
        <v>261181.8622</v>
      </c>
      <c r="AT180">
        <v>265707.91729999997</v>
      </c>
      <c r="AU180">
        <v>270290.59659999999</v>
      </c>
      <c r="AV180">
        <v>274958.42540000001</v>
      </c>
      <c r="AW180">
        <v>279849.68290000001</v>
      </c>
    </row>
    <row r="181" spans="2:49" x14ac:dyDescent="0.3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8220897.091</v>
      </c>
      <c r="G181">
        <v>7929936.6310000001</v>
      </c>
      <c r="H181">
        <v>7370446.6780000003</v>
      </c>
      <c r="I181">
        <v>7433465.9340000004</v>
      </c>
      <c r="J181">
        <v>7301460.4610000001</v>
      </c>
      <c r="K181">
        <v>6896845.1069999998</v>
      </c>
      <c r="L181">
        <v>6647342.9349999996</v>
      </c>
      <c r="M181">
        <v>6680608.983</v>
      </c>
      <c r="N181">
        <v>6944428.2529999996</v>
      </c>
      <c r="O181">
        <v>7002794.3499999996</v>
      </c>
      <c r="P181">
        <v>6682369.6890000002</v>
      </c>
      <c r="Q181">
        <v>6197145.6950000003</v>
      </c>
      <c r="R181">
        <v>5876182.3169999998</v>
      </c>
      <c r="S181">
        <v>5851428.3329999996</v>
      </c>
      <c r="T181">
        <v>5724839.29</v>
      </c>
      <c r="U181">
        <v>5696946.5379999997</v>
      </c>
      <c r="V181">
        <v>5703144.0350000001</v>
      </c>
      <c r="W181">
        <v>5660086.4529999997</v>
      </c>
      <c r="X181">
        <v>5624188.3269999996</v>
      </c>
      <c r="Y181">
        <v>5633677.5149999997</v>
      </c>
      <c r="Z181">
        <v>5691658.0789999999</v>
      </c>
      <c r="AA181">
        <v>5784701.5470000003</v>
      </c>
      <c r="AB181">
        <v>5901144.7589999996</v>
      </c>
      <c r="AC181">
        <v>6031711.3310000002</v>
      </c>
      <c r="AD181">
        <v>6166724.1030000001</v>
      </c>
      <c r="AE181">
        <v>6297948.9230000004</v>
      </c>
      <c r="AF181">
        <v>6426481.0980000002</v>
      </c>
      <c r="AG181">
        <v>6552931.6909999996</v>
      </c>
      <c r="AH181">
        <v>6679679.3300000001</v>
      </c>
      <c r="AI181">
        <v>6799895.2029999997</v>
      </c>
      <c r="AJ181">
        <v>6918486.1449999996</v>
      </c>
      <c r="AK181">
        <v>7039104.591</v>
      </c>
      <c r="AL181">
        <v>7161414.1220000004</v>
      </c>
      <c r="AM181">
        <v>7285411.4280000003</v>
      </c>
      <c r="AN181">
        <v>7407661.142</v>
      </c>
      <c r="AO181">
        <v>7532336.5350000001</v>
      </c>
      <c r="AP181">
        <v>7659121.5429999996</v>
      </c>
      <c r="AQ181">
        <v>7789912.71</v>
      </c>
      <c r="AR181">
        <v>7922523.2470000004</v>
      </c>
      <c r="AS181">
        <v>8057622.5460000001</v>
      </c>
      <c r="AT181">
        <v>8194113.6500000004</v>
      </c>
      <c r="AU181">
        <v>8333082.7220000001</v>
      </c>
      <c r="AV181">
        <v>8475255.1879999898</v>
      </c>
      <c r="AW181">
        <v>8624079.3289999999</v>
      </c>
    </row>
    <row r="182" spans="2:49" x14ac:dyDescent="0.3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3.6343673519999999</v>
      </c>
      <c r="G182">
        <v>3.500390876</v>
      </c>
      <c r="H182">
        <v>3.2294338429999998</v>
      </c>
      <c r="I182">
        <v>3.1763289119999998</v>
      </c>
      <c r="J182">
        <v>3.1867565199999999</v>
      </c>
      <c r="K182">
        <v>3.0672016919999998</v>
      </c>
      <c r="L182">
        <v>3.0456669110000001</v>
      </c>
      <c r="M182">
        <v>2.979610707</v>
      </c>
      <c r="N182">
        <v>2.9653840589999998</v>
      </c>
      <c r="O182">
        <v>3.157315884</v>
      </c>
      <c r="P182">
        <v>3.303981243</v>
      </c>
      <c r="Q182">
        <v>3.4005451290000002</v>
      </c>
      <c r="R182">
        <v>3.5300074779999999</v>
      </c>
      <c r="S182">
        <v>3.9040768909999999</v>
      </c>
      <c r="T182">
        <v>3.9591947620000001</v>
      </c>
      <c r="U182">
        <v>3.9682685790000001</v>
      </c>
      <c r="V182">
        <v>4.1069877789999998</v>
      </c>
      <c r="W182">
        <v>3.8194266899999998</v>
      </c>
      <c r="X182">
        <v>3.7772427500000001</v>
      </c>
      <c r="Y182">
        <v>3.699390578</v>
      </c>
      <c r="Z182">
        <v>3.684352895</v>
      </c>
      <c r="AA182">
        <v>3.68764007</v>
      </c>
      <c r="AB182">
        <v>3.6986218360000001</v>
      </c>
      <c r="AC182">
        <v>3.7176707549999999</v>
      </c>
      <c r="AD182">
        <v>3.7539110990000002</v>
      </c>
      <c r="AE182">
        <v>3.7834306999999998</v>
      </c>
      <c r="AF182">
        <v>3.8098922829999999</v>
      </c>
      <c r="AG182">
        <v>3.8348629230000002</v>
      </c>
      <c r="AH182">
        <v>3.8716901949999998</v>
      </c>
      <c r="AI182">
        <v>3.8900385430000002</v>
      </c>
      <c r="AJ182">
        <v>3.900823844</v>
      </c>
      <c r="AK182">
        <v>3.9252225209999998</v>
      </c>
      <c r="AL182">
        <v>3.9484788970000002</v>
      </c>
      <c r="AM182">
        <v>3.9683366000000002</v>
      </c>
      <c r="AN182">
        <v>3.9951149969999999</v>
      </c>
      <c r="AO182">
        <v>4.0157523599999996</v>
      </c>
      <c r="AP182">
        <v>4.0377520669999996</v>
      </c>
      <c r="AQ182">
        <v>4.0746619610000003</v>
      </c>
      <c r="AR182">
        <v>4.1036475039999996</v>
      </c>
      <c r="AS182">
        <v>4.1360442270000002</v>
      </c>
      <c r="AT182">
        <v>4.1741030180000003</v>
      </c>
      <c r="AU182">
        <v>4.2079826660000004</v>
      </c>
      <c r="AV182">
        <v>4.2422356670000001</v>
      </c>
      <c r="AW182">
        <v>4.3009775870000002</v>
      </c>
    </row>
    <row r="183" spans="2:49" x14ac:dyDescent="0.3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1227703.5930000001</v>
      </c>
      <c r="G183">
        <v>1169782.067</v>
      </c>
      <c r="H183">
        <v>1137339.8060000001</v>
      </c>
      <c r="I183">
        <v>1168180.432</v>
      </c>
      <c r="J183">
        <v>1139783.24</v>
      </c>
      <c r="K183">
        <v>1085368.298</v>
      </c>
      <c r="L183">
        <v>1093531.0630000001</v>
      </c>
      <c r="M183">
        <v>1101414.7320000001</v>
      </c>
      <c r="N183">
        <v>1073840.2709999999</v>
      </c>
      <c r="O183">
        <v>1137650.1189999999</v>
      </c>
      <c r="P183">
        <v>1153418.7579999999</v>
      </c>
      <c r="Q183">
        <v>1124288.3589999999</v>
      </c>
      <c r="R183">
        <v>1163328.898</v>
      </c>
      <c r="S183">
        <v>1249167.365</v>
      </c>
      <c r="T183">
        <v>1282630.422</v>
      </c>
      <c r="U183">
        <v>1294259.936</v>
      </c>
      <c r="V183">
        <v>1297778.939</v>
      </c>
      <c r="W183">
        <v>1284614.8999999999</v>
      </c>
      <c r="X183">
        <v>1265391.0490000001</v>
      </c>
      <c r="Y183">
        <v>1264719.9669999999</v>
      </c>
      <c r="Z183">
        <v>1278735.7479999999</v>
      </c>
      <c r="AA183">
        <v>1302398.855</v>
      </c>
      <c r="AB183">
        <v>1330116.034</v>
      </c>
      <c r="AC183">
        <v>1359125.7509999999</v>
      </c>
      <c r="AD183">
        <v>1385890.66</v>
      </c>
      <c r="AE183">
        <v>1409844.6259999999</v>
      </c>
      <c r="AF183">
        <v>1431604.149</v>
      </c>
      <c r="AG183">
        <v>1451876.53</v>
      </c>
      <c r="AH183">
        <v>1471584.2120000001</v>
      </c>
      <c r="AI183">
        <v>1489400.3770000001</v>
      </c>
      <c r="AJ183">
        <v>1506553.726</v>
      </c>
      <c r="AK183">
        <v>1523793.274</v>
      </c>
      <c r="AL183">
        <v>1541270.7720000001</v>
      </c>
      <c r="AM183">
        <v>1558986.629</v>
      </c>
      <c r="AN183">
        <v>1576268.1629999999</v>
      </c>
      <c r="AO183">
        <v>1593456.977</v>
      </c>
      <c r="AP183">
        <v>1610601.2239999999</v>
      </c>
      <c r="AQ183">
        <v>1628011.1040000001</v>
      </c>
      <c r="AR183">
        <v>1645429.0449999999</v>
      </c>
      <c r="AS183">
        <v>1662374.7509999999</v>
      </c>
      <c r="AT183">
        <v>1679218.831</v>
      </c>
      <c r="AU183">
        <v>1696081.723</v>
      </c>
      <c r="AV183">
        <v>1713070.4240000001</v>
      </c>
      <c r="AW183">
        <v>1730772.7960000001</v>
      </c>
    </row>
    <row r="184" spans="2:49" x14ac:dyDescent="0.3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3494306.142</v>
      </c>
      <c r="G184">
        <v>3288088.8670000001</v>
      </c>
      <c r="H184">
        <v>3036409.0959999999</v>
      </c>
      <c r="I184">
        <v>3045274.03</v>
      </c>
      <c r="J184">
        <v>2942732.5109999999</v>
      </c>
      <c r="K184">
        <v>2793230.497</v>
      </c>
      <c r="L184">
        <v>2732226.307</v>
      </c>
      <c r="M184">
        <v>2672614.233</v>
      </c>
      <c r="N184">
        <v>2489927.19</v>
      </c>
      <c r="O184">
        <v>2604058.4070000001</v>
      </c>
      <c r="P184">
        <v>2696372.2749999999</v>
      </c>
      <c r="Q184">
        <v>2767881.2250000001</v>
      </c>
      <c r="R184">
        <v>2864821.5060000001</v>
      </c>
      <c r="S184">
        <v>2993286.2230000002</v>
      </c>
      <c r="T184">
        <v>3027094.6570000001</v>
      </c>
      <c r="U184">
        <v>3042504.6889999998</v>
      </c>
      <c r="V184">
        <v>3047925.4350000001</v>
      </c>
      <c r="W184">
        <v>3036500.9840000002</v>
      </c>
      <c r="X184">
        <v>3020207.8590000002</v>
      </c>
      <c r="Y184">
        <v>3017556.6060000001</v>
      </c>
      <c r="Z184">
        <v>3026213.7609999999</v>
      </c>
      <c r="AA184">
        <v>3043349.4210000001</v>
      </c>
      <c r="AB184">
        <v>3065641.6889999998</v>
      </c>
      <c r="AC184">
        <v>3090911.1940000001</v>
      </c>
      <c r="AD184">
        <v>2876376.37</v>
      </c>
      <c r="AE184">
        <v>2660183.9550000001</v>
      </c>
      <c r="AF184">
        <v>2442222.3319999999</v>
      </c>
      <c r="AG184">
        <v>2222526.4169999999</v>
      </c>
      <c r="AH184">
        <v>2001432.5989999999</v>
      </c>
      <c r="AI184">
        <v>1776754.351</v>
      </c>
      <c r="AJ184">
        <v>1549676.2050000001</v>
      </c>
      <c r="AK184">
        <v>1320912.3219999999</v>
      </c>
      <c r="AL184">
        <v>1090718.236</v>
      </c>
      <c r="AM184">
        <v>859147.46849999996</v>
      </c>
      <c r="AN184">
        <v>864926.22880000004</v>
      </c>
      <c r="AO184">
        <v>870856.74769999995</v>
      </c>
      <c r="AP184">
        <v>876954.68039999995</v>
      </c>
      <c r="AQ184">
        <v>883321.38390000002</v>
      </c>
      <c r="AR184">
        <v>889896.97510000004</v>
      </c>
      <c r="AS184">
        <v>896343.51379999996</v>
      </c>
      <c r="AT184">
        <v>902976.03379999998</v>
      </c>
      <c r="AU184">
        <v>909870.53370000003</v>
      </c>
      <c r="AV184">
        <v>917087.88699999999</v>
      </c>
      <c r="AW184">
        <v>924808.45090000005</v>
      </c>
    </row>
    <row r="185" spans="2:49" x14ac:dyDescent="0.35">
      <c r="B185" t="s">
        <v>284</v>
      </c>
      <c r="C185">
        <v>54115760.630483001</v>
      </c>
      <c r="D185">
        <v>54984606.671644203</v>
      </c>
      <c r="E185">
        <v>55867402.32</v>
      </c>
      <c r="F185">
        <v>55867469.130000003</v>
      </c>
      <c r="G185">
        <v>52766541.859999999</v>
      </c>
      <c r="H185">
        <v>47956305.32</v>
      </c>
      <c r="I185">
        <v>48233624.049999997</v>
      </c>
      <c r="J185">
        <v>47509712.07</v>
      </c>
      <c r="K185">
        <v>44930748.719999999</v>
      </c>
      <c r="L185">
        <v>43542043.009999998</v>
      </c>
      <c r="M185">
        <v>43037114.229999997</v>
      </c>
      <c r="N185">
        <v>41649861.07</v>
      </c>
      <c r="O185">
        <v>42842944.270000003</v>
      </c>
      <c r="P185">
        <v>43593324.399999999</v>
      </c>
      <c r="Q185">
        <v>43803356.119999997</v>
      </c>
      <c r="R185">
        <v>44414195.340000004</v>
      </c>
      <c r="S185">
        <v>46328211.719999999</v>
      </c>
      <c r="T185">
        <v>46831851.25</v>
      </c>
      <c r="U185">
        <v>46964647.079999998</v>
      </c>
      <c r="V185">
        <v>47016828.799999997</v>
      </c>
      <c r="W185">
        <v>46542539.57</v>
      </c>
      <c r="X185">
        <v>46001823.960000001</v>
      </c>
      <c r="Y185">
        <v>45745477.549999997</v>
      </c>
      <c r="Z185">
        <v>45758660.649999999</v>
      </c>
      <c r="AA185">
        <v>45989349.159999996</v>
      </c>
      <c r="AB185">
        <v>46394765.409999996</v>
      </c>
      <c r="AC185">
        <v>46943526.869999997</v>
      </c>
      <c r="AD185">
        <v>47028057.850000001</v>
      </c>
      <c r="AE185">
        <v>47178444.840000004</v>
      </c>
      <c r="AF185">
        <v>47379795.159999996</v>
      </c>
      <c r="AG185">
        <v>47618661.890000001</v>
      </c>
      <c r="AH185">
        <v>47892871.609999999</v>
      </c>
      <c r="AI185">
        <v>48160057.630000003</v>
      </c>
      <c r="AJ185">
        <v>48437047.130000003</v>
      </c>
      <c r="AK185">
        <v>48730923.619999997</v>
      </c>
      <c r="AL185">
        <v>49036486.450000003</v>
      </c>
      <c r="AM185">
        <v>49351434.740000002</v>
      </c>
      <c r="AN185">
        <v>49658416.229999997</v>
      </c>
      <c r="AO185">
        <v>49970068.18</v>
      </c>
      <c r="AP185">
        <v>50282303.740000002</v>
      </c>
      <c r="AQ185">
        <v>50598395.670000002</v>
      </c>
      <c r="AR185">
        <v>50904107.57</v>
      </c>
      <c r="AS185">
        <v>51195776.950000003</v>
      </c>
      <c r="AT185">
        <v>51470850.5</v>
      </c>
      <c r="AU185">
        <v>51730049.030000001</v>
      </c>
      <c r="AV185">
        <v>51976182.189999998</v>
      </c>
      <c r="AW185">
        <v>52221719.200000003</v>
      </c>
    </row>
    <row r="186" spans="2:49" x14ac:dyDescent="0.35">
      <c r="B186" t="s">
        <v>285</v>
      </c>
      <c r="C186">
        <v>1464963.74202715</v>
      </c>
      <c r="D186">
        <v>1488484.20876134</v>
      </c>
      <c r="E186">
        <v>1512382.304</v>
      </c>
      <c r="F186">
        <v>1832436.18</v>
      </c>
      <c r="G186">
        <v>1646708.6939999999</v>
      </c>
      <c r="H186">
        <v>1251843.047</v>
      </c>
      <c r="I186">
        <v>1598874.477</v>
      </c>
      <c r="J186">
        <v>1327870.0049999999</v>
      </c>
      <c r="K186">
        <v>1665576.3470000001</v>
      </c>
      <c r="L186">
        <v>1576655.429</v>
      </c>
      <c r="M186">
        <v>1701968.75</v>
      </c>
      <c r="N186">
        <v>1849826.9920000001</v>
      </c>
      <c r="O186">
        <v>1892797.1580000001</v>
      </c>
      <c r="P186">
        <v>1906537.5630000001</v>
      </c>
      <c r="Q186">
        <v>1890786.112</v>
      </c>
      <c r="R186">
        <v>1876026.514</v>
      </c>
      <c r="S186">
        <v>2111936.6430000002</v>
      </c>
      <c r="T186">
        <v>2073268.862</v>
      </c>
      <c r="U186">
        <v>2037637.301</v>
      </c>
      <c r="V186">
        <v>2008203.929</v>
      </c>
      <c r="W186">
        <v>1995797.449</v>
      </c>
      <c r="X186">
        <v>1976930.912</v>
      </c>
      <c r="Y186">
        <v>1972560.4809999999</v>
      </c>
      <c r="Z186">
        <v>1979128.595</v>
      </c>
      <c r="AA186">
        <v>1994186.5</v>
      </c>
      <c r="AB186">
        <v>2015532.675</v>
      </c>
      <c r="AC186">
        <v>2041590.3389999999</v>
      </c>
      <c r="AD186">
        <v>2071313.7760000001</v>
      </c>
      <c r="AE186">
        <v>2102952.4679999999</v>
      </c>
      <c r="AF186">
        <v>2136129.8050000002</v>
      </c>
      <c r="AG186">
        <v>2170539.446</v>
      </c>
      <c r="AH186">
        <v>2206229.3530000001</v>
      </c>
      <c r="AI186">
        <v>2241785.6159999999</v>
      </c>
      <c r="AJ186">
        <v>2277696.577</v>
      </c>
      <c r="AK186">
        <v>2314201.4589999998</v>
      </c>
      <c r="AL186">
        <v>2351213.8650000002</v>
      </c>
      <c r="AM186">
        <v>2388688.7910000002</v>
      </c>
      <c r="AN186">
        <v>2425790.3870000001</v>
      </c>
      <c r="AO186">
        <v>2463197.1230000001</v>
      </c>
      <c r="AP186">
        <v>2500808.1549999998</v>
      </c>
      <c r="AQ186">
        <v>2538843.4330000002</v>
      </c>
      <c r="AR186">
        <v>2576945.355</v>
      </c>
      <c r="AS186">
        <v>2615048.216</v>
      </c>
      <c r="AT186">
        <v>2653029.0269999998</v>
      </c>
      <c r="AU186">
        <v>2691009.9559999998</v>
      </c>
      <c r="AV186">
        <v>2729147.986</v>
      </c>
      <c r="AW186">
        <v>2767937.1349999998</v>
      </c>
    </row>
    <row r="187" spans="2:49" x14ac:dyDescent="0.3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4069852.426</v>
      </c>
      <c r="G187">
        <v>4043704.2379999999</v>
      </c>
      <c r="H187">
        <v>3295480.7239999999</v>
      </c>
      <c r="I187">
        <v>3404152.872</v>
      </c>
      <c r="J187">
        <v>3571389.014</v>
      </c>
      <c r="K187">
        <v>3483563.5180000002</v>
      </c>
      <c r="L187">
        <v>3365085.8139999998</v>
      </c>
      <c r="M187">
        <v>3328616.273</v>
      </c>
      <c r="N187">
        <v>3378761.9309999999</v>
      </c>
      <c r="O187">
        <v>3435502.2220000001</v>
      </c>
      <c r="P187">
        <v>3473740.91</v>
      </c>
      <c r="Q187">
        <v>3490329.0529999998</v>
      </c>
      <c r="R187">
        <v>3513288.1979999999</v>
      </c>
      <c r="S187">
        <v>3646242.01</v>
      </c>
      <c r="T187">
        <v>3675122.1630000002</v>
      </c>
      <c r="U187">
        <v>3664588.0580000002</v>
      </c>
      <c r="V187">
        <v>3643252.21</v>
      </c>
      <c r="W187">
        <v>3626313.5809999998</v>
      </c>
      <c r="X187">
        <v>3591441.1239999998</v>
      </c>
      <c r="Y187">
        <v>3584557.4019999998</v>
      </c>
      <c r="Z187">
        <v>3597344.611</v>
      </c>
      <c r="AA187">
        <v>3625807.378</v>
      </c>
      <c r="AB187">
        <v>3665274.6839999999</v>
      </c>
      <c r="AC187">
        <v>3712567.8459999999</v>
      </c>
      <c r="AD187">
        <v>3765598.5329999998</v>
      </c>
      <c r="AE187">
        <v>3821371.2379999999</v>
      </c>
      <c r="AF187">
        <v>3878608.0550000002</v>
      </c>
      <c r="AG187">
        <v>3936703.0320000001</v>
      </c>
      <c r="AH187">
        <v>3995889.6690000002</v>
      </c>
      <c r="AI187">
        <v>4054103.395</v>
      </c>
      <c r="AJ187">
        <v>4112438.2740000002</v>
      </c>
      <c r="AK187">
        <v>4171256.0260000001</v>
      </c>
      <c r="AL187">
        <v>4231210.5549999997</v>
      </c>
      <c r="AM187">
        <v>4292419.9309999999</v>
      </c>
      <c r="AN187">
        <v>4352282.7640000004</v>
      </c>
      <c r="AO187">
        <v>4412103.0420000004</v>
      </c>
      <c r="AP187">
        <v>4471734.3190000001</v>
      </c>
      <c r="AQ187">
        <v>4531665.3779999996</v>
      </c>
      <c r="AR187">
        <v>4591526.57</v>
      </c>
      <c r="AS187">
        <v>4652202.6940000001</v>
      </c>
      <c r="AT187">
        <v>4713805.9809999997</v>
      </c>
      <c r="AU187">
        <v>4776213.99</v>
      </c>
      <c r="AV187">
        <v>4839313.4179999996</v>
      </c>
      <c r="AW187">
        <v>4903790.5449999999</v>
      </c>
    </row>
    <row r="188" spans="2:49" x14ac:dyDescent="0.35">
      <c r="B188" t="s">
        <v>287</v>
      </c>
      <c r="C188">
        <v>12698989.181271899</v>
      </c>
      <c r="D188">
        <v>12902875.5601817</v>
      </c>
      <c r="E188">
        <v>13110035.4</v>
      </c>
      <c r="F188">
        <v>13314594.560000001</v>
      </c>
      <c r="G188">
        <v>12851210.439999999</v>
      </c>
      <c r="H188">
        <v>12458670.210000001</v>
      </c>
      <c r="I188">
        <v>12377969.01</v>
      </c>
      <c r="J188">
        <v>11843456.560000001</v>
      </c>
      <c r="K188">
        <v>11075196.32</v>
      </c>
      <c r="L188">
        <v>10646800.130000001</v>
      </c>
      <c r="M188">
        <v>10567279.1</v>
      </c>
      <c r="N188">
        <v>10921762.27</v>
      </c>
      <c r="O188">
        <v>11009361.460000001</v>
      </c>
      <c r="P188">
        <v>10457679.26</v>
      </c>
      <c r="Q188">
        <v>9574860.66599999</v>
      </c>
      <c r="R188">
        <v>8885569.0329999998</v>
      </c>
      <c r="S188">
        <v>8618463.9829999898</v>
      </c>
      <c r="T188">
        <v>8357111.6009999998</v>
      </c>
      <c r="U188">
        <v>8148074.1540000001</v>
      </c>
      <c r="V188">
        <v>7995142.5599999996</v>
      </c>
      <c r="W188">
        <v>7794107.3370000003</v>
      </c>
      <c r="X188">
        <v>7597320.9199999999</v>
      </c>
      <c r="Y188">
        <v>7511587.6279999996</v>
      </c>
      <c r="Z188">
        <v>7527977.8039999995</v>
      </c>
      <c r="AA188">
        <v>7612035.602</v>
      </c>
      <c r="AB188">
        <v>7734578.7189999996</v>
      </c>
      <c r="AC188">
        <v>7874227.6730000004</v>
      </c>
      <c r="AD188">
        <v>8014634.4759999998</v>
      </c>
      <c r="AE188">
        <v>8145944.0199999996</v>
      </c>
      <c r="AF188">
        <v>8267134.9589999998</v>
      </c>
      <c r="AG188">
        <v>8379320.6270000003</v>
      </c>
      <c r="AH188">
        <v>8486470.1339999996</v>
      </c>
      <c r="AI188">
        <v>8579846.8670000006</v>
      </c>
      <c r="AJ188">
        <v>8665376.6229999997</v>
      </c>
      <c r="AK188">
        <v>8747279.08699999</v>
      </c>
      <c r="AL188">
        <v>8826666.409</v>
      </c>
      <c r="AM188">
        <v>8904687.5010000002</v>
      </c>
      <c r="AN188">
        <v>8977759.8699999899</v>
      </c>
      <c r="AO188">
        <v>9049528.1129999999</v>
      </c>
      <c r="AP188">
        <v>9121656.9550000001</v>
      </c>
      <c r="AQ188">
        <v>9197558.6380000003</v>
      </c>
      <c r="AR188">
        <v>9277676.1160000004</v>
      </c>
      <c r="AS188">
        <v>9362033.1539999899</v>
      </c>
      <c r="AT188">
        <v>9453983.3269999996</v>
      </c>
      <c r="AU188">
        <v>9556059.2630000003</v>
      </c>
      <c r="AV188">
        <v>9670653.2949999999</v>
      </c>
      <c r="AW188">
        <v>9802268.1009999998</v>
      </c>
    </row>
    <row r="189" spans="2:49" x14ac:dyDescent="0.3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1262176.97</v>
      </c>
      <c r="G189">
        <v>1198224.7930000001</v>
      </c>
      <c r="H189">
        <v>1217502.8940000001</v>
      </c>
      <c r="I189">
        <v>1166291.798</v>
      </c>
      <c r="J189">
        <v>1092002.6839999999</v>
      </c>
      <c r="K189">
        <v>1022370.236</v>
      </c>
      <c r="L189">
        <v>981866.03060000006</v>
      </c>
      <c r="M189">
        <v>956576.48510000005</v>
      </c>
      <c r="N189">
        <v>960230.39049999998</v>
      </c>
      <c r="O189">
        <v>930985.51300000004</v>
      </c>
      <c r="P189">
        <v>860062.32830000005</v>
      </c>
      <c r="Q189">
        <v>776374.17070000002</v>
      </c>
      <c r="R189">
        <v>711910.11159999995</v>
      </c>
      <c r="S189">
        <v>682630.92020000005</v>
      </c>
      <c r="T189">
        <v>663612.4351</v>
      </c>
      <c r="U189">
        <v>652951.09759999998</v>
      </c>
      <c r="V189">
        <v>648213.8652</v>
      </c>
      <c r="W189">
        <v>644212.45030000003</v>
      </c>
      <c r="X189">
        <v>639255.52679999999</v>
      </c>
      <c r="Y189">
        <v>639040.43960000004</v>
      </c>
      <c r="Z189">
        <v>644537.28289999999</v>
      </c>
      <c r="AA189">
        <v>654459.26489999995</v>
      </c>
      <c r="AB189">
        <v>666926.98210000002</v>
      </c>
      <c r="AC189">
        <v>680441.32169999997</v>
      </c>
      <c r="AD189">
        <v>693383.32409999997</v>
      </c>
      <c r="AE189">
        <v>705338.77910000004</v>
      </c>
      <c r="AF189">
        <v>716412.93940000003</v>
      </c>
      <c r="AG189">
        <v>726895.09219999996</v>
      </c>
      <c r="AH189">
        <v>737212.75190000003</v>
      </c>
      <c r="AI189">
        <v>747010.2781</v>
      </c>
      <c r="AJ189">
        <v>756819.81220000004</v>
      </c>
      <c r="AK189">
        <v>766747.58</v>
      </c>
      <c r="AL189">
        <v>776835.20539999998</v>
      </c>
      <c r="AM189">
        <v>787041.27729999996</v>
      </c>
      <c r="AN189">
        <v>797061.12320000003</v>
      </c>
      <c r="AO189">
        <v>807164.38029999996</v>
      </c>
      <c r="AP189">
        <v>817332.67</v>
      </c>
      <c r="AQ189">
        <v>827704.75639999995</v>
      </c>
      <c r="AR189">
        <v>838336.16619999998</v>
      </c>
      <c r="AS189">
        <v>849179.95090000005</v>
      </c>
      <c r="AT189">
        <v>860591.21149999998</v>
      </c>
      <c r="AU189">
        <v>872775.08620000002</v>
      </c>
      <c r="AV189">
        <v>885849.40240000002</v>
      </c>
      <c r="AW189">
        <v>900081.67039999994</v>
      </c>
    </row>
    <row r="190" spans="2:49" x14ac:dyDescent="0.35">
      <c r="B190" t="s">
        <v>289</v>
      </c>
      <c r="C190">
        <v>16278955.912495499</v>
      </c>
      <c r="D190">
        <v>16540319.8152481</v>
      </c>
      <c r="E190">
        <v>16805880</v>
      </c>
      <c r="F190">
        <v>16724304.27</v>
      </c>
      <c r="G190">
        <v>15998389.039999999</v>
      </c>
      <c r="H190">
        <v>15292900.26</v>
      </c>
      <c r="I190">
        <v>15219896.710000001</v>
      </c>
      <c r="J190">
        <v>13335752.939999999</v>
      </c>
      <c r="K190">
        <v>11342452.460000001</v>
      </c>
      <c r="L190">
        <v>9821109.91599999</v>
      </c>
      <c r="M190">
        <v>8669270.7929999996</v>
      </c>
      <c r="N190">
        <v>7715410.2450000001</v>
      </c>
      <c r="O190">
        <v>8079454.8140000002</v>
      </c>
      <c r="P190">
        <v>8267319.1189999999</v>
      </c>
      <c r="Q190">
        <v>8357298.8590000002</v>
      </c>
      <c r="R190">
        <v>8557561.00699999</v>
      </c>
      <c r="S190">
        <v>4856000.5760000004</v>
      </c>
      <c r="T190">
        <v>6507171.2829999998</v>
      </c>
      <c r="U190">
        <v>8111251.5999999996</v>
      </c>
      <c r="V190">
        <v>9686060.4059999995</v>
      </c>
      <c r="W190">
        <v>10058237.65</v>
      </c>
      <c r="X190">
        <v>10415036.890000001</v>
      </c>
      <c r="Y190">
        <v>10520673.27</v>
      </c>
      <c r="Z190">
        <v>10683189.34</v>
      </c>
      <c r="AA190">
        <v>10887119.23</v>
      </c>
      <c r="AB190">
        <v>11158308.460000001</v>
      </c>
      <c r="AC190">
        <v>11448113.699999999</v>
      </c>
      <c r="AD190">
        <v>11766324.199999999</v>
      </c>
      <c r="AE190">
        <v>12079838.220000001</v>
      </c>
      <c r="AF190">
        <v>12044689.130000001</v>
      </c>
      <c r="AG190">
        <v>12265793.560000001</v>
      </c>
      <c r="AH190">
        <v>12482746.779999999</v>
      </c>
      <c r="AI190">
        <v>12651364.92</v>
      </c>
      <c r="AJ190">
        <v>12810767.449999999</v>
      </c>
      <c r="AK190">
        <v>12966706.08</v>
      </c>
      <c r="AL190">
        <v>13149269.640000001</v>
      </c>
      <c r="AM190">
        <v>13327680.77</v>
      </c>
      <c r="AN190">
        <v>13422888.82</v>
      </c>
      <c r="AO190">
        <v>13513939.939999999</v>
      </c>
      <c r="AP190">
        <v>13603323.220000001</v>
      </c>
      <c r="AQ190">
        <v>13695737.26</v>
      </c>
      <c r="AR190">
        <v>13787416.050000001</v>
      </c>
      <c r="AS190">
        <v>13768743.84</v>
      </c>
      <c r="AT190">
        <v>13756552.1</v>
      </c>
      <c r="AU190">
        <v>13750270.539999999</v>
      </c>
      <c r="AV190">
        <v>13751490.65</v>
      </c>
      <c r="AW190">
        <v>13766938.029999999</v>
      </c>
    </row>
    <row r="191" spans="2:49" x14ac:dyDescent="0.35">
      <c r="B191" t="s">
        <v>290</v>
      </c>
      <c r="C191">
        <v>4315668.6239754297</v>
      </c>
      <c r="D191">
        <v>4384958.0796759203</v>
      </c>
      <c r="E191">
        <v>4455360</v>
      </c>
      <c r="F191">
        <v>4121585.8139999998</v>
      </c>
      <c r="G191">
        <v>3781623.74</v>
      </c>
      <c r="H191">
        <v>3268106.193</v>
      </c>
      <c r="I191">
        <v>2991076.5079999999</v>
      </c>
      <c r="J191">
        <v>2760978.1260000002</v>
      </c>
      <c r="K191">
        <v>2514553.3130000001</v>
      </c>
      <c r="L191">
        <v>2256169.8820000002</v>
      </c>
      <c r="M191">
        <v>2022592.3640000001</v>
      </c>
      <c r="N191">
        <v>1797276.112</v>
      </c>
      <c r="O191">
        <v>1606237.068</v>
      </c>
      <c r="P191">
        <v>1449939.9280000001</v>
      </c>
      <c r="Q191">
        <v>1315381.5660000001</v>
      </c>
      <c r="R191">
        <v>1168320.148</v>
      </c>
      <c r="S191">
        <v>1165175.5630000001</v>
      </c>
      <c r="T191">
        <v>1761322.0789999999</v>
      </c>
      <c r="U191">
        <v>2403917.1290000002</v>
      </c>
      <c r="V191">
        <v>3022687.3769999999</v>
      </c>
      <c r="W191">
        <v>2781294.4180000001</v>
      </c>
      <c r="X191">
        <v>2432837.514</v>
      </c>
      <c r="Y191">
        <v>2371114.3509999998</v>
      </c>
      <c r="Z191">
        <v>2336638.3820000002</v>
      </c>
      <c r="AA191">
        <v>2306807.0980000002</v>
      </c>
      <c r="AB191">
        <v>2281132.5</v>
      </c>
      <c r="AC191">
        <v>2258014.1850000001</v>
      </c>
      <c r="AD191">
        <v>2281676.3059999999</v>
      </c>
      <c r="AE191">
        <v>2313811.923</v>
      </c>
      <c r="AF191">
        <v>2349970.7689999999</v>
      </c>
      <c r="AG191">
        <v>2390475.23</v>
      </c>
      <c r="AH191">
        <v>2433910.3459999999</v>
      </c>
      <c r="AI191">
        <v>2430586.5389999999</v>
      </c>
      <c r="AJ191">
        <v>2423493.747</v>
      </c>
      <c r="AK191">
        <v>2416980.6579999998</v>
      </c>
      <c r="AL191">
        <v>2410100.0660000001</v>
      </c>
      <c r="AM191">
        <v>2403552.54</v>
      </c>
      <c r="AN191">
        <v>2449423.0950000002</v>
      </c>
      <c r="AO191">
        <v>2501078.9670000002</v>
      </c>
      <c r="AP191">
        <v>2553296.1340000001</v>
      </c>
      <c r="AQ191">
        <v>2605575.1150000002</v>
      </c>
      <c r="AR191">
        <v>2657559.8509999998</v>
      </c>
      <c r="AS191">
        <v>2695946.1039999998</v>
      </c>
      <c r="AT191">
        <v>2733331.8059999999</v>
      </c>
      <c r="AU191">
        <v>2770441.8840000001</v>
      </c>
      <c r="AV191">
        <v>2807420.9190000002</v>
      </c>
      <c r="AW191">
        <v>2844668.8870000001</v>
      </c>
    </row>
    <row r="192" spans="2:49" x14ac:dyDescent="0.35">
      <c r="B192" t="s">
        <v>291</v>
      </c>
      <c r="C192">
        <v>4315668.6239754297</v>
      </c>
      <c r="D192">
        <v>4384958.0796759203</v>
      </c>
      <c r="E192">
        <v>4455360</v>
      </c>
      <c r="F192">
        <v>4121585.8139999998</v>
      </c>
      <c r="G192">
        <v>3781623.74</v>
      </c>
      <c r="H192">
        <v>3268106.193</v>
      </c>
      <c r="I192">
        <v>2991076.5079999999</v>
      </c>
      <c r="J192">
        <v>2760978.1260000002</v>
      </c>
      <c r="K192">
        <v>2514553.3130000001</v>
      </c>
      <c r="L192">
        <v>2256169.8820000002</v>
      </c>
      <c r="M192">
        <v>2022592.3640000001</v>
      </c>
      <c r="N192">
        <v>1797276.112</v>
      </c>
      <c r="O192">
        <v>1606237.068</v>
      </c>
      <c r="P192">
        <v>1449939.9280000001</v>
      </c>
      <c r="Q192">
        <v>1315381.5660000001</v>
      </c>
      <c r="R192">
        <v>1168320.148</v>
      </c>
      <c r="S192">
        <v>1165175.5630000001</v>
      </c>
      <c r="T192">
        <v>1761322.0789999999</v>
      </c>
      <c r="U192">
        <v>2403917.1290000002</v>
      </c>
      <c r="V192">
        <v>3022687.3769999999</v>
      </c>
      <c r="W192">
        <v>2781294.4180000001</v>
      </c>
      <c r="X192">
        <v>2432837.514</v>
      </c>
      <c r="Y192">
        <v>2371114.3509999998</v>
      </c>
      <c r="Z192">
        <v>2336638.3820000002</v>
      </c>
      <c r="AA192">
        <v>2306807.0980000002</v>
      </c>
      <c r="AB192">
        <v>2281132.5</v>
      </c>
      <c r="AC192">
        <v>2258014.1850000001</v>
      </c>
      <c r="AD192">
        <v>2281676.3059999999</v>
      </c>
      <c r="AE192">
        <v>2313811.923</v>
      </c>
      <c r="AF192">
        <v>2349970.7689999999</v>
      </c>
      <c r="AG192">
        <v>2390475.23</v>
      </c>
      <c r="AH192">
        <v>2433910.3459999999</v>
      </c>
      <c r="AI192">
        <v>2430586.5389999999</v>
      </c>
      <c r="AJ192">
        <v>2423493.747</v>
      </c>
      <c r="AK192">
        <v>2416980.6579999998</v>
      </c>
      <c r="AL192">
        <v>2410100.0660000001</v>
      </c>
      <c r="AM192">
        <v>2403552.54</v>
      </c>
      <c r="AN192">
        <v>2449423.0950000002</v>
      </c>
      <c r="AO192">
        <v>2501078.9670000002</v>
      </c>
      <c r="AP192">
        <v>2553296.1340000001</v>
      </c>
      <c r="AQ192">
        <v>2605575.1150000002</v>
      </c>
      <c r="AR192">
        <v>2657559.8509999998</v>
      </c>
      <c r="AS192">
        <v>2695946.1039999998</v>
      </c>
      <c r="AT192">
        <v>2733331.8059999999</v>
      </c>
      <c r="AU192">
        <v>2770441.8840000001</v>
      </c>
      <c r="AV192">
        <v>2807420.9190000002</v>
      </c>
      <c r="AW192">
        <v>2844668.8870000001</v>
      </c>
    </row>
    <row r="193" spans="2:49" x14ac:dyDescent="0.35">
      <c r="B193" t="s">
        <v>292</v>
      </c>
      <c r="C193">
        <v>8232235.5397947598</v>
      </c>
      <c r="D193">
        <v>8364406.7441781899</v>
      </c>
      <c r="E193">
        <v>8498700</v>
      </c>
      <c r="F193">
        <v>8257721.017</v>
      </c>
      <c r="G193">
        <v>8001510.9460000005</v>
      </c>
      <c r="H193">
        <v>7306578.7999999998</v>
      </c>
      <c r="I193">
        <v>7065971.0889999997</v>
      </c>
      <c r="J193">
        <v>6891510.6660000002</v>
      </c>
      <c r="K193">
        <v>6631317.875</v>
      </c>
      <c r="L193">
        <v>6286087.4730000002</v>
      </c>
      <c r="M193">
        <v>5953482.2929999996</v>
      </c>
      <c r="N193">
        <v>5588774.6330000004</v>
      </c>
      <c r="O193">
        <v>5783198.0690000001</v>
      </c>
      <c r="P193">
        <v>6073992.5999999996</v>
      </c>
      <c r="Q193">
        <v>6361986.7819999997</v>
      </c>
      <c r="R193">
        <v>6455583.6579999998</v>
      </c>
      <c r="S193">
        <v>8856491.1980000008</v>
      </c>
      <c r="T193">
        <v>6974401.8250000002</v>
      </c>
      <c r="U193">
        <v>4814850.3219999997</v>
      </c>
      <c r="V193">
        <v>2807878.4270000001</v>
      </c>
      <c r="W193">
        <v>2595619.0649999999</v>
      </c>
      <c r="X193">
        <v>2523786.64</v>
      </c>
      <c r="Y193">
        <v>2482665.4849999999</v>
      </c>
      <c r="Z193">
        <v>2444449.5589999999</v>
      </c>
      <c r="AA193">
        <v>2408332.6570000001</v>
      </c>
      <c r="AB193">
        <v>2375381.4180000001</v>
      </c>
      <c r="AC193">
        <v>2344877.6290000002</v>
      </c>
      <c r="AD193">
        <v>2324878.8840000001</v>
      </c>
      <c r="AE193">
        <v>2309631.4649999999</v>
      </c>
      <c r="AF193">
        <v>2298205.7050000001</v>
      </c>
      <c r="AG193">
        <v>2289406.2859999998</v>
      </c>
      <c r="AH193">
        <v>2283264.7069999999</v>
      </c>
      <c r="AI193">
        <v>2291674.6329999999</v>
      </c>
      <c r="AJ193">
        <v>2301193.6370000001</v>
      </c>
      <c r="AK193">
        <v>2311551.2149999999</v>
      </c>
      <c r="AL193">
        <v>2322187.253</v>
      </c>
      <c r="AM193">
        <v>2333069.1340000001</v>
      </c>
      <c r="AN193">
        <v>2344068.0860000001</v>
      </c>
      <c r="AO193">
        <v>2355129.4240000001</v>
      </c>
      <c r="AP193">
        <v>2365735.926</v>
      </c>
      <c r="AQ193">
        <v>2375906.3020000001</v>
      </c>
      <c r="AR193">
        <v>2385383.602</v>
      </c>
      <c r="AS193">
        <v>3186004.003</v>
      </c>
      <c r="AT193">
        <v>4089585.1860000002</v>
      </c>
      <c r="AU193">
        <v>5008334.7529999996</v>
      </c>
      <c r="AV193">
        <v>5929251.9749999996</v>
      </c>
      <c r="AW193">
        <v>6851048.557</v>
      </c>
    </row>
    <row r="194" spans="2:49" x14ac:dyDescent="0.35">
      <c r="B194" t="s">
        <v>293</v>
      </c>
      <c r="C194">
        <v>20174774.421468802</v>
      </c>
      <c r="D194">
        <v>20498686.950521201</v>
      </c>
      <c r="E194">
        <v>20827800</v>
      </c>
      <c r="F194">
        <v>19906990.100000001</v>
      </c>
      <c r="G194">
        <v>18926098.800000001</v>
      </c>
      <c r="H194">
        <v>16952777</v>
      </c>
      <c r="I194">
        <v>16081822.98</v>
      </c>
      <c r="J194">
        <v>15385922.25</v>
      </c>
      <c r="K194">
        <v>14523249.73</v>
      </c>
      <c r="L194">
        <v>13505404.550000001</v>
      </c>
      <c r="M194">
        <v>12547839.310000001</v>
      </c>
      <c r="N194">
        <v>11555587.119999999</v>
      </c>
      <c r="O194">
        <v>10373118.83</v>
      </c>
      <c r="P194">
        <v>9377864.1270000003</v>
      </c>
      <c r="Q194">
        <v>8519275.3049999997</v>
      </c>
      <c r="R194">
        <v>7578496.9270000001</v>
      </c>
      <c r="S194">
        <v>3083644.2059999998</v>
      </c>
      <c r="T194">
        <v>2284591.89</v>
      </c>
      <c r="U194">
        <v>1755613.071</v>
      </c>
      <c r="V194">
        <v>1287151.8189999999</v>
      </c>
      <c r="W194">
        <v>1031091.776</v>
      </c>
      <c r="X194">
        <v>783432.53899999999</v>
      </c>
      <c r="Y194">
        <v>758636.57369999995</v>
      </c>
      <c r="Z194">
        <v>753455.326</v>
      </c>
      <c r="AA194">
        <v>750698.7683</v>
      </c>
      <c r="AB194">
        <v>749190.57400000002</v>
      </c>
      <c r="AC194">
        <v>748356.56819999998</v>
      </c>
      <c r="AD194">
        <v>749752.49410000001</v>
      </c>
      <c r="AE194">
        <v>752606.2365</v>
      </c>
      <c r="AF194">
        <v>756659.3996</v>
      </c>
      <c r="AG194">
        <v>761724.34259999997</v>
      </c>
      <c r="AH194">
        <v>767680.23089999997</v>
      </c>
      <c r="AI194">
        <v>774451.96550000005</v>
      </c>
      <c r="AJ194">
        <v>781621.91819999996</v>
      </c>
      <c r="AK194">
        <v>789093.78810000001</v>
      </c>
      <c r="AL194">
        <v>796763.2</v>
      </c>
      <c r="AM194">
        <v>804544.00870000001</v>
      </c>
      <c r="AN194">
        <v>813451.63970000006</v>
      </c>
      <c r="AO194">
        <v>822459.28489999997</v>
      </c>
      <c r="AP194">
        <v>831389.05319999997</v>
      </c>
      <c r="AQ194">
        <v>840247.99490000005</v>
      </c>
      <c r="AR194">
        <v>848945.06720000005</v>
      </c>
      <c r="AS194">
        <v>858139.29099999997</v>
      </c>
      <c r="AT194">
        <v>867481.05859999999</v>
      </c>
      <c r="AU194">
        <v>876738.80839999998</v>
      </c>
      <c r="AV194">
        <v>885911.7807</v>
      </c>
      <c r="AW194">
        <v>895123.44110000005</v>
      </c>
    </row>
    <row r="195" spans="2:49" x14ac:dyDescent="0.35">
      <c r="B195" t="s">
        <v>294</v>
      </c>
      <c r="C195">
        <v>463787.91773491597</v>
      </c>
      <c r="D195">
        <v>471234.182770602</v>
      </c>
      <c r="E195">
        <v>478800</v>
      </c>
      <c r="F195">
        <v>480598.68190000003</v>
      </c>
      <c r="G195">
        <v>469285.6911</v>
      </c>
      <c r="H195">
        <v>452529.05839999998</v>
      </c>
      <c r="I195">
        <v>461122.94500000001</v>
      </c>
      <c r="J195">
        <v>522323.38890000002</v>
      </c>
      <c r="K195">
        <v>571573.92960000003</v>
      </c>
      <c r="L195">
        <v>634660.54180000001</v>
      </c>
      <c r="M195">
        <v>717611.66220000002</v>
      </c>
      <c r="N195">
        <v>822822.58039999998</v>
      </c>
      <c r="O195">
        <v>787685.73629999999</v>
      </c>
      <c r="P195">
        <v>725008.07330000005</v>
      </c>
      <c r="Q195">
        <v>638040.65619999997</v>
      </c>
      <c r="R195">
        <v>555921.14170000004</v>
      </c>
      <c r="S195">
        <v>271343.21649999998</v>
      </c>
      <c r="T195">
        <v>247902.9406</v>
      </c>
      <c r="U195">
        <v>228470.01269999999</v>
      </c>
      <c r="V195">
        <v>210899.6194</v>
      </c>
      <c r="W195">
        <v>212512.71780000001</v>
      </c>
      <c r="X195">
        <v>213975.83489999999</v>
      </c>
      <c r="Y195">
        <v>209190.6464</v>
      </c>
      <c r="Z195">
        <v>205696.16450000001</v>
      </c>
      <c r="AA195">
        <v>202787.8382</v>
      </c>
      <c r="AB195">
        <v>200264.70920000001</v>
      </c>
      <c r="AC195">
        <v>197896.89309999999</v>
      </c>
      <c r="AD195">
        <v>196084.93369999999</v>
      </c>
      <c r="AE195">
        <v>194140.11319999999</v>
      </c>
      <c r="AF195">
        <v>192777.6587</v>
      </c>
      <c r="AG195">
        <v>191012.954</v>
      </c>
      <c r="AH195">
        <v>189349.01519999999</v>
      </c>
      <c r="AI195">
        <v>188196.54500000001</v>
      </c>
      <c r="AJ195">
        <v>187153.83720000001</v>
      </c>
      <c r="AK195">
        <v>186231.20550000001</v>
      </c>
      <c r="AL195">
        <v>185378.74710000001</v>
      </c>
      <c r="AM195">
        <v>184566.65919999999</v>
      </c>
      <c r="AN195">
        <v>183849.2212</v>
      </c>
      <c r="AO195">
        <v>183155.28229999999</v>
      </c>
      <c r="AP195">
        <v>182466.59959999999</v>
      </c>
      <c r="AQ195">
        <v>181807.3867</v>
      </c>
      <c r="AR195">
        <v>181118.01680000001</v>
      </c>
      <c r="AS195">
        <v>180928.31099999999</v>
      </c>
      <c r="AT195">
        <v>180718.43059999999</v>
      </c>
      <c r="AU195">
        <v>180480.2187</v>
      </c>
      <c r="AV195">
        <v>180221.34849999999</v>
      </c>
      <c r="AW195">
        <v>180015.0919</v>
      </c>
    </row>
    <row r="196" spans="2:49" x14ac:dyDescent="0.3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784193.96369999996</v>
      </c>
      <c r="G196">
        <v>759148.37309999997</v>
      </c>
      <c r="H196">
        <v>740392.39480000001</v>
      </c>
      <c r="I196">
        <v>775070.21970000002</v>
      </c>
      <c r="J196">
        <v>761563.45259999996</v>
      </c>
      <c r="K196">
        <v>750064.80090000003</v>
      </c>
      <c r="L196">
        <v>705671.66310000001</v>
      </c>
      <c r="M196">
        <v>718608.60560000001</v>
      </c>
      <c r="N196">
        <v>697012.75060000003</v>
      </c>
      <c r="O196">
        <v>679079.83799999999</v>
      </c>
      <c r="P196">
        <v>658364.33140000002</v>
      </c>
      <c r="Q196">
        <v>623860.83499999996</v>
      </c>
      <c r="R196">
        <v>576269.65300000005</v>
      </c>
      <c r="S196">
        <v>521273.65669999999</v>
      </c>
      <c r="T196">
        <v>510950.80930000002</v>
      </c>
      <c r="U196">
        <v>510063.09620000003</v>
      </c>
      <c r="V196">
        <v>514784.3211</v>
      </c>
      <c r="W196">
        <v>513943.73359999998</v>
      </c>
      <c r="X196">
        <v>512217.15669999999</v>
      </c>
      <c r="Y196">
        <v>512251.70529999997</v>
      </c>
      <c r="Z196">
        <v>512585.82260000001</v>
      </c>
      <c r="AA196">
        <v>512595.88170000003</v>
      </c>
      <c r="AB196">
        <v>512173.47090000001</v>
      </c>
      <c r="AC196">
        <v>511648.47749999998</v>
      </c>
      <c r="AD196">
        <v>511957.74739999999</v>
      </c>
      <c r="AE196">
        <v>512186.23389999999</v>
      </c>
      <c r="AF196">
        <v>512428.79350000003</v>
      </c>
      <c r="AG196">
        <v>512598.96840000001</v>
      </c>
      <c r="AH196">
        <v>512891.32160000002</v>
      </c>
      <c r="AI196">
        <v>516743.61139999999</v>
      </c>
      <c r="AJ196">
        <v>520963.43859999999</v>
      </c>
      <c r="AK196">
        <v>525381.84779999999</v>
      </c>
      <c r="AL196">
        <v>529813.50659999996</v>
      </c>
      <c r="AM196">
        <v>534279.95680000004</v>
      </c>
      <c r="AN196">
        <v>538207.66500000004</v>
      </c>
      <c r="AO196">
        <v>542229.99930000002</v>
      </c>
      <c r="AP196">
        <v>546264.93200000003</v>
      </c>
      <c r="AQ196">
        <v>550307.97329999995</v>
      </c>
      <c r="AR196">
        <v>554266.27359999996</v>
      </c>
      <c r="AS196">
        <v>558195.56869999995</v>
      </c>
      <c r="AT196">
        <v>562006.06519999995</v>
      </c>
      <c r="AU196">
        <v>565666.29139999999</v>
      </c>
      <c r="AV196">
        <v>569199.01710000006</v>
      </c>
      <c r="AW196">
        <v>572706.52879999997</v>
      </c>
    </row>
    <row r="197" spans="2:49" x14ac:dyDescent="0.3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5229458.2419999996</v>
      </c>
      <c r="G197">
        <v>4997769.2</v>
      </c>
      <c r="H197">
        <v>4908854.3430000003</v>
      </c>
      <c r="I197">
        <v>4892184.398</v>
      </c>
      <c r="J197">
        <v>4880494.6770000001</v>
      </c>
      <c r="K197">
        <v>4621140.1399999997</v>
      </c>
      <c r="L197">
        <v>4447046.0180000002</v>
      </c>
      <c r="M197">
        <v>4437623.87</v>
      </c>
      <c r="N197">
        <v>4436201.0149999997</v>
      </c>
      <c r="O197">
        <v>4345745.2920000004</v>
      </c>
      <c r="P197">
        <v>4134783.4010000001</v>
      </c>
      <c r="Q197">
        <v>3786583.1430000002</v>
      </c>
      <c r="R197">
        <v>3435434.003</v>
      </c>
      <c r="S197">
        <v>3260574.057</v>
      </c>
      <c r="T197">
        <v>3189134.6949999998</v>
      </c>
      <c r="U197">
        <v>3138569.8149999999</v>
      </c>
      <c r="V197">
        <v>3104660.338</v>
      </c>
      <c r="W197">
        <v>3045311.5060000001</v>
      </c>
      <c r="X197">
        <v>2989765.1510000001</v>
      </c>
      <c r="Y197">
        <v>2983497.253</v>
      </c>
      <c r="Z197">
        <v>3003971.719</v>
      </c>
      <c r="AA197">
        <v>3035696.4330000002</v>
      </c>
      <c r="AB197">
        <v>3070117.8840000001</v>
      </c>
      <c r="AC197">
        <v>3104053.898</v>
      </c>
      <c r="AD197">
        <v>3137865.8670000001</v>
      </c>
      <c r="AE197">
        <v>3166145.6469999999</v>
      </c>
      <c r="AF197">
        <v>3189622.2829999998</v>
      </c>
      <c r="AG197">
        <v>3208397.5180000002</v>
      </c>
      <c r="AH197">
        <v>3224428.8119999999</v>
      </c>
      <c r="AI197">
        <v>3258250.3110000002</v>
      </c>
      <c r="AJ197">
        <v>3292261.0830000001</v>
      </c>
      <c r="AK197">
        <v>3326538.003</v>
      </c>
      <c r="AL197">
        <v>3360919.2450000001</v>
      </c>
      <c r="AM197">
        <v>3395977.7450000001</v>
      </c>
      <c r="AN197">
        <v>3427368.0180000002</v>
      </c>
      <c r="AO197">
        <v>3459878.9920000001</v>
      </c>
      <c r="AP197">
        <v>3493258.1209999998</v>
      </c>
      <c r="AQ197">
        <v>3527462.0920000002</v>
      </c>
      <c r="AR197">
        <v>3562232.5529999998</v>
      </c>
      <c r="AS197">
        <v>3596762.2740000002</v>
      </c>
      <c r="AT197">
        <v>3631247.085</v>
      </c>
      <c r="AU197">
        <v>3665859.6830000002</v>
      </c>
      <c r="AV197">
        <v>3700677.037</v>
      </c>
      <c r="AW197">
        <v>3736172.5660000001</v>
      </c>
    </row>
    <row r="198" spans="2:49" x14ac:dyDescent="0.3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736383.87809999997</v>
      </c>
      <c r="G198">
        <v>688113.451</v>
      </c>
      <c r="H198">
        <v>586721.96710000001</v>
      </c>
      <c r="I198">
        <v>619006.81810000003</v>
      </c>
      <c r="J198">
        <v>603896.74699999997</v>
      </c>
      <c r="K198">
        <v>570592.38430000003</v>
      </c>
      <c r="L198">
        <v>540638.81830000004</v>
      </c>
      <c r="M198">
        <v>527691.10199999996</v>
      </c>
      <c r="N198">
        <v>532504.24780000001</v>
      </c>
      <c r="O198">
        <v>532953.95449999999</v>
      </c>
      <c r="P198">
        <v>518019.95120000001</v>
      </c>
      <c r="Q198">
        <v>484109.79369999998</v>
      </c>
      <c r="R198">
        <v>448292.64079999999</v>
      </c>
      <c r="S198">
        <v>411494.23849999998</v>
      </c>
      <c r="T198">
        <v>387152.89970000001</v>
      </c>
      <c r="U198">
        <v>370007.8836</v>
      </c>
      <c r="V198">
        <v>358883.97149999999</v>
      </c>
      <c r="W198">
        <v>347172.2671</v>
      </c>
      <c r="X198">
        <v>337635.01760000002</v>
      </c>
      <c r="Y198">
        <v>336189.66979999997</v>
      </c>
      <c r="Z198">
        <v>337687.99180000002</v>
      </c>
      <c r="AA198">
        <v>340169.68599999999</v>
      </c>
      <c r="AB198">
        <v>342730.34360000002</v>
      </c>
      <c r="AC198">
        <v>345213.7267</v>
      </c>
      <c r="AD198">
        <v>347807.20480000001</v>
      </c>
      <c r="AE198">
        <v>350039.81719999999</v>
      </c>
      <c r="AF198">
        <v>352093.90159999998</v>
      </c>
      <c r="AG198">
        <v>354006.14889999997</v>
      </c>
      <c r="AH198">
        <v>355969.84539999999</v>
      </c>
      <c r="AI198">
        <v>360201.20730000001</v>
      </c>
      <c r="AJ198">
        <v>364681.27779999998</v>
      </c>
      <c r="AK198">
        <v>369329.06800000003</v>
      </c>
      <c r="AL198">
        <v>374032.1923</v>
      </c>
      <c r="AM198">
        <v>378772.48700000002</v>
      </c>
      <c r="AN198">
        <v>383103.23759999999</v>
      </c>
      <c r="AO198">
        <v>387437.52600000001</v>
      </c>
      <c r="AP198">
        <v>391695.84970000002</v>
      </c>
      <c r="AQ198">
        <v>395882.39140000002</v>
      </c>
      <c r="AR198">
        <v>399946.7316</v>
      </c>
      <c r="AS198">
        <v>403833.75839999999</v>
      </c>
      <c r="AT198">
        <v>407543.89559999999</v>
      </c>
      <c r="AU198">
        <v>411100.8909</v>
      </c>
      <c r="AV198">
        <v>414524.40789999999</v>
      </c>
      <c r="AW198">
        <v>417894.58409999998</v>
      </c>
    </row>
    <row r="199" spans="2:49" x14ac:dyDescent="0.3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1502496.6910000001</v>
      </c>
      <c r="G199">
        <v>1385451.4850000001</v>
      </c>
      <c r="H199">
        <v>1185286.2860000001</v>
      </c>
      <c r="I199">
        <v>1216801.5319999999</v>
      </c>
      <c r="J199">
        <v>1338778.331</v>
      </c>
      <c r="K199">
        <v>1216325.1140000001</v>
      </c>
      <c r="L199">
        <v>1150131.7830000001</v>
      </c>
      <c r="M199">
        <v>1155157.8940000001</v>
      </c>
      <c r="N199">
        <v>1143141.145</v>
      </c>
      <c r="O199">
        <v>1168309.155</v>
      </c>
      <c r="P199">
        <v>1171336.031</v>
      </c>
      <c r="Q199">
        <v>1140307.899</v>
      </c>
      <c r="R199">
        <v>1089790.335</v>
      </c>
      <c r="S199">
        <v>1055150.689</v>
      </c>
      <c r="T199">
        <v>1035876.71</v>
      </c>
      <c r="U199">
        <v>1018394.061</v>
      </c>
      <c r="V199">
        <v>1004819.971</v>
      </c>
      <c r="W199">
        <v>975169.9155</v>
      </c>
      <c r="X199">
        <v>947801.58499999996</v>
      </c>
      <c r="Y199">
        <v>935414.7378</v>
      </c>
      <c r="Z199">
        <v>931305.40630000003</v>
      </c>
      <c r="AA199">
        <v>930692.68130000005</v>
      </c>
      <c r="AB199">
        <v>931314.66540000006</v>
      </c>
      <c r="AC199">
        <v>932609.32530000003</v>
      </c>
      <c r="AD199">
        <v>934964.38899999997</v>
      </c>
      <c r="AE199">
        <v>936532.41460000002</v>
      </c>
      <c r="AF199">
        <v>937617.64950000006</v>
      </c>
      <c r="AG199">
        <v>938199.34030000004</v>
      </c>
      <c r="AH199">
        <v>938861.58149999997</v>
      </c>
      <c r="AI199">
        <v>945099.5466</v>
      </c>
      <c r="AJ199">
        <v>951779.70519999997</v>
      </c>
      <c r="AK199">
        <v>959023.49049999996</v>
      </c>
      <c r="AL199">
        <v>966477.41819999996</v>
      </c>
      <c r="AM199">
        <v>974168.01210000005</v>
      </c>
      <c r="AN199">
        <v>979354.89939999999</v>
      </c>
      <c r="AO199">
        <v>983540.48580000002</v>
      </c>
      <c r="AP199">
        <v>986887.59380000003</v>
      </c>
      <c r="AQ199">
        <v>989627.72389999998</v>
      </c>
      <c r="AR199">
        <v>991487.84279999998</v>
      </c>
      <c r="AS199">
        <v>993658.62340000004</v>
      </c>
      <c r="AT199">
        <v>995941.54980000004</v>
      </c>
      <c r="AU199">
        <v>998106.01100000006</v>
      </c>
      <c r="AV199">
        <v>1000080.961</v>
      </c>
      <c r="AW199">
        <v>1002118.225</v>
      </c>
    </row>
    <row r="200" spans="2:49" x14ac:dyDescent="0.3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1884122.2150000001</v>
      </c>
      <c r="G200">
        <v>1747574.2849999999</v>
      </c>
      <c r="H200">
        <v>1475042.7660000001</v>
      </c>
      <c r="I200">
        <v>1519336.456</v>
      </c>
      <c r="J200">
        <v>1698158.206</v>
      </c>
      <c r="K200">
        <v>1538814.453</v>
      </c>
      <c r="L200">
        <v>1448697.952</v>
      </c>
      <c r="M200">
        <v>1447742.0190000001</v>
      </c>
      <c r="N200">
        <v>1408079.5449999999</v>
      </c>
      <c r="O200">
        <v>1450099.115</v>
      </c>
      <c r="P200">
        <v>1486648.2709999999</v>
      </c>
      <c r="Q200">
        <v>1483891.65</v>
      </c>
      <c r="R200">
        <v>1439038.45</v>
      </c>
      <c r="S200">
        <v>1415102.5460000001</v>
      </c>
      <c r="T200">
        <v>1369818.405</v>
      </c>
      <c r="U200">
        <v>1333634.054</v>
      </c>
      <c r="V200">
        <v>1333509.9909999999</v>
      </c>
      <c r="W200">
        <v>1244450.781</v>
      </c>
      <c r="X200">
        <v>1207753.6910000001</v>
      </c>
      <c r="Y200">
        <v>1178846.4979999999</v>
      </c>
      <c r="Z200">
        <v>1165108.0079999999</v>
      </c>
      <c r="AA200">
        <v>1153970.5419999999</v>
      </c>
      <c r="AB200">
        <v>1142465.5319999999</v>
      </c>
      <c r="AC200">
        <v>1131408.4680000001</v>
      </c>
      <c r="AD200">
        <v>1124122.128</v>
      </c>
      <c r="AE200">
        <v>1115150.237</v>
      </c>
      <c r="AF200">
        <v>1105727.04</v>
      </c>
      <c r="AG200">
        <v>1096145.4539999999</v>
      </c>
      <c r="AH200">
        <v>1088940.7960000001</v>
      </c>
      <c r="AI200">
        <v>1086617.463</v>
      </c>
      <c r="AJ200">
        <v>1084426.4069999999</v>
      </c>
      <c r="AK200">
        <v>1085105.3019999999</v>
      </c>
      <c r="AL200">
        <v>1085952.6540000001</v>
      </c>
      <c r="AM200">
        <v>1086608.4129999999</v>
      </c>
      <c r="AN200">
        <v>1085199.7819999999</v>
      </c>
      <c r="AO200">
        <v>1081549.67</v>
      </c>
      <c r="AP200">
        <v>1076934.5179999999</v>
      </c>
      <c r="AQ200">
        <v>1073392</v>
      </c>
      <c r="AR200">
        <v>1067670.7080000001</v>
      </c>
      <c r="AS200">
        <v>1063057.547</v>
      </c>
      <c r="AT200">
        <v>1059487.0330000001</v>
      </c>
      <c r="AU200">
        <v>1055377.1299999999</v>
      </c>
      <c r="AV200">
        <v>1051175.872</v>
      </c>
      <c r="AW200">
        <v>1049914.3189999999</v>
      </c>
    </row>
    <row r="201" spans="2:49" x14ac:dyDescent="0.3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2377670.7880000002</v>
      </c>
      <c r="G201">
        <v>2236322.213</v>
      </c>
      <c r="H201">
        <v>1981320.7180000001</v>
      </c>
      <c r="I201">
        <v>2076141.8</v>
      </c>
      <c r="J201">
        <v>1976849.601</v>
      </c>
      <c r="K201">
        <v>1820386.2890000001</v>
      </c>
      <c r="L201">
        <v>1772857.797</v>
      </c>
      <c r="M201">
        <v>1734713.33</v>
      </c>
      <c r="N201">
        <v>1763901.9709999999</v>
      </c>
      <c r="O201">
        <v>1769780.7590000001</v>
      </c>
      <c r="P201">
        <v>1742398.1950000001</v>
      </c>
      <c r="Q201">
        <v>1662248.87</v>
      </c>
      <c r="R201">
        <v>1558739.237</v>
      </c>
      <c r="S201">
        <v>1520489.075</v>
      </c>
      <c r="T201">
        <v>1500970.0689999999</v>
      </c>
      <c r="U201">
        <v>1483081.949</v>
      </c>
      <c r="V201">
        <v>1467563.726</v>
      </c>
      <c r="W201">
        <v>1426200.7439999999</v>
      </c>
      <c r="X201">
        <v>1383263.754</v>
      </c>
      <c r="Y201">
        <v>1361810.919</v>
      </c>
      <c r="Z201">
        <v>1350649.841</v>
      </c>
      <c r="AA201">
        <v>1343568.7390000001</v>
      </c>
      <c r="AB201">
        <v>1337758.44</v>
      </c>
      <c r="AC201">
        <v>1332706.115</v>
      </c>
      <c r="AD201">
        <v>1329863.1299999999</v>
      </c>
      <c r="AE201">
        <v>1326204.57</v>
      </c>
      <c r="AF201">
        <v>1322101.348</v>
      </c>
      <c r="AG201">
        <v>1317515.2779999999</v>
      </c>
      <c r="AH201">
        <v>1313191.094</v>
      </c>
      <c r="AI201">
        <v>1317055.9080000001</v>
      </c>
      <c r="AJ201">
        <v>1321758.7420000001</v>
      </c>
      <c r="AK201">
        <v>1327336.781</v>
      </c>
      <c r="AL201">
        <v>1333346.2039999999</v>
      </c>
      <c r="AM201">
        <v>1339794.773</v>
      </c>
      <c r="AN201">
        <v>1343905.3</v>
      </c>
      <c r="AO201">
        <v>1347675.5049999999</v>
      </c>
      <c r="AP201">
        <v>1351087.8529999999</v>
      </c>
      <c r="AQ201">
        <v>1354274.0379999999</v>
      </c>
      <c r="AR201">
        <v>1356883.1270000001</v>
      </c>
      <c r="AS201">
        <v>1359576.7930000001</v>
      </c>
      <c r="AT201">
        <v>1362147.105</v>
      </c>
      <c r="AU201">
        <v>1364444.7520000001</v>
      </c>
      <c r="AV201">
        <v>1366405.895</v>
      </c>
      <c r="AW201">
        <v>1368325.7479999999</v>
      </c>
    </row>
    <row r="202" spans="2:49" x14ac:dyDescent="0.3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4801653.9809999997</v>
      </c>
      <c r="G202">
        <v>4785839.4579999996</v>
      </c>
      <c r="H202">
        <v>4446067.5829999996</v>
      </c>
      <c r="I202">
        <v>4604101.8890000004</v>
      </c>
      <c r="J202">
        <v>4616318.648</v>
      </c>
      <c r="K202">
        <v>4425923.6430000002</v>
      </c>
      <c r="L202">
        <v>4355310.0920000002</v>
      </c>
      <c r="M202">
        <v>4314031.125</v>
      </c>
      <c r="N202">
        <v>4372744.5939999996</v>
      </c>
      <c r="O202">
        <v>4491355.8609999996</v>
      </c>
      <c r="P202">
        <v>4518059.5729999999</v>
      </c>
      <c r="Q202">
        <v>4428548.4570000004</v>
      </c>
      <c r="R202">
        <v>4283984.9060000004</v>
      </c>
      <c r="S202">
        <v>4118054.3569999998</v>
      </c>
      <c r="T202">
        <v>4055431.8029999998</v>
      </c>
      <c r="U202">
        <v>4005382.18</v>
      </c>
      <c r="V202">
        <v>3967099.784</v>
      </c>
      <c r="W202">
        <v>3883567.4210000001</v>
      </c>
      <c r="X202">
        <v>3797341.1009999998</v>
      </c>
      <c r="Y202">
        <v>3758922.26</v>
      </c>
      <c r="Z202">
        <v>3746053.355</v>
      </c>
      <c r="AA202">
        <v>3745607.625</v>
      </c>
      <c r="AB202">
        <v>3750384.3480000002</v>
      </c>
      <c r="AC202">
        <v>3758707.3029999998</v>
      </c>
      <c r="AD202">
        <v>3772350.196</v>
      </c>
      <c r="AE202">
        <v>3784776.0359999998</v>
      </c>
      <c r="AF202">
        <v>3796803.5589999999</v>
      </c>
      <c r="AG202">
        <v>3808042.09</v>
      </c>
      <c r="AH202">
        <v>3820092.5419999999</v>
      </c>
      <c r="AI202">
        <v>3854957.0980000002</v>
      </c>
      <c r="AJ202">
        <v>3891719.5279999999</v>
      </c>
      <c r="AK202">
        <v>3930277.3020000001</v>
      </c>
      <c r="AL202">
        <v>3969714.449</v>
      </c>
      <c r="AM202">
        <v>4010144.3569999998</v>
      </c>
      <c r="AN202">
        <v>4044290.54</v>
      </c>
      <c r="AO202">
        <v>4077688.2280000001</v>
      </c>
      <c r="AP202">
        <v>4110152.0869999998</v>
      </c>
      <c r="AQ202">
        <v>4141838.1239999998</v>
      </c>
      <c r="AR202">
        <v>4172019.0269999998</v>
      </c>
      <c r="AS202">
        <v>4201349.6030000001</v>
      </c>
      <c r="AT202">
        <v>4229759.2680000002</v>
      </c>
      <c r="AU202">
        <v>4256991.7139999997</v>
      </c>
      <c r="AV202">
        <v>4282914.0149999997</v>
      </c>
      <c r="AW202">
        <v>4308087.3039999995</v>
      </c>
    </row>
    <row r="203" spans="2:49" x14ac:dyDescent="0.35">
      <c r="B203" s="274" t="s">
        <v>302</v>
      </c>
      <c r="C203">
        <v>3833938.33697946</v>
      </c>
      <c r="D203">
        <v>3895493.45710216</v>
      </c>
      <c r="E203">
        <v>3958037.3590000002</v>
      </c>
      <c r="F203">
        <v>3972388.298</v>
      </c>
      <c r="G203">
        <v>3998214.0690000001</v>
      </c>
      <c r="H203">
        <v>3701447.6409999998</v>
      </c>
      <c r="I203">
        <v>3854127.2489999998</v>
      </c>
      <c r="J203">
        <v>3933345.54</v>
      </c>
      <c r="K203">
        <v>3878475.923</v>
      </c>
      <c r="L203">
        <v>3863019.253</v>
      </c>
      <c r="M203">
        <v>3848288.49</v>
      </c>
      <c r="N203">
        <v>3856532.625</v>
      </c>
      <c r="O203">
        <v>3903157.2549999999</v>
      </c>
      <c r="P203">
        <v>3920493.872</v>
      </c>
      <c r="Q203">
        <v>3877045.6710000001</v>
      </c>
      <c r="R203">
        <v>3768267.9539999999</v>
      </c>
      <c r="S203">
        <v>3673195.7570000002</v>
      </c>
      <c r="T203">
        <v>3642061.2620000001</v>
      </c>
      <c r="U203">
        <v>3603180.2390000001</v>
      </c>
      <c r="V203">
        <v>3571687.2629999998</v>
      </c>
      <c r="W203">
        <v>3511776.3169999998</v>
      </c>
      <c r="X203">
        <v>3448078.8769999999</v>
      </c>
      <c r="Y203">
        <v>3428817.4759999998</v>
      </c>
      <c r="Z203">
        <v>3429625.3990000002</v>
      </c>
      <c r="AA203">
        <v>3439840.6540000001</v>
      </c>
      <c r="AB203">
        <v>3453455.02</v>
      </c>
      <c r="AC203">
        <v>3469244.4929999998</v>
      </c>
      <c r="AD203">
        <v>3490439.983</v>
      </c>
      <c r="AE203">
        <v>3512120.6230000001</v>
      </c>
      <c r="AF203">
        <v>3534528.1889999998</v>
      </c>
      <c r="AG203">
        <v>3556901.0090000001</v>
      </c>
      <c r="AH203">
        <v>3580084.4670000002</v>
      </c>
      <c r="AI203">
        <v>3624356.895</v>
      </c>
      <c r="AJ203">
        <v>3669819.6460000002</v>
      </c>
      <c r="AK203">
        <v>3716149.1379999998</v>
      </c>
      <c r="AL203">
        <v>3762775.36</v>
      </c>
      <c r="AM203">
        <v>3809980.9279999998</v>
      </c>
      <c r="AN203">
        <v>3852381.8319999999</v>
      </c>
      <c r="AO203">
        <v>3894799.682</v>
      </c>
      <c r="AP203">
        <v>3937062.3339999998</v>
      </c>
      <c r="AQ203">
        <v>3979066.4530000002</v>
      </c>
      <c r="AR203">
        <v>4020626.1460000002</v>
      </c>
      <c r="AS203">
        <v>4060497.855</v>
      </c>
      <c r="AT203">
        <v>4099165.3110000002</v>
      </c>
      <c r="AU203">
        <v>4136765.2009999999</v>
      </c>
      <c r="AV203">
        <v>4173415.9580000001</v>
      </c>
      <c r="AW203">
        <v>4209231.1390000004</v>
      </c>
    </row>
    <row r="204" spans="2:49" x14ac:dyDescent="0.3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286018.71360000002</v>
      </c>
      <c r="G204">
        <v>271287.76209999999</v>
      </c>
      <c r="H204">
        <v>232208.99849999999</v>
      </c>
      <c r="I204">
        <v>243625.3083</v>
      </c>
      <c r="J204">
        <v>245727.13529999999</v>
      </c>
      <c r="K204">
        <v>225550.30669999999</v>
      </c>
      <c r="L204">
        <v>208581.23540000001</v>
      </c>
      <c r="M204">
        <v>202075.5215</v>
      </c>
      <c r="N204">
        <v>210366.56700000001</v>
      </c>
      <c r="O204">
        <v>209520.08170000001</v>
      </c>
      <c r="P204">
        <v>201067.1292</v>
      </c>
      <c r="Q204">
        <v>185290.04639999999</v>
      </c>
      <c r="R204">
        <v>168602.08850000001</v>
      </c>
      <c r="S204">
        <v>159000.75090000001</v>
      </c>
      <c r="T204">
        <v>152684.2689</v>
      </c>
      <c r="U204">
        <v>147968.81830000001</v>
      </c>
      <c r="V204">
        <v>144887.0803</v>
      </c>
      <c r="W204">
        <v>139377.32430000001</v>
      </c>
      <c r="X204">
        <v>135040.70490000001</v>
      </c>
      <c r="Y204">
        <v>133402.04149999999</v>
      </c>
      <c r="Z204">
        <v>133272.0416</v>
      </c>
      <c r="AA204">
        <v>133735.23329999999</v>
      </c>
      <c r="AB204">
        <v>134368.8768</v>
      </c>
      <c r="AC204">
        <v>135058.476</v>
      </c>
      <c r="AD204">
        <v>135799.1966</v>
      </c>
      <c r="AE204">
        <v>136302.35250000001</v>
      </c>
      <c r="AF204">
        <v>136657.8461</v>
      </c>
      <c r="AG204">
        <v>136895.23800000001</v>
      </c>
      <c r="AH204">
        <v>137143.36660000001</v>
      </c>
      <c r="AI204">
        <v>138174.03649999999</v>
      </c>
      <c r="AJ204">
        <v>139254.86300000001</v>
      </c>
      <c r="AK204">
        <v>140440.76740000001</v>
      </c>
      <c r="AL204">
        <v>141656.3498</v>
      </c>
      <c r="AM204">
        <v>142898.75450000001</v>
      </c>
      <c r="AN204">
        <v>143969.02359999999</v>
      </c>
      <c r="AO204">
        <v>145030.0497</v>
      </c>
      <c r="AP204">
        <v>146087.52559999999</v>
      </c>
      <c r="AQ204">
        <v>147181.99590000001</v>
      </c>
      <c r="AR204">
        <v>148229.57629999999</v>
      </c>
      <c r="AS204">
        <v>149257.65479999999</v>
      </c>
      <c r="AT204">
        <v>150272.17290000001</v>
      </c>
      <c r="AU204">
        <v>151251.06539999999</v>
      </c>
      <c r="AV204">
        <v>152206.43470000001</v>
      </c>
      <c r="AW204">
        <v>153228.41459999999</v>
      </c>
    </row>
    <row r="205" spans="2:49" x14ac:dyDescent="0.3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2086451.6370000001</v>
      </c>
      <c r="G205">
        <v>1899651.139</v>
      </c>
      <c r="H205">
        <v>1547017.355</v>
      </c>
      <c r="I205">
        <v>1689788.118</v>
      </c>
      <c r="J205">
        <v>1694900.31</v>
      </c>
      <c r="K205">
        <v>1562787.392</v>
      </c>
      <c r="L205">
        <v>1533801.7239999999</v>
      </c>
      <c r="M205">
        <v>1540534.7109999999</v>
      </c>
      <c r="N205">
        <v>1517618.1510000001</v>
      </c>
      <c r="O205">
        <v>1521873.14</v>
      </c>
      <c r="P205">
        <v>1483129.29</v>
      </c>
      <c r="Q205">
        <v>1400303.7890000001</v>
      </c>
      <c r="R205">
        <v>1315389.8500000001</v>
      </c>
      <c r="S205">
        <v>1270196.2279999999</v>
      </c>
      <c r="T205">
        <v>1245569.6310000001</v>
      </c>
      <c r="U205">
        <v>1225585.4990000001</v>
      </c>
      <c r="V205">
        <v>1210119.041</v>
      </c>
      <c r="W205">
        <v>1175396.148</v>
      </c>
      <c r="X205">
        <v>1143484.5530000001</v>
      </c>
      <c r="Y205">
        <v>1130446.6810000001</v>
      </c>
      <c r="Z205">
        <v>1127192.0249999999</v>
      </c>
      <c r="AA205">
        <v>1128013.054</v>
      </c>
      <c r="AB205">
        <v>1130263.389</v>
      </c>
      <c r="AC205">
        <v>1133292.6129999999</v>
      </c>
      <c r="AD205">
        <v>1137101.139</v>
      </c>
      <c r="AE205">
        <v>1139540.757</v>
      </c>
      <c r="AF205">
        <v>1141192.2350000001</v>
      </c>
      <c r="AG205">
        <v>1142145.6529999999</v>
      </c>
      <c r="AH205">
        <v>1143191.2080000001</v>
      </c>
      <c r="AI205">
        <v>1150821.767</v>
      </c>
      <c r="AJ205">
        <v>1158884.689</v>
      </c>
      <c r="AK205">
        <v>1167663.689</v>
      </c>
      <c r="AL205">
        <v>1176706.0870000001</v>
      </c>
      <c r="AM205">
        <v>1186019.5449999999</v>
      </c>
      <c r="AN205">
        <v>1193300.858</v>
      </c>
      <c r="AO205">
        <v>1200178.0970000001</v>
      </c>
      <c r="AP205">
        <v>1206711.047</v>
      </c>
      <c r="AQ205">
        <v>1213118.513</v>
      </c>
      <c r="AR205">
        <v>1218957.835</v>
      </c>
      <c r="AS205">
        <v>1224745.6229999999</v>
      </c>
      <c r="AT205">
        <v>1230389.1029999999</v>
      </c>
      <c r="AU205">
        <v>1235706.3589999999</v>
      </c>
      <c r="AV205">
        <v>1240676.6070000001</v>
      </c>
      <c r="AW205">
        <v>1245720.9040000001</v>
      </c>
    </row>
    <row r="206" spans="2:49" x14ac:dyDescent="0.3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623751.04700000002</v>
      </c>
      <c r="G206">
        <v>573271.21160000004</v>
      </c>
      <c r="H206">
        <v>484751.63949999999</v>
      </c>
      <c r="I206">
        <v>523315.3652</v>
      </c>
      <c r="J206">
        <v>514963.06089999998</v>
      </c>
      <c r="K206">
        <v>474703.20549999998</v>
      </c>
      <c r="L206">
        <v>453355.84529999999</v>
      </c>
      <c r="M206">
        <v>452632.40169999999</v>
      </c>
      <c r="N206">
        <v>433930.4117</v>
      </c>
      <c r="O206">
        <v>419569.92910000001</v>
      </c>
      <c r="P206">
        <v>387617.11320000002</v>
      </c>
      <c r="Q206">
        <v>341920.06780000002</v>
      </c>
      <c r="R206">
        <v>304525.652</v>
      </c>
      <c r="S206">
        <v>279845.11800000002</v>
      </c>
      <c r="T206">
        <v>266112.93829999998</v>
      </c>
      <c r="U206">
        <v>257080.24170000001</v>
      </c>
      <c r="V206">
        <v>251301.3377</v>
      </c>
      <c r="W206">
        <v>244138.69029999999</v>
      </c>
      <c r="X206">
        <v>238216.82550000001</v>
      </c>
      <c r="Y206">
        <v>237285.68520000001</v>
      </c>
      <c r="Z206">
        <v>238808.10500000001</v>
      </c>
      <c r="AA206">
        <v>241334.04139999999</v>
      </c>
      <c r="AB206">
        <v>244100.97469999999</v>
      </c>
      <c r="AC206">
        <v>246846.05249999999</v>
      </c>
      <c r="AD206">
        <v>249467.38389999999</v>
      </c>
      <c r="AE206">
        <v>251580.01190000001</v>
      </c>
      <c r="AF206">
        <v>253356.20540000001</v>
      </c>
      <c r="AG206">
        <v>254870.92199999999</v>
      </c>
      <c r="AH206">
        <v>256327.3217</v>
      </c>
      <c r="AI206">
        <v>259266.1115</v>
      </c>
      <c r="AJ206">
        <v>262305.62290000002</v>
      </c>
      <c r="AK206">
        <v>265477.70059999998</v>
      </c>
      <c r="AL206">
        <v>268703.84629999998</v>
      </c>
      <c r="AM206">
        <v>271987.16249999998</v>
      </c>
      <c r="AN206">
        <v>274961.02889999998</v>
      </c>
      <c r="AO206">
        <v>277974.98009999999</v>
      </c>
      <c r="AP206">
        <v>281015.61200000002</v>
      </c>
      <c r="AQ206">
        <v>284109.60590000002</v>
      </c>
      <c r="AR206">
        <v>287198.65159999998</v>
      </c>
      <c r="AS206">
        <v>290233.57569999999</v>
      </c>
      <c r="AT206">
        <v>293242.26760000002</v>
      </c>
      <c r="AU206">
        <v>296226.89039999997</v>
      </c>
      <c r="AV206">
        <v>299201.59090000001</v>
      </c>
      <c r="AW206">
        <v>302255.57280000002</v>
      </c>
    </row>
    <row r="207" spans="2:49" x14ac:dyDescent="0.3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9120037.2949999999</v>
      </c>
      <c r="G207">
        <v>8861651.4309999999</v>
      </c>
      <c r="H207">
        <v>7933282.8949999996</v>
      </c>
      <c r="I207">
        <v>8077317.676</v>
      </c>
      <c r="J207">
        <v>8111675.4850000003</v>
      </c>
      <c r="K207">
        <v>7758667.0240000002</v>
      </c>
      <c r="L207">
        <v>7411458.4539999999</v>
      </c>
      <c r="M207">
        <v>7248600.5190000003</v>
      </c>
      <c r="N207">
        <v>7125064.3229999999</v>
      </c>
      <c r="O207">
        <v>7209681.3870000001</v>
      </c>
      <c r="P207">
        <v>7182737.1449999996</v>
      </c>
      <c r="Q207">
        <v>6869354.8219999997</v>
      </c>
      <c r="R207">
        <v>6529835.7460000003</v>
      </c>
      <c r="S207">
        <v>6291204.1459999997</v>
      </c>
      <c r="T207">
        <v>6104211.8490000004</v>
      </c>
      <c r="U207">
        <v>5994928.1399999997</v>
      </c>
      <c r="V207">
        <v>5935265.8130000001</v>
      </c>
      <c r="W207">
        <v>5795964.9759999998</v>
      </c>
      <c r="X207">
        <v>5677789.6720000003</v>
      </c>
      <c r="Y207">
        <v>5640957.9160000002</v>
      </c>
      <c r="Z207">
        <v>5638695.0719999997</v>
      </c>
      <c r="AA207">
        <v>5645260.4919999996</v>
      </c>
      <c r="AB207">
        <v>5650904.665</v>
      </c>
      <c r="AC207">
        <v>5655361.1900000004</v>
      </c>
      <c r="AD207">
        <v>5664640.1500000004</v>
      </c>
      <c r="AE207">
        <v>5667102.227</v>
      </c>
      <c r="AF207">
        <v>5666958.7529999996</v>
      </c>
      <c r="AG207">
        <v>5664785.8080000002</v>
      </c>
      <c r="AH207">
        <v>5664163.4670000002</v>
      </c>
      <c r="AI207">
        <v>5698756.5060000001</v>
      </c>
      <c r="AJ207">
        <v>5737028.8200000003</v>
      </c>
      <c r="AK207">
        <v>5779373.0559999999</v>
      </c>
      <c r="AL207">
        <v>5823230.0800000001</v>
      </c>
      <c r="AM207">
        <v>5868385.642</v>
      </c>
      <c r="AN207">
        <v>5907076.3269999996</v>
      </c>
      <c r="AO207">
        <v>5948126.477</v>
      </c>
      <c r="AP207">
        <v>5990023.1330000004</v>
      </c>
      <c r="AQ207">
        <v>6033218.1940000001</v>
      </c>
      <c r="AR207">
        <v>6075258.7640000004</v>
      </c>
      <c r="AS207">
        <v>6116831.6840000004</v>
      </c>
      <c r="AT207">
        <v>6155709.2939999998</v>
      </c>
      <c r="AU207">
        <v>6192228.1529999999</v>
      </c>
      <c r="AV207">
        <v>6226717.0159999998</v>
      </c>
      <c r="AW207">
        <v>6261414.8990000002</v>
      </c>
    </row>
    <row r="208" spans="2:49" x14ac:dyDescent="0.3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620585.65850000002</v>
      </c>
      <c r="G208">
        <v>602137.29139999999</v>
      </c>
      <c r="H208">
        <v>534994.33250000002</v>
      </c>
      <c r="I208">
        <v>531261.49959999998</v>
      </c>
      <c r="J208">
        <v>545035.36369999999</v>
      </c>
      <c r="K208">
        <v>531242.78940000001</v>
      </c>
      <c r="L208">
        <v>522810.88549999997</v>
      </c>
      <c r="M208">
        <v>487959.80349999998</v>
      </c>
      <c r="N208">
        <v>445888.13829999999</v>
      </c>
      <c r="O208">
        <v>422425.9264</v>
      </c>
      <c r="P208">
        <v>404610.33669999999</v>
      </c>
      <c r="Q208">
        <v>382596.163</v>
      </c>
      <c r="R208">
        <v>360718.32510000002</v>
      </c>
      <c r="S208">
        <v>340988.7586</v>
      </c>
      <c r="T208">
        <v>332225.71419999999</v>
      </c>
      <c r="U208">
        <v>332246.511</v>
      </c>
      <c r="V208">
        <v>350756.60430000001</v>
      </c>
      <c r="W208">
        <v>334190.75689999998</v>
      </c>
      <c r="X208">
        <v>340565.8149</v>
      </c>
      <c r="Y208">
        <v>338631.9682</v>
      </c>
      <c r="Z208">
        <v>337924.05379999999</v>
      </c>
      <c r="AA208">
        <v>335667.80310000002</v>
      </c>
      <c r="AB208">
        <v>332060.45630000002</v>
      </c>
      <c r="AC208">
        <v>328169.7916</v>
      </c>
      <c r="AD208">
        <v>325932.12219999998</v>
      </c>
      <c r="AE208">
        <v>323058.29239999998</v>
      </c>
      <c r="AF208">
        <v>320046.179</v>
      </c>
      <c r="AG208">
        <v>317013.82669999998</v>
      </c>
      <c r="AH208">
        <v>315118.44510000001</v>
      </c>
      <c r="AI208">
        <v>314231.65480000002</v>
      </c>
      <c r="AJ208">
        <v>313168.12449999998</v>
      </c>
      <c r="AK208">
        <v>313426.41869999998</v>
      </c>
      <c r="AL208">
        <v>313665.27830000001</v>
      </c>
      <c r="AM208">
        <v>313683.06640000001</v>
      </c>
      <c r="AN208">
        <v>314165.78120000003</v>
      </c>
      <c r="AO208">
        <v>314306.17469999997</v>
      </c>
      <c r="AP208">
        <v>314598.51120000001</v>
      </c>
      <c r="AQ208">
        <v>316028.95370000001</v>
      </c>
      <c r="AR208">
        <v>316779.67680000002</v>
      </c>
      <c r="AS208">
        <v>317859.30330000003</v>
      </c>
      <c r="AT208">
        <v>319324.12280000001</v>
      </c>
      <c r="AU208">
        <v>320363.25199999998</v>
      </c>
      <c r="AV208">
        <v>321298.67210000003</v>
      </c>
      <c r="AW208">
        <v>323927.13650000002</v>
      </c>
    </row>
    <row r="209" spans="2:49" x14ac:dyDescent="0.3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42649.759409999999</v>
      </c>
      <c r="G209">
        <v>40922.60241</v>
      </c>
      <c r="H209">
        <v>38344.605219999998</v>
      </c>
      <c r="I209">
        <v>39745.837090000001</v>
      </c>
      <c r="J209">
        <v>39627.41603</v>
      </c>
      <c r="K209">
        <v>38199.005850000001</v>
      </c>
      <c r="L209">
        <v>38146.144619999999</v>
      </c>
      <c r="M209">
        <v>38722.360399999998</v>
      </c>
      <c r="N209">
        <v>37650.75174</v>
      </c>
      <c r="O209">
        <v>39277.621070000001</v>
      </c>
      <c r="P209">
        <v>39772.792939999999</v>
      </c>
      <c r="Q209">
        <v>39002.408929999998</v>
      </c>
      <c r="R209">
        <v>37560.412199999999</v>
      </c>
      <c r="S209">
        <v>35381.73244</v>
      </c>
      <c r="T209">
        <v>34768.306510000002</v>
      </c>
      <c r="U209">
        <v>34341.920359999996</v>
      </c>
      <c r="V209">
        <v>34197.253499999999</v>
      </c>
      <c r="W209">
        <v>33627.741730000002</v>
      </c>
      <c r="X209">
        <v>33053.824439999997</v>
      </c>
      <c r="Y209">
        <v>32976.407469999998</v>
      </c>
      <c r="Z209">
        <v>33089.354240000001</v>
      </c>
      <c r="AA209">
        <v>33240.264080000001</v>
      </c>
      <c r="AB209">
        <v>33324.446830000001</v>
      </c>
      <c r="AC209">
        <v>33341.579180000001</v>
      </c>
      <c r="AD209">
        <v>33310.6777</v>
      </c>
      <c r="AE209">
        <v>33199.411569999997</v>
      </c>
      <c r="AF209">
        <v>33043.187010000001</v>
      </c>
      <c r="AG209">
        <v>32859.092109999998</v>
      </c>
      <c r="AH209">
        <v>32677.302439999999</v>
      </c>
      <c r="AI209">
        <v>32710.865419999998</v>
      </c>
      <c r="AJ209">
        <v>32770.897080000002</v>
      </c>
      <c r="AK209">
        <v>32853.996010000003</v>
      </c>
      <c r="AL209">
        <v>32948.132389999999</v>
      </c>
      <c r="AM209">
        <v>33051.129959999998</v>
      </c>
      <c r="AN209">
        <v>33123.226369999997</v>
      </c>
      <c r="AO209">
        <v>33201.538439999997</v>
      </c>
      <c r="AP209">
        <v>33279.482329999999</v>
      </c>
      <c r="AQ209">
        <v>33357.673589999999</v>
      </c>
      <c r="AR209">
        <v>33426.85989</v>
      </c>
      <c r="AS209">
        <v>33482.902000000002</v>
      </c>
      <c r="AT209">
        <v>33524.633909999997</v>
      </c>
      <c r="AU209">
        <v>33551.038249999998</v>
      </c>
      <c r="AV209">
        <v>33562.823779999999</v>
      </c>
      <c r="AW209">
        <v>33570.12401</v>
      </c>
    </row>
    <row r="210" spans="2:49" x14ac:dyDescent="0.3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56507.891089999997</v>
      </c>
      <c r="G210">
        <v>53582.831420000002</v>
      </c>
      <c r="H210">
        <v>47510.678870000003</v>
      </c>
      <c r="I210">
        <v>48086.106610000003</v>
      </c>
      <c r="J210">
        <v>47514.835019999999</v>
      </c>
      <c r="K210">
        <v>45690.07933</v>
      </c>
      <c r="L210">
        <v>44290.82933</v>
      </c>
      <c r="M210">
        <v>42829.215150000004</v>
      </c>
      <c r="N210">
        <v>38515.056929999999</v>
      </c>
      <c r="O210">
        <v>38206.504200000003</v>
      </c>
      <c r="P210">
        <v>38229.013140000003</v>
      </c>
      <c r="Q210">
        <v>38126.082820000003</v>
      </c>
      <c r="R210">
        <v>36202.877659999998</v>
      </c>
      <c r="S210">
        <v>32416.140220000001</v>
      </c>
      <c r="T210">
        <v>31240.058059999999</v>
      </c>
      <c r="U210">
        <v>30922.840209999998</v>
      </c>
      <c r="V210">
        <v>31108.776089999999</v>
      </c>
      <c r="W210">
        <v>31203.446919999998</v>
      </c>
      <c r="X210">
        <v>31412.279409999999</v>
      </c>
      <c r="Y210">
        <v>31564.14687</v>
      </c>
      <c r="Z210">
        <v>31536.97134</v>
      </c>
      <c r="AA210">
        <v>31343.545959999999</v>
      </c>
      <c r="AB210">
        <v>31026.565210000001</v>
      </c>
      <c r="AC210">
        <v>30650.37731</v>
      </c>
      <c r="AD210">
        <v>91947.177580000003</v>
      </c>
      <c r="AE210">
        <v>151903.25450000001</v>
      </c>
      <c r="AF210">
        <v>210609.52530000001</v>
      </c>
      <c r="AG210">
        <v>268109.31089999998</v>
      </c>
      <c r="AH210">
        <v>324561.45270000002</v>
      </c>
      <c r="AI210">
        <v>382543.38089999999</v>
      </c>
      <c r="AJ210">
        <v>440484.31829999998</v>
      </c>
      <c r="AK210">
        <v>498341.53480000002</v>
      </c>
      <c r="AL210">
        <v>556005.52520000003</v>
      </c>
      <c r="AM210">
        <v>613496.10210000002</v>
      </c>
      <c r="AN210">
        <v>612995.41480000003</v>
      </c>
      <c r="AO210">
        <v>612841.0172</v>
      </c>
      <c r="AP210">
        <v>612873.43920000002</v>
      </c>
      <c r="AQ210">
        <v>613042.61210000003</v>
      </c>
      <c r="AR210">
        <v>613227.48589999997</v>
      </c>
      <c r="AS210">
        <v>613371.69160000002</v>
      </c>
      <c r="AT210">
        <v>613495.24199999997</v>
      </c>
      <c r="AU210">
        <v>613561.77309999999</v>
      </c>
      <c r="AV210">
        <v>613570.53370000003</v>
      </c>
      <c r="AW210">
        <v>613608.35589999997</v>
      </c>
    </row>
    <row r="211" spans="2:49" x14ac:dyDescent="0.3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55440.544739999998</v>
      </c>
      <c r="G211">
        <v>52796.940540000003</v>
      </c>
      <c r="H211">
        <v>45985.89114</v>
      </c>
      <c r="I211">
        <v>46704.056279999997</v>
      </c>
      <c r="J211">
        <v>47065.438549999999</v>
      </c>
      <c r="K211">
        <v>45122.910860000004</v>
      </c>
      <c r="L211">
        <v>43328.049529999997</v>
      </c>
      <c r="M211">
        <v>42953.869319999998</v>
      </c>
      <c r="N211">
        <v>41115.709540000003</v>
      </c>
      <c r="O211">
        <v>41258.166109999998</v>
      </c>
      <c r="P211">
        <v>41612.718099999998</v>
      </c>
      <c r="Q211">
        <v>41747.579010000001</v>
      </c>
      <c r="R211">
        <v>39274.822500000002</v>
      </c>
      <c r="S211">
        <v>35708.430119999997</v>
      </c>
      <c r="T211">
        <v>34507.349820000003</v>
      </c>
      <c r="U211">
        <v>33924.912109999997</v>
      </c>
      <c r="V211">
        <v>33818.363850000002</v>
      </c>
      <c r="W211">
        <v>33362.875139999996</v>
      </c>
      <c r="X211">
        <v>33016.382039999997</v>
      </c>
      <c r="Y211">
        <v>32822.29264</v>
      </c>
      <c r="Z211">
        <v>32605.63306</v>
      </c>
      <c r="AA211">
        <v>32332.840240000001</v>
      </c>
      <c r="AB211">
        <v>32026.342049999999</v>
      </c>
      <c r="AC211">
        <v>31735.794170000001</v>
      </c>
      <c r="AD211">
        <v>77706.113509999996</v>
      </c>
      <c r="AE211">
        <v>123056.86440000001</v>
      </c>
      <c r="AF211">
        <v>167933.5735</v>
      </c>
      <c r="AG211">
        <v>212400.05650000001</v>
      </c>
      <c r="AH211">
        <v>256593.1624</v>
      </c>
      <c r="AI211">
        <v>302569.57689999999</v>
      </c>
      <c r="AJ211">
        <v>349132.00420000002</v>
      </c>
      <c r="AK211">
        <v>396253.01809999999</v>
      </c>
      <c r="AL211">
        <v>443794.39059999998</v>
      </c>
      <c r="AM211">
        <v>491748.03480000002</v>
      </c>
      <c r="AN211">
        <v>539557.00529999996</v>
      </c>
      <c r="AO211">
        <v>587759.12670000002</v>
      </c>
      <c r="AP211">
        <v>636200.05160000001</v>
      </c>
      <c r="AQ211">
        <v>684812.78749999998</v>
      </c>
      <c r="AR211">
        <v>733317.15419999999</v>
      </c>
      <c r="AS211">
        <v>781758.16410000005</v>
      </c>
      <c r="AT211">
        <v>829845.66989999998</v>
      </c>
      <c r="AU211">
        <v>877436.1398</v>
      </c>
      <c r="AV211">
        <v>924466.14489999996</v>
      </c>
      <c r="AW211">
        <v>971051.0196</v>
      </c>
    </row>
    <row r="212" spans="2:49" x14ac:dyDescent="0.3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269253.02789999999</v>
      </c>
      <c r="G212">
        <v>243949.67</v>
      </c>
      <c r="H212">
        <v>176277.0061</v>
      </c>
      <c r="I212">
        <v>226659.4742</v>
      </c>
      <c r="J212">
        <v>193361.6318</v>
      </c>
      <c r="K212">
        <v>244806.86079999999</v>
      </c>
      <c r="L212">
        <v>229611.98250000001</v>
      </c>
      <c r="M212">
        <v>206376.38159999999</v>
      </c>
      <c r="N212">
        <v>175463.70379999999</v>
      </c>
      <c r="O212">
        <v>135849.73929999999</v>
      </c>
      <c r="P212">
        <v>112090.35649999999</v>
      </c>
      <c r="Q212">
        <v>93154.245360000001</v>
      </c>
      <c r="R212">
        <v>83249.512990000003</v>
      </c>
      <c r="S212">
        <v>81906.754230000006</v>
      </c>
      <c r="T212">
        <v>78709.00374</v>
      </c>
      <c r="U212">
        <v>78635.72653</v>
      </c>
      <c r="V212">
        <v>80510.714340000006</v>
      </c>
      <c r="W212">
        <v>83618.471179999906</v>
      </c>
      <c r="X212">
        <v>87197.560899999997</v>
      </c>
      <c r="Y212">
        <v>89378.487059999999</v>
      </c>
      <c r="Z212">
        <v>90626.090840000004</v>
      </c>
      <c r="AA212">
        <v>91343.340689999997</v>
      </c>
      <c r="AB212">
        <v>91799.256460000004</v>
      </c>
      <c r="AC212">
        <v>92192.938399999999</v>
      </c>
      <c r="AD212">
        <v>92759.36649</v>
      </c>
      <c r="AE212">
        <v>93370.852549999996</v>
      </c>
      <c r="AF212">
        <v>94044.415099999998</v>
      </c>
      <c r="AG212">
        <v>94758.084440000006</v>
      </c>
      <c r="AH212">
        <v>95530.188829999999</v>
      </c>
      <c r="AI212">
        <v>96914.612519999995</v>
      </c>
      <c r="AJ212">
        <v>98380.549899999998</v>
      </c>
      <c r="AK212">
        <v>99910.430099999998</v>
      </c>
      <c r="AL212">
        <v>101470.53879999999</v>
      </c>
      <c r="AM212">
        <v>103057.03879999999</v>
      </c>
      <c r="AN212">
        <v>104625.35309999999</v>
      </c>
      <c r="AO212">
        <v>106262.76850000001</v>
      </c>
      <c r="AP212">
        <v>107931.5738</v>
      </c>
      <c r="AQ212">
        <v>109621.87119999999</v>
      </c>
      <c r="AR212">
        <v>111307.0949</v>
      </c>
      <c r="AS212">
        <v>113044.7221</v>
      </c>
      <c r="AT212">
        <v>114794.0074</v>
      </c>
      <c r="AU212">
        <v>116537.0438</v>
      </c>
      <c r="AV212">
        <v>118267.1105</v>
      </c>
      <c r="AW212">
        <v>119996.4584</v>
      </c>
    </row>
    <row r="213" spans="2:49" x14ac:dyDescent="0.3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229215.06229999999</v>
      </c>
      <c r="G213">
        <v>229388.72260000001</v>
      </c>
      <c r="H213">
        <v>178379.9259</v>
      </c>
      <c r="I213">
        <v>185908.17550000001</v>
      </c>
      <c r="J213">
        <v>199084.84160000001</v>
      </c>
      <c r="K213">
        <v>196662.34650000001</v>
      </c>
      <c r="L213">
        <v>188249.08689999999</v>
      </c>
      <c r="M213">
        <v>183300.40419999999</v>
      </c>
      <c r="N213">
        <v>178743.1826</v>
      </c>
      <c r="O213">
        <v>170468.90280000001</v>
      </c>
      <c r="P213">
        <v>165049.2273</v>
      </c>
      <c r="Q213">
        <v>159549.4289</v>
      </c>
      <c r="R213">
        <v>146268.16219999999</v>
      </c>
      <c r="S213">
        <v>128484.7867</v>
      </c>
      <c r="T213">
        <v>123050.9376</v>
      </c>
      <c r="U213">
        <v>121060.5762</v>
      </c>
      <c r="V213">
        <v>121374.63740000001</v>
      </c>
      <c r="W213">
        <v>122238.7461</v>
      </c>
      <c r="X213">
        <v>123174.84239999999</v>
      </c>
      <c r="Y213">
        <v>123977.2741</v>
      </c>
      <c r="Z213">
        <v>124116.0192</v>
      </c>
      <c r="AA213">
        <v>123695.9461</v>
      </c>
      <c r="AB213">
        <v>122897.38920000001</v>
      </c>
      <c r="AC213">
        <v>121968.9479</v>
      </c>
      <c r="AD213">
        <v>121276.68610000001</v>
      </c>
      <c r="AE213">
        <v>120646.36500000001</v>
      </c>
      <c r="AF213">
        <v>120097.8747</v>
      </c>
      <c r="AG213">
        <v>119601.7634</v>
      </c>
      <c r="AH213">
        <v>119190.43949999999</v>
      </c>
      <c r="AI213">
        <v>119739.2387</v>
      </c>
      <c r="AJ213">
        <v>120464.6011</v>
      </c>
      <c r="AK213">
        <v>121290.1467</v>
      </c>
      <c r="AL213">
        <v>122171.1479</v>
      </c>
      <c r="AM213">
        <v>123099.44620000001</v>
      </c>
      <c r="AN213">
        <v>123930.2409</v>
      </c>
      <c r="AO213">
        <v>124799.3382</v>
      </c>
      <c r="AP213">
        <v>125667.69040000001</v>
      </c>
      <c r="AQ213">
        <v>126524.37639999999</v>
      </c>
      <c r="AR213">
        <v>127342.8716</v>
      </c>
      <c r="AS213">
        <v>128190.3797</v>
      </c>
      <c r="AT213">
        <v>129025.90700000001</v>
      </c>
      <c r="AU213">
        <v>129825.65330000001</v>
      </c>
      <c r="AV213">
        <v>130576.5336</v>
      </c>
      <c r="AW213">
        <v>131289.34</v>
      </c>
    </row>
    <row r="214" spans="2:49" x14ac:dyDescent="0.3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8693331.4600000009</v>
      </c>
      <c r="G214">
        <v>8973610.3609999996</v>
      </c>
      <c r="H214">
        <v>9059294.4759999998</v>
      </c>
      <c r="I214">
        <v>9770977.1260000002</v>
      </c>
      <c r="J214">
        <v>10133258.07</v>
      </c>
      <c r="K214">
        <v>10062602.189999999</v>
      </c>
      <c r="L214">
        <v>10162112.640000001</v>
      </c>
      <c r="M214">
        <v>10597228.390000001</v>
      </c>
      <c r="N214">
        <v>11502421.390000001</v>
      </c>
      <c r="O214">
        <v>12013280.310000001</v>
      </c>
      <c r="P214">
        <v>11519291.779999999</v>
      </c>
      <c r="Q214">
        <v>10173923.82</v>
      </c>
      <c r="R214">
        <v>8873729.1750000007</v>
      </c>
      <c r="S214">
        <v>7930314.6629999997</v>
      </c>
      <c r="T214">
        <v>7394079.6840000004</v>
      </c>
      <c r="U214">
        <v>6943796.0959999999</v>
      </c>
      <c r="V214">
        <v>6589214.8760000002</v>
      </c>
      <c r="W214">
        <v>6180011.7070000004</v>
      </c>
      <c r="X214">
        <v>5806499.8870000001</v>
      </c>
      <c r="Y214">
        <v>5627027.5789999999</v>
      </c>
      <c r="Z214">
        <v>5541415.2410000004</v>
      </c>
      <c r="AA214">
        <v>5493524.7910000002</v>
      </c>
      <c r="AB214">
        <v>5455896.0449999999</v>
      </c>
      <c r="AC214">
        <v>5418929.4539999999</v>
      </c>
      <c r="AD214">
        <v>5384744.7110000001</v>
      </c>
      <c r="AE214">
        <v>5342740.4689999996</v>
      </c>
      <c r="AF214">
        <v>5295837.477</v>
      </c>
      <c r="AG214">
        <v>5245164.9239999996</v>
      </c>
      <c r="AH214">
        <v>5194858.0020000003</v>
      </c>
      <c r="AI214">
        <v>5175666.0250000004</v>
      </c>
      <c r="AJ214">
        <v>5157676.5369999995</v>
      </c>
      <c r="AK214">
        <v>5140885.6059999997</v>
      </c>
      <c r="AL214">
        <v>5123884.8949999996</v>
      </c>
      <c r="AM214">
        <v>5107179.4179999996</v>
      </c>
      <c r="AN214">
        <v>5083600.727</v>
      </c>
      <c r="AO214">
        <v>5060419.9460000005</v>
      </c>
      <c r="AP214">
        <v>5037612.7319999998</v>
      </c>
      <c r="AQ214">
        <v>5016204.3080000002</v>
      </c>
      <c r="AR214">
        <v>4995767.125</v>
      </c>
      <c r="AS214">
        <v>4975757.68</v>
      </c>
      <c r="AT214">
        <v>4956872.4809999997</v>
      </c>
      <c r="AU214">
        <v>4940161.6009999998</v>
      </c>
      <c r="AV214">
        <v>4926711.5599999996</v>
      </c>
      <c r="AW214">
        <v>4918480.8640000001</v>
      </c>
    </row>
    <row r="215" spans="2:49" x14ac:dyDescent="0.3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4798070.41</v>
      </c>
      <c r="G215">
        <v>4859967.0130000003</v>
      </c>
      <c r="H215">
        <v>5158246.9560000002</v>
      </c>
      <c r="I215">
        <v>5355447.6279999996</v>
      </c>
      <c r="J215">
        <v>5419512.1639999999</v>
      </c>
      <c r="K215">
        <v>5382180.3940000003</v>
      </c>
      <c r="L215">
        <v>5436750.5329999998</v>
      </c>
      <c r="M215">
        <v>5571919.7000000002</v>
      </c>
      <c r="N215">
        <v>5888905.3849999998</v>
      </c>
      <c r="O215">
        <v>5925359.9749999996</v>
      </c>
      <c r="P215">
        <v>5519159.6220000004</v>
      </c>
      <c r="Q215">
        <v>4798840.0999999996</v>
      </c>
      <c r="R215">
        <v>4142329.3859999999</v>
      </c>
      <c r="S215">
        <v>3671242.3110000002</v>
      </c>
      <c r="T215">
        <v>3432238.9569999999</v>
      </c>
      <c r="U215">
        <v>3250316.1260000002</v>
      </c>
      <c r="V215">
        <v>3117410.676</v>
      </c>
      <c r="W215">
        <v>2977612.0049999999</v>
      </c>
      <c r="X215">
        <v>2845087.281</v>
      </c>
      <c r="Y215">
        <v>2787870.7650000001</v>
      </c>
      <c r="Z215">
        <v>2763558.7480000001</v>
      </c>
      <c r="AA215">
        <v>2751409.4939999999</v>
      </c>
      <c r="AB215">
        <v>2740562.753</v>
      </c>
      <c r="AC215">
        <v>2727854.5729999999</v>
      </c>
      <c r="AD215">
        <v>2713816.57</v>
      </c>
      <c r="AE215">
        <v>2694988.6490000002</v>
      </c>
      <c r="AF215">
        <v>2673615.1490000002</v>
      </c>
      <c r="AG215">
        <v>2650960.13</v>
      </c>
      <c r="AH215">
        <v>2629356.963</v>
      </c>
      <c r="AI215">
        <v>2625519.929</v>
      </c>
      <c r="AJ215">
        <v>2624483.014</v>
      </c>
      <c r="AK215">
        <v>2625324.0950000002</v>
      </c>
      <c r="AL215">
        <v>2627107.6490000002</v>
      </c>
      <c r="AM215">
        <v>2629582.5159999998</v>
      </c>
      <c r="AN215">
        <v>2628997.108</v>
      </c>
      <c r="AO215">
        <v>2628956.6510000001</v>
      </c>
      <c r="AP215">
        <v>2628915.0780000002</v>
      </c>
      <c r="AQ215">
        <v>2628882.602</v>
      </c>
      <c r="AR215">
        <v>2628702.3149999999</v>
      </c>
      <c r="AS215">
        <v>2627899.0690000001</v>
      </c>
      <c r="AT215">
        <v>2627061.1669999999</v>
      </c>
      <c r="AU215">
        <v>2626683.7859999998</v>
      </c>
      <c r="AV215">
        <v>2627055.344</v>
      </c>
      <c r="AW215">
        <v>2628821.0559999999</v>
      </c>
    </row>
    <row r="216" spans="2:49" x14ac:dyDescent="0.35">
      <c r="B216" s="274" t="s">
        <v>315</v>
      </c>
      <c r="C216">
        <v>0.96864644472622397</v>
      </c>
      <c r="D216">
        <v>0.984198376713873</v>
      </c>
      <c r="E216">
        <v>1</v>
      </c>
      <c r="F216">
        <v>0.99390326849999999</v>
      </c>
      <c r="G216">
        <v>0.96013755700000003</v>
      </c>
      <c r="H216">
        <v>0.92133450689999996</v>
      </c>
      <c r="I216">
        <v>0.90826262189999996</v>
      </c>
      <c r="J216">
        <v>0.88361816100000001</v>
      </c>
      <c r="K216">
        <v>0.8494948537</v>
      </c>
      <c r="L216">
        <v>0.82239279929999998</v>
      </c>
      <c r="M216">
        <v>0.8059812677</v>
      </c>
      <c r="N216">
        <v>0.79922458890000003</v>
      </c>
      <c r="O216">
        <v>0.77664083340000001</v>
      </c>
      <c r="P216">
        <v>0.73678974639999995</v>
      </c>
      <c r="Q216">
        <v>0.68440318789999999</v>
      </c>
      <c r="R216">
        <v>0.63547365280000001</v>
      </c>
      <c r="S216">
        <v>0.61457728860000005</v>
      </c>
      <c r="T216">
        <v>0.60982233299999999</v>
      </c>
      <c r="U216">
        <v>0.60287037170000002</v>
      </c>
      <c r="V216">
        <v>0.59782524459999997</v>
      </c>
      <c r="W216">
        <v>0.58435712250000005</v>
      </c>
      <c r="X216">
        <v>0.57121789710000004</v>
      </c>
      <c r="Y216">
        <v>0.55974703770000001</v>
      </c>
      <c r="Z216">
        <v>0.55145973999999998</v>
      </c>
      <c r="AA216">
        <v>0.54541050579999995</v>
      </c>
      <c r="AB216">
        <v>0.54051566200000001</v>
      </c>
      <c r="AC216">
        <v>0.53630178350000002</v>
      </c>
      <c r="AD216">
        <v>0.5321483669</v>
      </c>
      <c r="AE216">
        <v>0.52775507820000001</v>
      </c>
      <c r="AF216">
        <v>0.52315902250000001</v>
      </c>
      <c r="AG216">
        <v>0.51825719179999996</v>
      </c>
      <c r="AH216">
        <v>0.51332557830000003</v>
      </c>
      <c r="AI216">
        <v>0.51083961460000005</v>
      </c>
      <c r="AJ216">
        <v>0.50809938119999998</v>
      </c>
      <c r="AK216">
        <v>0.50534016029999995</v>
      </c>
      <c r="AL216">
        <v>0.50247917789999996</v>
      </c>
      <c r="AM216">
        <v>0.49958328400000002</v>
      </c>
      <c r="AN216">
        <v>0.49654033780000001</v>
      </c>
      <c r="AO216">
        <v>0.49351456830000001</v>
      </c>
      <c r="AP216">
        <v>0.49053038199999999</v>
      </c>
      <c r="AQ216">
        <v>0.48773593599999998</v>
      </c>
      <c r="AR216">
        <v>0.48500613949999999</v>
      </c>
      <c r="AS216">
        <v>0.48231395999999999</v>
      </c>
      <c r="AT216">
        <v>0.47979053119999998</v>
      </c>
      <c r="AU216" s="39">
        <v>0.47741916130000001</v>
      </c>
      <c r="AV216">
        <v>0.47525722380000002</v>
      </c>
      <c r="AW216">
        <v>0.47352443500000002</v>
      </c>
    </row>
    <row r="217" spans="2:49" x14ac:dyDescent="0.3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8257721.017</v>
      </c>
      <c r="G217">
        <v>8001510.9460000005</v>
      </c>
      <c r="H217">
        <v>7306578.7999999998</v>
      </c>
      <c r="I217">
        <v>7065971.0889999997</v>
      </c>
      <c r="J217">
        <v>6891510.6660000002</v>
      </c>
      <c r="K217">
        <v>6631317.875</v>
      </c>
      <c r="L217">
        <v>6286087.4730000002</v>
      </c>
      <c r="M217">
        <v>5953482.2929999996</v>
      </c>
      <c r="N217">
        <v>5588774.6330000004</v>
      </c>
      <c r="O217">
        <v>5783198.0690000001</v>
      </c>
      <c r="P217">
        <v>6073992.5999999996</v>
      </c>
      <c r="Q217">
        <v>6361986.7819999997</v>
      </c>
      <c r="R217">
        <v>6455583.6579999998</v>
      </c>
      <c r="S217">
        <v>8856491.1980000008</v>
      </c>
      <c r="T217">
        <v>6974401.8250000002</v>
      </c>
      <c r="U217">
        <v>4814850.3219999997</v>
      </c>
      <c r="V217">
        <v>2807878.4270000001</v>
      </c>
      <c r="W217">
        <v>2595619.0649999999</v>
      </c>
      <c r="X217">
        <v>2523786.64</v>
      </c>
      <c r="Y217">
        <v>2482665.4849999999</v>
      </c>
      <c r="Z217">
        <v>2444449.5589999999</v>
      </c>
      <c r="AA217">
        <v>2408332.6570000001</v>
      </c>
      <c r="AB217">
        <v>2375381.4180000001</v>
      </c>
      <c r="AC217">
        <v>2344877.6290000002</v>
      </c>
      <c r="AD217">
        <v>2324878.8840000001</v>
      </c>
      <c r="AE217">
        <v>2309631.4649999999</v>
      </c>
      <c r="AF217">
        <v>2298205.7050000001</v>
      </c>
      <c r="AG217">
        <v>2289406.2859999998</v>
      </c>
      <c r="AH217">
        <v>2283264.7069999999</v>
      </c>
      <c r="AI217">
        <v>2291674.6329999999</v>
      </c>
      <c r="AJ217">
        <v>2301193.6370000001</v>
      </c>
      <c r="AK217">
        <v>2311551.2149999999</v>
      </c>
      <c r="AL217">
        <v>2322187.253</v>
      </c>
      <c r="AM217">
        <v>2333069.1340000001</v>
      </c>
      <c r="AN217">
        <v>2344068.0860000001</v>
      </c>
      <c r="AO217">
        <v>2355129.4240000001</v>
      </c>
      <c r="AP217">
        <v>2365735.926</v>
      </c>
      <c r="AQ217">
        <v>2375906.3020000001</v>
      </c>
      <c r="AR217">
        <v>2385383.602</v>
      </c>
      <c r="AS217">
        <v>3186004.003</v>
      </c>
      <c r="AT217">
        <v>4089585.1860000002</v>
      </c>
      <c r="AU217">
        <v>5008334.7529999996</v>
      </c>
      <c r="AV217">
        <v>5929251.9749999996</v>
      </c>
      <c r="AW217">
        <v>6851048.557</v>
      </c>
    </row>
    <row r="218" spans="2:49" x14ac:dyDescent="0.3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480598.68190000003</v>
      </c>
      <c r="G218">
        <v>469285.6911</v>
      </c>
      <c r="H218">
        <v>452529.05839999998</v>
      </c>
      <c r="I218">
        <v>461122.94500000001</v>
      </c>
      <c r="J218">
        <v>522323.38890000002</v>
      </c>
      <c r="K218">
        <v>571573.92960000003</v>
      </c>
      <c r="L218">
        <v>634660.54180000001</v>
      </c>
      <c r="M218">
        <v>717611.66220000002</v>
      </c>
      <c r="N218">
        <v>822822.58039999998</v>
      </c>
      <c r="O218">
        <v>787685.73629999999</v>
      </c>
      <c r="P218">
        <v>725008.07330000005</v>
      </c>
      <c r="Q218">
        <v>638040.65619999997</v>
      </c>
      <c r="R218">
        <v>555921.14170000004</v>
      </c>
      <c r="S218">
        <v>271343.21649999998</v>
      </c>
      <c r="T218">
        <v>247902.9406</v>
      </c>
      <c r="U218">
        <v>228470.01269999999</v>
      </c>
      <c r="V218">
        <v>210899.6194</v>
      </c>
      <c r="W218">
        <v>212512.71780000001</v>
      </c>
      <c r="X218">
        <v>213975.83489999999</v>
      </c>
      <c r="Y218">
        <v>209190.6464</v>
      </c>
      <c r="Z218">
        <v>205696.16450000001</v>
      </c>
      <c r="AA218">
        <v>202787.8382</v>
      </c>
      <c r="AB218">
        <v>200264.70920000001</v>
      </c>
      <c r="AC218">
        <v>197896.89309999999</v>
      </c>
      <c r="AD218">
        <v>196084.93369999999</v>
      </c>
      <c r="AE218">
        <v>194140.11319999999</v>
      </c>
      <c r="AF218">
        <v>192777.6587</v>
      </c>
      <c r="AG218">
        <v>191012.954</v>
      </c>
      <c r="AH218">
        <v>189349.01519999999</v>
      </c>
      <c r="AI218">
        <v>188196.54500000001</v>
      </c>
      <c r="AJ218">
        <v>187153.83720000001</v>
      </c>
      <c r="AK218">
        <v>186231.20550000001</v>
      </c>
      <c r="AL218">
        <v>185378.74710000001</v>
      </c>
      <c r="AM218">
        <v>184566.65919999999</v>
      </c>
      <c r="AN218">
        <v>183849.2212</v>
      </c>
      <c r="AO218">
        <v>183155.28229999999</v>
      </c>
      <c r="AP218">
        <v>182466.59959999999</v>
      </c>
      <c r="AQ218">
        <v>181807.3867</v>
      </c>
      <c r="AR218">
        <v>181118.01680000001</v>
      </c>
      <c r="AS218">
        <v>180928.31099999999</v>
      </c>
      <c r="AT218">
        <v>180718.43059999999</v>
      </c>
      <c r="AU218">
        <v>180480.2187</v>
      </c>
      <c r="AV218">
        <v>180221.34849999999</v>
      </c>
      <c r="AW218">
        <v>180015.0919</v>
      </c>
    </row>
    <row r="219" spans="2:49" x14ac:dyDescent="0.3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257690181.59999999</v>
      </c>
      <c r="G219">
        <v>243715062</v>
      </c>
      <c r="H219">
        <v>223699102.19999999</v>
      </c>
      <c r="I219">
        <v>226800299.69999999</v>
      </c>
      <c r="J219">
        <v>222800805.19999999</v>
      </c>
      <c r="K219">
        <v>209603769.40000001</v>
      </c>
      <c r="L219">
        <v>202682494.69999999</v>
      </c>
      <c r="M219">
        <v>201022509</v>
      </c>
      <c r="N219">
        <v>200155813.59999999</v>
      </c>
      <c r="O219">
        <v>198822406.59999999</v>
      </c>
      <c r="P219">
        <v>192058775.5</v>
      </c>
      <c r="Q219">
        <v>182556060</v>
      </c>
      <c r="R219">
        <v>175735648.90000001</v>
      </c>
      <c r="S219">
        <v>169558271.5</v>
      </c>
      <c r="T219">
        <v>167613875.90000001</v>
      </c>
      <c r="U219">
        <v>166097759.09999999</v>
      </c>
      <c r="V219">
        <v>165417547.30000001</v>
      </c>
      <c r="W219">
        <v>162601144.30000001</v>
      </c>
      <c r="X219">
        <v>160263005.69999999</v>
      </c>
      <c r="Y219">
        <v>159440909.30000001</v>
      </c>
      <c r="Z219">
        <v>159905925.09999999</v>
      </c>
      <c r="AA219">
        <v>161169477.40000001</v>
      </c>
      <c r="AB219">
        <v>162985190.69999999</v>
      </c>
      <c r="AC219">
        <v>165145721.09999999</v>
      </c>
      <c r="AD219">
        <v>166899129.5</v>
      </c>
      <c r="AE219">
        <v>168657936.90000001</v>
      </c>
      <c r="AF219">
        <v>170070961.80000001</v>
      </c>
      <c r="AG219">
        <v>171735350.40000001</v>
      </c>
      <c r="AH219">
        <v>173453035.09999999</v>
      </c>
      <c r="AI219">
        <v>175136860.5</v>
      </c>
      <c r="AJ219">
        <v>176791501</v>
      </c>
      <c r="AK219">
        <v>178507219.09999999</v>
      </c>
      <c r="AL219">
        <v>180273571.80000001</v>
      </c>
      <c r="AM219">
        <v>182058389.80000001</v>
      </c>
      <c r="AN219">
        <v>183904625.5</v>
      </c>
      <c r="AO219">
        <v>185721809.30000001</v>
      </c>
      <c r="AP219">
        <v>187526035.40000001</v>
      </c>
      <c r="AQ219">
        <v>189374925</v>
      </c>
      <c r="AR219">
        <v>191189169.40000001</v>
      </c>
      <c r="AS219">
        <v>193703147.19999999</v>
      </c>
      <c r="AT219">
        <v>196361887.90000001</v>
      </c>
      <c r="AU219">
        <v>199059440.40000001</v>
      </c>
      <c r="AV219">
        <v>201800008.80000001</v>
      </c>
      <c r="AW219">
        <v>204680580.69999999</v>
      </c>
    </row>
    <row r="220" spans="2:49" x14ac:dyDescent="0.3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41572684.25</v>
      </c>
      <c r="G220">
        <v>37517335.25</v>
      </c>
      <c r="H220">
        <v>32586572.219999999</v>
      </c>
      <c r="I220">
        <v>32811001.16</v>
      </c>
      <c r="J220">
        <v>31682658.969999999</v>
      </c>
      <c r="K220">
        <v>30058454.829999998</v>
      </c>
      <c r="L220">
        <v>29972942.859999999</v>
      </c>
      <c r="M220">
        <v>29704812.16</v>
      </c>
      <c r="N220">
        <v>28767864.859999999</v>
      </c>
      <c r="O220">
        <v>24935451.280000001</v>
      </c>
      <c r="P220">
        <v>21298478.309999999</v>
      </c>
      <c r="Q220">
        <v>18792014.309999999</v>
      </c>
      <c r="R220">
        <v>17072333.370000001</v>
      </c>
      <c r="S220">
        <v>11966979.66</v>
      </c>
      <c r="T220">
        <v>10914763.02</v>
      </c>
      <c r="U220">
        <v>10382577.109999999</v>
      </c>
      <c r="V220">
        <v>10038461.01</v>
      </c>
      <c r="W220">
        <v>9855722.0390000008</v>
      </c>
      <c r="X220">
        <v>9733972.6380000003</v>
      </c>
      <c r="Y220">
        <v>9842555.5840000007</v>
      </c>
      <c r="Z220">
        <v>9995402.7670000009</v>
      </c>
      <c r="AA220">
        <v>10170034.869999999</v>
      </c>
      <c r="AB220">
        <v>10363548.93</v>
      </c>
      <c r="AC220">
        <v>10572097.539999999</v>
      </c>
      <c r="AD220">
        <v>10786628.25</v>
      </c>
      <c r="AE220">
        <v>10998085.51</v>
      </c>
      <c r="AF220">
        <v>11207457.49</v>
      </c>
      <c r="AG220">
        <v>11415592.48</v>
      </c>
      <c r="AH220">
        <v>11626562.720000001</v>
      </c>
      <c r="AI220">
        <v>11832435.58</v>
      </c>
      <c r="AJ220">
        <v>12039505.460000001</v>
      </c>
      <c r="AK220">
        <v>12253530.630000001</v>
      </c>
      <c r="AL220">
        <v>12472139.09</v>
      </c>
      <c r="AM220">
        <v>12694768.08</v>
      </c>
      <c r="AN220">
        <v>12921309.119999999</v>
      </c>
      <c r="AO220">
        <v>13149022.119999999</v>
      </c>
      <c r="AP220">
        <v>13378198.85</v>
      </c>
      <c r="AQ220">
        <v>13612034.109999999</v>
      </c>
      <c r="AR220">
        <v>13845718.029999999</v>
      </c>
      <c r="AS220">
        <v>14092787.08</v>
      </c>
      <c r="AT220">
        <v>14350536.82</v>
      </c>
      <c r="AU220">
        <v>14615895.949999999</v>
      </c>
      <c r="AV220">
        <v>14888409.9</v>
      </c>
      <c r="AW220">
        <v>15173783.630000001</v>
      </c>
    </row>
    <row r="221" spans="2:49" x14ac:dyDescent="0.3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163101806.69999999</v>
      </c>
      <c r="G221">
        <v>154384583</v>
      </c>
      <c r="H221">
        <v>142518433.59999999</v>
      </c>
      <c r="I221">
        <v>143942766.30000001</v>
      </c>
      <c r="J221">
        <v>140557779.30000001</v>
      </c>
      <c r="K221">
        <v>130754246.40000001</v>
      </c>
      <c r="L221">
        <v>125019672.7</v>
      </c>
      <c r="M221">
        <v>123619428.90000001</v>
      </c>
      <c r="N221">
        <v>122949130.8</v>
      </c>
      <c r="O221">
        <v>124652137.40000001</v>
      </c>
      <c r="P221">
        <v>122557338.5</v>
      </c>
      <c r="Q221">
        <v>118552498.7</v>
      </c>
      <c r="R221">
        <v>116706898.8</v>
      </c>
      <c r="S221">
        <v>115830349.09999999</v>
      </c>
      <c r="T221">
        <v>118124319.90000001</v>
      </c>
      <c r="U221">
        <v>120289092.09999999</v>
      </c>
      <c r="V221">
        <v>122637108.5</v>
      </c>
      <c r="W221">
        <v>121280465.09999999</v>
      </c>
      <c r="X221">
        <v>120052484.40000001</v>
      </c>
      <c r="Y221">
        <v>119565336</v>
      </c>
      <c r="Z221">
        <v>120052267.40000001</v>
      </c>
      <c r="AA221">
        <v>121216892.59999999</v>
      </c>
      <c r="AB221">
        <v>122891151.40000001</v>
      </c>
      <c r="AC221">
        <v>124889930.8</v>
      </c>
      <c r="AD221">
        <v>126334381.09999999</v>
      </c>
      <c r="AE221">
        <v>127817320.7</v>
      </c>
      <c r="AF221">
        <v>128972018.5</v>
      </c>
      <c r="AG221">
        <v>130393707</v>
      </c>
      <c r="AH221">
        <v>131859168</v>
      </c>
      <c r="AI221">
        <v>133116271.8</v>
      </c>
      <c r="AJ221">
        <v>134328729.19999999</v>
      </c>
      <c r="AK221">
        <v>135577512.80000001</v>
      </c>
      <c r="AL221">
        <v>136867234.19999999</v>
      </c>
      <c r="AM221">
        <v>138166135.40000001</v>
      </c>
      <c r="AN221">
        <v>139616966.30000001</v>
      </c>
      <c r="AO221">
        <v>141037159</v>
      </c>
      <c r="AP221">
        <v>142444164.90000001</v>
      </c>
      <c r="AQ221">
        <v>143887231</v>
      </c>
      <c r="AR221">
        <v>145303088.40000001</v>
      </c>
      <c r="AS221">
        <v>146613975.80000001</v>
      </c>
      <c r="AT221">
        <v>147958049.80000001</v>
      </c>
      <c r="AU221">
        <v>149321634.30000001</v>
      </c>
      <c r="AV221">
        <v>150720131.19999999</v>
      </c>
      <c r="AW221">
        <v>152233760.30000001</v>
      </c>
    </row>
    <row r="222" spans="2:49" x14ac:dyDescent="0.35">
      <c r="B222" t="s">
        <v>321</v>
      </c>
      <c r="C222">
        <v>50816086.547106199</v>
      </c>
      <c r="D222">
        <v>51631955.253548898</v>
      </c>
      <c r="E222">
        <v>52460923</v>
      </c>
      <c r="F222">
        <v>53015690.670000002</v>
      </c>
      <c r="G222">
        <v>51813143.829999998</v>
      </c>
      <c r="H222">
        <v>48594096.409999996</v>
      </c>
      <c r="I222">
        <v>50046532.229999997</v>
      </c>
      <c r="J222">
        <v>50560366.939999998</v>
      </c>
      <c r="K222">
        <v>48791068.18</v>
      </c>
      <c r="L222">
        <v>47689879.149999999</v>
      </c>
      <c r="M222">
        <v>47698267.93</v>
      </c>
      <c r="N222">
        <v>48438817.960000001</v>
      </c>
      <c r="O222">
        <v>49234817.840000004</v>
      </c>
      <c r="P222">
        <v>48202958.719999999</v>
      </c>
      <c r="Q222">
        <v>45211546.969999999</v>
      </c>
      <c r="R222">
        <v>41956416.770000003</v>
      </c>
      <c r="S222">
        <v>41760942.700000003</v>
      </c>
      <c r="T222">
        <v>38574792.939999998</v>
      </c>
      <c r="U222">
        <v>35426089.859999999</v>
      </c>
      <c r="V222">
        <v>32741977.77</v>
      </c>
      <c r="W222">
        <v>31464957.199999999</v>
      </c>
      <c r="X222">
        <v>30476548.609999999</v>
      </c>
      <c r="Y222">
        <v>30033017.760000002</v>
      </c>
      <c r="Z222">
        <v>29858254.879999999</v>
      </c>
      <c r="AA222">
        <v>29782549.91</v>
      </c>
      <c r="AB222">
        <v>29730490.379999999</v>
      </c>
      <c r="AC222">
        <v>29683692.75</v>
      </c>
      <c r="AD222">
        <v>29778120.23</v>
      </c>
      <c r="AE222">
        <v>29842530.670000002</v>
      </c>
      <c r="AF222">
        <v>29891485.760000002</v>
      </c>
      <c r="AG222">
        <v>29926050.859999999</v>
      </c>
      <c r="AH222">
        <v>29967304.399999999</v>
      </c>
      <c r="AI222">
        <v>30188153.079999998</v>
      </c>
      <c r="AJ222">
        <v>30423266.390000001</v>
      </c>
      <c r="AK222">
        <v>30676175.68</v>
      </c>
      <c r="AL222">
        <v>30934198.449999999</v>
      </c>
      <c r="AM222">
        <v>31197486.329999998</v>
      </c>
      <c r="AN222">
        <v>31366350.109999999</v>
      </c>
      <c r="AO222">
        <v>31535628.190000001</v>
      </c>
      <c r="AP222">
        <v>31703671.670000002</v>
      </c>
      <c r="AQ222">
        <v>31875659.93</v>
      </c>
      <c r="AR222">
        <v>32040362.960000001</v>
      </c>
      <c r="AS222">
        <v>32996384.280000001</v>
      </c>
      <c r="AT222">
        <v>34053301.229999997</v>
      </c>
      <c r="AU222">
        <v>35121910.149999999</v>
      </c>
      <c r="AV222">
        <v>36191467.710000001</v>
      </c>
      <c r="AW222">
        <v>37273036.770000003</v>
      </c>
    </row>
    <row r="223" spans="2:49" x14ac:dyDescent="0.3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415497913.89999998</v>
      </c>
      <c r="G223">
        <v>396903181.69999999</v>
      </c>
      <c r="H223">
        <v>376376356.30000001</v>
      </c>
      <c r="I223">
        <v>376218372.19999999</v>
      </c>
      <c r="J223">
        <v>368371683</v>
      </c>
      <c r="K223">
        <v>350630951</v>
      </c>
      <c r="L223">
        <v>340259892.69999999</v>
      </c>
      <c r="M223">
        <v>335685599.80000001</v>
      </c>
      <c r="N223">
        <v>333462079</v>
      </c>
      <c r="O223">
        <v>330197015.30000001</v>
      </c>
      <c r="P223">
        <v>319868281.19999999</v>
      </c>
      <c r="Q223">
        <v>305752700.30000001</v>
      </c>
      <c r="R223">
        <v>295325891.89999998</v>
      </c>
      <c r="S223">
        <v>288816325</v>
      </c>
      <c r="T223">
        <v>284949906.60000002</v>
      </c>
      <c r="U223">
        <v>281210822.30000001</v>
      </c>
      <c r="V223">
        <v>278008638.69999999</v>
      </c>
      <c r="W223">
        <v>272227834.69999999</v>
      </c>
      <c r="X223">
        <v>266722582.40000001</v>
      </c>
      <c r="Y223">
        <v>263446285.59999999</v>
      </c>
      <c r="Z223">
        <v>261687792.30000001</v>
      </c>
      <c r="AA223">
        <v>260894358.19999999</v>
      </c>
      <c r="AB223">
        <v>260743308.09999999</v>
      </c>
      <c r="AC223">
        <v>260968054.69999999</v>
      </c>
      <c r="AD223">
        <v>260724598.59999999</v>
      </c>
      <c r="AE223">
        <v>260404031</v>
      </c>
      <c r="AF223">
        <v>259659282.30000001</v>
      </c>
      <c r="AG223">
        <v>259084215.5</v>
      </c>
      <c r="AH223">
        <v>258497053.19999999</v>
      </c>
      <c r="AI223">
        <v>257887365.5</v>
      </c>
      <c r="AJ223">
        <v>257190084.30000001</v>
      </c>
      <c r="AK223">
        <v>256509212.59999999</v>
      </c>
      <c r="AL223">
        <v>255840452.80000001</v>
      </c>
      <c r="AM223">
        <v>255164209</v>
      </c>
      <c r="AN223">
        <v>254505315.09999999</v>
      </c>
      <c r="AO223">
        <v>253821301.59999999</v>
      </c>
      <c r="AP223">
        <v>253138758.59999999</v>
      </c>
      <c r="AQ223">
        <v>252531382.40000001</v>
      </c>
      <c r="AR223">
        <v>251926898.90000001</v>
      </c>
      <c r="AS223">
        <v>252064744.09999999</v>
      </c>
      <c r="AT223">
        <v>252405745.09999999</v>
      </c>
      <c r="AU223">
        <v>252849606.69999999</v>
      </c>
      <c r="AV223">
        <v>253405731.90000001</v>
      </c>
      <c r="AW223">
        <v>254186029.40000001</v>
      </c>
    </row>
    <row r="224" spans="2:49" x14ac:dyDescent="0.3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42679719.689999998</v>
      </c>
      <c r="G224">
        <v>38595318.530000001</v>
      </c>
      <c r="H224">
        <v>33635120.759999998</v>
      </c>
      <c r="I224">
        <v>33835272.789999999</v>
      </c>
      <c r="J224">
        <v>32682776.670000002</v>
      </c>
      <c r="K224">
        <v>31031813.989999998</v>
      </c>
      <c r="L224">
        <v>30917131.68</v>
      </c>
      <c r="M224">
        <v>30620839.050000001</v>
      </c>
      <c r="N224">
        <v>29659514.420000002</v>
      </c>
      <c r="O224">
        <v>25809228.289999999</v>
      </c>
      <c r="P224">
        <v>22157990.77</v>
      </c>
      <c r="Q224">
        <v>19635888.68</v>
      </c>
      <c r="R224">
        <v>17894284.469999999</v>
      </c>
      <c r="S224">
        <v>12767028.33</v>
      </c>
      <c r="T224">
        <v>11694012.84</v>
      </c>
      <c r="U224">
        <v>11141341.35</v>
      </c>
      <c r="V224">
        <v>10773500.369999999</v>
      </c>
      <c r="W224">
        <v>10565762.83</v>
      </c>
      <c r="X224">
        <v>10417179.1</v>
      </c>
      <c r="Y224">
        <v>10499317.58</v>
      </c>
      <c r="Z224">
        <v>10628114.42</v>
      </c>
      <c r="AA224">
        <v>10781657.300000001</v>
      </c>
      <c r="AB224">
        <v>10956787.119999999</v>
      </c>
      <c r="AC224">
        <v>11149174.57</v>
      </c>
      <c r="AD224">
        <v>11349321.1</v>
      </c>
      <c r="AE224">
        <v>11547780.550000001</v>
      </c>
      <c r="AF224">
        <v>11745237.4</v>
      </c>
      <c r="AG224">
        <v>11942322.42</v>
      </c>
      <c r="AH224">
        <v>12142968.16</v>
      </c>
      <c r="AI224">
        <v>12339093.199999999</v>
      </c>
      <c r="AJ224">
        <v>12536830.060000001</v>
      </c>
      <c r="AK224">
        <v>12741847.140000001</v>
      </c>
      <c r="AL224">
        <v>12951710.949999999</v>
      </c>
      <c r="AM224">
        <v>13165815.609999999</v>
      </c>
      <c r="AN224">
        <v>13384021.310000001</v>
      </c>
      <c r="AO224">
        <v>13603524.130000001</v>
      </c>
      <c r="AP224">
        <v>13824585.65</v>
      </c>
      <c r="AQ224">
        <v>14050398.779999999</v>
      </c>
      <c r="AR224">
        <v>14276148.710000001</v>
      </c>
      <c r="AS224">
        <v>14515364.939999999</v>
      </c>
      <c r="AT224">
        <v>14765315.82</v>
      </c>
      <c r="AU224">
        <v>15022910.130000001</v>
      </c>
      <c r="AV224">
        <v>15287687.35</v>
      </c>
      <c r="AW224">
        <v>15565401.029999999</v>
      </c>
    </row>
    <row r="225" spans="2:49" x14ac:dyDescent="0.3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281121803.89999998</v>
      </c>
      <c r="G225">
        <v>268832263.80000001</v>
      </c>
      <c r="H225">
        <v>256865378.40000001</v>
      </c>
      <c r="I225">
        <v>255259885.19999999</v>
      </c>
      <c r="J225">
        <v>248953484.09999999</v>
      </c>
      <c r="K225">
        <v>236026899.40000001</v>
      </c>
      <c r="L225">
        <v>227814870.90000001</v>
      </c>
      <c r="M225">
        <v>224175217.30000001</v>
      </c>
      <c r="N225">
        <v>222520985.09999999</v>
      </c>
      <c r="O225">
        <v>223185230.40000001</v>
      </c>
      <c r="P225">
        <v>219258618.59999999</v>
      </c>
      <c r="Q225">
        <v>213218600.40000001</v>
      </c>
      <c r="R225">
        <v>210294744.09999999</v>
      </c>
      <c r="S225">
        <v>211154044</v>
      </c>
      <c r="T225">
        <v>212412687.69999999</v>
      </c>
      <c r="U225">
        <v>212874169.19999999</v>
      </c>
      <c r="V225">
        <v>213256005.30000001</v>
      </c>
      <c r="W225">
        <v>209738370</v>
      </c>
      <c r="X225">
        <v>206176573.59999999</v>
      </c>
      <c r="Y225">
        <v>203771430.30000001</v>
      </c>
      <c r="Z225">
        <v>202551940.30000001</v>
      </c>
      <c r="AA225">
        <v>202143219.09999999</v>
      </c>
      <c r="AB225">
        <v>202302105.5</v>
      </c>
      <c r="AC225">
        <v>202784258.80000001</v>
      </c>
      <c r="AD225">
        <v>202632994</v>
      </c>
      <c r="AE225">
        <v>202433367.5</v>
      </c>
      <c r="AF225">
        <v>201813321.59999999</v>
      </c>
      <c r="AG225">
        <v>201367520.5</v>
      </c>
      <c r="AH225">
        <v>200881609.69999999</v>
      </c>
      <c r="AI225">
        <v>200077568</v>
      </c>
      <c r="AJ225">
        <v>199157960.5</v>
      </c>
      <c r="AK225">
        <v>198218553.5</v>
      </c>
      <c r="AL225">
        <v>197276056.19999999</v>
      </c>
      <c r="AM225">
        <v>196311446</v>
      </c>
      <c r="AN225">
        <v>195466769.19999999</v>
      </c>
      <c r="AO225">
        <v>194590292.59999999</v>
      </c>
      <c r="AP225">
        <v>193713146.09999999</v>
      </c>
      <c r="AQ225">
        <v>192900056.5</v>
      </c>
      <c r="AR225">
        <v>192097967</v>
      </c>
      <c r="AS225">
        <v>191233773</v>
      </c>
      <c r="AT225">
        <v>190463869.5</v>
      </c>
      <c r="AU225">
        <v>189780792.5</v>
      </c>
      <c r="AV225">
        <v>189205584.30000001</v>
      </c>
      <c r="AW225">
        <v>188828212.69999999</v>
      </c>
    </row>
    <row r="226" spans="2:49" x14ac:dyDescent="0.3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91696390.290000007</v>
      </c>
      <c r="G226">
        <v>89475599.359999999</v>
      </c>
      <c r="H226">
        <v>85875857.109999999</v>
      </c>
      <c r="I226">
        <v>87123214.209999904</v>
      </c>
      <c r="J226">
        <v>86735422.230000004</v>
      </c>
      <c r="K226">
        <v>83572237.629999995</v>
      </c>
      <c r="L226">
        <v>81527890.079999998</v>
      </c>
      <c r="M226">
        <v>80889543.450000003</v>
      </c>
      <c r="N226">
        <v>81281579.480000004</v>
      </c>
      <c r="O226">
        <v>81202556.590000004</v>
      </c>
      <c r="P226">
        <v>78451671.859999999</v>
      </c>
      <c r="Q226">
        <v>72898211.230000004</v>
      </c>
      <c r="R226">
        <v>67136863.359999999</v>
      </c>
      <c r="S226">
        <v>64895252.600000001</v>
      </c>
      <c r="T226">
        <v>60843206.130000003</v>
      </c>
      <c r="U226">
        <v>57195311.829999998</v>
      </c>
      <c r="V226">
        <v>53979133.049999997</v>
      </c>
      <c r="W226">
        <v>51923701.850000001</v>
      </c>
      <c r="X226">
        <v>50128829.640000001</v>
      </c>
      <c r="Y226">
        <v>49175537.759999998</v>
      </c>
      <c r="Z226">
        <v>48507737.590000004</v>
      </c>
      <c r="AA226">
        <v>47969481.759999998</v>
      </c>
      <c r="AB226">
        <v>47484415.460000001</v>
      </c>
      <c r="AC226">
        <v>47034621.369999997</v>
      </c>
      <c r="AD226">
        <v>46742283.479999997</v>
      </c>
      <c r="AE226">
        <v>46422882.920000002</v>
      </c>
      <c r="AF226">
        <v>46100723.299999997</v>
      </c>
      <c r="AG226">
        <v>45774372.590000004</v>
      </c>
      <c r="AH226">
        <v>45472475.32</v>
      </c>
      <c r="AI226">
        <v>45470704.25</v>
      </c>
      <c r="AJ226">
        <v>45495293.780000001</v>
      </c>
      <c r="AK226">
        <v>45548811.909999996</v>
      </c>
      <c r="AL226">
        <v>45612685.619999997</v>
      </c>
      <c r="AM226">
        <v>45686947.469999999</v>
      </c>
      <c r="AN226">
        <v>45654524.640000001</v>
      </c>
      <c r="AO226">
        <v>45627484.850000001</v>
      </c>
      <c r="AP226">
        <v>45601026.909999996</v>
      </c>
      <c r="AQ226">
        <v>45580927.170000002</v>
      </c>
      <c r="AR226">
        <v>45552783.200000003</v>
      </c>
      <c r="AS226">
        <v>46315606.079999998</v>
      </c>
      <c r="AT226">
        <v>47176559.719999999</v>
      </c>
      <c r="AU226">
        <v>48045904.090000004</v>
      </c>
      <c r="AV226">
        <v>48912460.240000002</v>
      </c>
      <c r="AW226">
        <v>49792415.670000002</v>
      </c>
    </row>
    <row r="227" spans="2:49" x14ac:dyDescent="0.3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443094217.39999998</v>
      </c>
      <c r="G227">
        <v>423948153</v>
      </c>
      <c r="H227">
        <v>400720889.19999999</v>
      </c>
      <c r="I227">
        <v>401529194.5</v>
      </c>
      <c r="J227">
        <v>394383459.60000002</v>
      </c>
      <c r="K227">
        <v>376061132.19999999</v>
      </c>
      <c r="L227">
        <v>365445800.10000002</v>
      </c>
      <c r="M227">
        <v>360929111.19999999</v>
      </c>
      <c r="N227">
        <v>358812629.5</v>
      </c>
      <c r="O227">
        <v>356149718.60000002</v>
      </c>
      <c r="P227">
        <v>346314509</v>
      </c>
      <c r="Q227">
        <v>332612128.5</v>
      </c>
      <c r="R227">
        <v>322572473.19999999</v>
      </c>
      <c r="S227">
        <v>316761961.89999998</v>
      </c>
      <c r="T227">
        <v>312969002.19999999</v>
      </c>
      <c r="U227">
        <v>309297924.10000002</v>
      </c>
      <c r="V227">
        <v>306561417.60000002</v>
      </c>
      <c r="W227">
        <v>300276833</v>
      </c>
      <c r="X227">
        <v>294842312.69999999</v>
      </c>
      <c r="Y227">
        <v>291577712.69999999</v>
      </c>
      <c r="Z227">
        <v>289992222</v>
      </c>
      <c r="AA227">
        <v>289424597.69999999</v>
      </c>
      <c r="AB227">
        <v>289526493.19999999</v>
      </c>
      <c r="AC227">
        <v>290035074.69999999</v>
      </c>
      <c r="AD227">
        <v>290136587.30000001</v>
      </c>
      <c r="AE227">
        <v>290159573.30000001</v>
      </c>
      <c r="AF227">
        <v>289765048.89999998</v>
      </c>
      <c r="AG227">
        <v>289548483.60000002</v>
      </c>
      <c r="AH227">
        <v>289358179.30000001</v>
      </c>
      <c r="AI227">
        <v>289134903.10000002</v>
      </c>
      <c r="AJ227">
        <v>288820981.19999999</v>
      </c>
      <c r="AK227">
        <v>288564555</v>
      </c>
      <c r="AL227">
        <v>288326364.39999998</v>
      </c>
      <c r="AM227">
        <v>288081537.60000002</v>
      </c>
      <c r="AN227">
        <v>287870600.19999999</v>
      </c>
      <c r="AO227">
        <v>287626742.19999999</v>
      </c>
      <c r="AP227">
        <v>287391780.39999998</v>
      </c>
      <c r="AQ227">
        <v>287268894.89999998</v>
      </c>
      <c r="AR227">
        <v>287132632.39999998</v>
      </c>
      <c r="AS227">
        <v>287748910.39999998</v>
      </c>
      <c r="AT227">
        <v>288583208.69999999</v>
      </c>
      <c r="AU227">
        <v>289512936.80000001</v>
      </c>
      <c r="AV227">
        <v>290557378.19999999</v>
      </c>
      <c r="AW227">
        <v>291882628.39999998</v>
      </c>
    </row>
    <row r="228" spans="2:49" x14ac:dyDescent="0.3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274.72153839999999</v>
      </c>
      <c r="G228">
        <v>275.19720119999999</v>
      </c>
      <c r="H228">
        <v>264.44389869999998</v>
      </c>
      <c r="I228">
        <v>273.28287840000002</v>
      </c>
      <c r="J228">
        <v>274.2229117</v>
      </c>
      <c r="K228">
        <v>268.33965740000002</v>
      </c>
      <c r="L228">
        <v>263.2586968</v>
      </c>
      <c r="M228">
        <v>260.83395990000002</v>
      </c>
      <c r="N228">
        <v>258.18561260000001</v>
      </c>
      <c r="O228">
        <v>256.20167190000001</v>
      </c>
      <c r="P228">
        <v>252.7816942</v>
      </c>
      <c r="Q228">
        <v>248.11051520000001</v>
      </c>
      <c r="R228">
        <v>241.95928000000001</v>
      </c>
      <c r="S228">
        <v>230.61301520000001</v>
      </c>
      <c r="T228">
        <v>225.18558329999999</v>
      </c>
      <c r="U228">
        <v>221.28729720000001</v>
      </c>
      <c r="V228">
        <v>218.2592027</v>
      </c>
      <c r="W228">
        <v>223.99530530000001</v>
      </c>
      <c r="X228">
        <v>230.31738519999999</v>
      </c>
      <c r="Y228">
        <v>229.31124550000001</v>
      </c>
      <c r="Z228">
        <v>228.96941519999999</v>
      </c>
      <c r="AA228">
        <v>229.102825</v>
      </c>
      <c r="AB228">
        <v>229.28779850000001</v>
      </c>
      <c r="AC228">
        <v>229.7218455</v>
      </c>
      <c r="AD228">
        <v>226.58525299999999</v>
      </c>
      <c r="AE228">
        <v>223.7440671</v>
      </c>
      <c r="AF228">
        <v>222.39285419999999</v>
      </c>
      <c r="AG228">
        <v>220.37610670000001</v>
      </c>
      <c r="AH228">
        <v>218.53693509999999</v>
      </c>
      <c r="AI228">
        <v>217.00199839999999</v>
      </c>
      <c r="AJ228">
        <v>215.5053661</v>
      </c>
      <c r="AK228">
        <v>214.0667953</v>
      </c>
      <c r="AL228">
        <v>212.71253440000001</v>
      </c>
      <c r="AM228">
        <v>211.3835938</v>
      </c>
      <c r="AN228">
        <v>210.36271020000001</v>
      </c>
      <c r="AO228">
        <v>209.33377680000001</v>
      </c>
      <c r="AP228">
        <v>208.3032767</v>
      </c>
      <c r="AQ228">
        <v>207.30237529999999</v>
      </c>
      <c r="AR228">
        <v>206.2965887</v>
      </c>
      <c r="AS228">
        <v>205.99353719999999</v>
      </c>
      <c r="AT228">
        <v>205.6984483</v>
      </c>
      <c r="AU228">
        <v>205.40876510000001</v>
      </c>
      <c r="AV228">
        <v>205.1408606</v>
      </c>
      <c r="AW228">
        <v>204.9501229</v>
      </c>
    </row>
    <row r="229" spans="2:49" x14ac:dyDescent="0.3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5.7774918470000003</v>
      </c>
      <c r="G229">
        <v>4.9994018320000002</v>
      </c>
      <c r="H229">
        <v>4.2504411519999996</v>
      </c>
      <c r="I229">
        <v>4.5163687890000004</v>
      </c>
      <c r="J229">
        <v>4.4003804280000001</v>
      </c>
      <c r="K229">
        <v>4.2012700159999996</v>
      </c>
      <c r="L229">
        <v>4.4248391810000003</v>
      </c>
      <c r="M229">
        <v>4.5880125820000002</v>
      </c>
      <c r="N229">
        <v>4.5938879449999996</v>
      </c>
      <c r="O229">
        <v>3.9255723539999998</v>
      </c>
      <c r="P229">
        <v>3.2604902920000001</v>
      </c>
      <c r="Q229">
        <v>2.8434210100000001</v>
      </c>
      <c r="R229">
        <v>2.6415449240000002</v>
      </c>
      <c r="S229">
        <v>2.481776027</v>
      </c>
      <c r="T229">
        <v>2.4117012359999999</v>
      </c>
      <c r="U229">
        <v>2.4042179309999998</v>
      </c>
      <c r="V229">
        <v>2.4275661629999998</v>
      </c>
      <c r="W229">
        <v>2.4377429500000001</v>
      </c>
      <c r="X229">
        <v>2.460468181</v>
      </c>
      <c r="Y229">
        <v>2.485187839</v>
      </c>
      <c r="Z229">
        <v>2.5168507390000001</v>
      </c>
      <c r="AA229">
        <v>2.5543194869999999</v>
      </c>
      <c r="AB229">
        <v>2.5970788890000001</v>
      </c>
      <c r="AC229">
        <v>2.6441534519999998</v>
      </c>
      <c r="AD229">
        <v>2.6927456350000001</v>
      </c>
      <c r="AE229">
        <v>2.740657176</v>
      </c>
      <c r="AF229">
        <v>2.7881006679999998</v>
      </c>
      <c r="AG229">
        <v>2.8352641439999999</v>
      </c>
      <c r="AH229">
        <v>2.883150316</v>
      </c>
      <c r="AI229">
        <v>2.9297462689999998</v>
      </c>
      <c r="AJ229">
        <v>2.9766772129999999</v>
      </c>
      <c r="AK229">
        <v>3.02537748</v>
      </c>
      <c r="AL229">
        <v>3.0752601039999998</v>
      </c>
      <c r="AM229">
        <v>3.1261918739999999</v>
      </c>
      <c r="AN229">
        <v>3.1778815890000001</v>
      </c>
      <c r="AO229">
        <v>3.2298801140000002</v>
      </c>
      <c r="AP229">
        <v>3.2822950130000002</v>
      </c>
      <c r="AQ229">
        <v>3.335922611</v>
      </c>
      <c r="AR229">
        <v>3.3895815890000001</v>
      </c>
      <c r="AS229">
        <v>3.4464890389999998</v>
      </c>
      <c r="AT229">
        <v>3.5060473710000002</v>
      </c>
      <c r="AU229">
        <v>3.5675401600000001</v>
      </c>
      <c r="AV229">
        <v>3.6308520099999999</v>
      </c>
      <c r="AW229">
        <v>3.6973941410000002</v>
      </c>
    </row>
    <row r="230" spans="2:49" x14ac:dyDescent="0.3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5.7774918470000003</v>
      </c>
      <c r="G230">
        <v>4.9994018320000002</v>
      </c>
      <c r="H230">
        <v>4.2504411519999996</v>
      </c>
      <c r="I230">
        <v>4.5163687890000004</v>
      </c>
      <c r="J230">
        <v>4.4003804280000001</v>
      </c>
      <c r="K230">
        <v>4.2012700159999996</v>
      </c>
      <c r="L230">
        <v>4.4248391810000003</v>
      </c>
      <c r="M230">
        <v>4.5880125820000002</v>
      </c>
      <c r="N230">
        <v>4.5938879449999996</v>
      </c>
      <c r="O230">
        <v>3.9255723539999998</v>
      </c>
      <c r="P230">
        <v>3.2604902920000001</v>
      </c>
      <c r="Q230">
        <v>2.8434210100000001</v>
      </c>
      <c r="R230">
        <v>2.6415449240000002</v>
      </c>
      <c r="S230">
        <v>2.481776027</v>
      </c>
      <c r="T230">
        <v>2.4117012359999999</v>
      </c>
      <c r="U230">
        <v>2.4042179309999998</v>
      </c>
      <c r="V230">
        <v>2.4275661629999998</v>
      </c>
      <c r="W230">
        <v>2.4377429500000001</v>
      </c>
      <c r="X230">
        <v>2.460468181</v>
      </c>
      <c r="Y230">
        <v>2.485187839</v>
      </c>
      <c r="Z230">
        <v>2.5168507390000001</v>
      </c>
      <c r="AA230">
        <v>2.5543194869999999</v>
      </c>
      <c r="AB230">
        <v>2.5970788890000001</v>
      </c>
      <c r="AC230">
        <v>2.6441534519999998</v>
      </c>
      <c r="AD230">
        <v>2.6927456350000001</v>
      </c>
      <c r="AE230">
        <v>2.740657176</v>
      </c>
      <c r="AF230">
        <v>2.7881006679999998</v>
      </c>
      <c r="AG230">
        <v>2.8352641439999999</v>
      </c>
      <c r="AH230">
        <v>2.883150316</v>
      </c>
      <c r="AI230">
        <v>2.9297462689999998</v>
      </c>
      <c r="AJ230">
        <v>2.9766772129999999</v>
      </c>
      <c r="AK230">
        <v>3.02537748</v>
      </c>
      <c r="AL230">
        <v>3.0752601039999998</v>
      </c>
      <c r="AM230">
        <v>3.1261918739999999</v>
      </c>
      <c r="AN230">
        <v>3.1778815890000001</v>
      </c>
      <c r="AO230">
        <v>3.2298801140000002</v>
      </c>
      <c r="AP230">
        <v>3.2822950130000002</v>
      </c>
      <c r="AQ230">
        <v>3.335922611</v>
      </c>
      <c r="AR230">
        <v>3.3895815890000001</v>
      </c>
      <c r="AS230">
        <v>3.4464890389999998</v>
      </c>
      <c r="AT230">
        <v>3.5060473710000002</v>
      </c>
      <c r="AU230">
        <v>3.5675401600000001</v>
      </c>
      <c r="AV230">
        <v>3.6308520099999999</v>
      </c>
      <c r="AW230">
        <v>3.6973941410000002</v>
      </c>
    </row>
    <row r="231" spans="2:49" x14ac:dyDescent="0.3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88.317003839999998</v>
      </c>
      <c r="G231">
        <v>84.483621209999995</v>
      </c>
      <c r="H231">
        <v>80.758105639999997</v>
      </c>
      <c r="I231">
        <v>80.372591560000004</v>
      </c>
      <c r="J231">
        <v>78.500913679999996</v>
      </c>
      <c r="K231">
        <v>74.471524619999997</v>
      </c>
      <c r="L231">
        <v>71.962956270000006</v>
      </c>
      <c r="M231">
        <v>70.926962439999997</v>
      </c>
      <c r="N231">
        <v>70.511794170000002</v>
      </c>
      <c r="O231">
        <v>70.793864909999996</v>
      </c>
      <c r="P231">
        <v>69.578706479999994</v>
      </c>
      <c r="Q231">
        <v>67.670566579999999</v>
      </c>
      <c r="R231">
        <v>66.768934099999996</v>
      </c>
      <c r="S231">
        <v>67.172241959999994</v>
      </c>
      <c r="T231">
        <v>67.339745500000006</v>
      </c>
      <c r="U231">
        <v>67.242923939999997</v>
      </c>
      <c r="V231">
        <v>67.133057379999997</v>
      </c>
      <c r="W231">
        <v>66.077664519999999</v>
      </c>
      <c r="X231">
        <v>65.046197160000006</v>
      </c>
      <c r="Y231">
        <v>64.303491159999894</v>
      </c>
      <c r="Z231">
        <v>63.935031850000001</v>
      </c>
      <c r="AA231">
        <v>63.827154450000002</v>
      </c>
      <c r="AB231">
        <v>63.900432100000003</v>
      </c>
      <c r="AC231">
        <v>64.078138269999997</v>
      </c>
      <c r="AD231">
        <v>64.03292673</v>
      </c>
      <c r="AE231">
        <v>63.97061909</v>
      </c>
      <c r="AF231">
        <v>63.784481759999998</v>
      </c>
      <c r="AG231">
        <v>63.64527768</v>
      </c>
      <c r="AH231">
        <v>63.493432470000002</v>
      </c>
      <c r="AI231">
        <v>63.256247299999998</v>
      </c>
      <c r="AJ231">
        <v>62.983878099999998</v>
      </c>
      <c r="AK231">
        <v>62.705838470000003</v>
      </c>
      <c r="AL231">
        <v>62.426529819999999</v>
      </c>
      <c r="AM231">
        <v>62.140514140000001</v>
      </c>
      <c r="AN231">
        <v>61.880448940000001</v>
      </c>
      <c r="AO231">
        <v>61.608244540000001</v>
      </c>
      <c r="AP231">
        <v>61.335508179999998</v>
      </c>
      <c r="AQ231">
        <v>61.083197470000002</v>
      </c>
      <c r="AR231">
        <v>60.834024679999999</v>
      </c>
      <c r="AS231">
        <v>60.572680040000002</v>
      </c>
      <c r="AT231">
        <v>60.341369399999998</v>
      </c>
      <c r="AU231">
        <v>60.137333959999999</v>
      </c>
      <c r="AV231">
        <v>59.967274310000001</v>
      </c>
      <c r="AW231">
        <v>59.860137129999998</v>
      </c>
    </row>
    <row r="232" spans="2:49" x14ac:dyDescent="0.3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1.1064496349999999</v>
      </c>
      <c r="G232">
        <v>1.452357688</v>
      </c>
      <c r="H232">
        <v>1.766707024</v>
      </c>
      <c r="I232">
        <v>2.1366946150000001</v>
      </c>
      <c r="J232">
        <v>2.4729369389999998</v>
      </c>
      <c r="K232">
        <v>2.7165442519999998</v>
      </c>
      <c r="L232">
        <v>2.9868926689999999</v>
      </c>
      <c r="M232">
        <v>3.3039272350000002</v>
      </c>
      <c r="N232">
        <v>3.6455820129999998</v>
      </c>
      <c r="O232">
        <v>3.8701525939999999</v>
      </c>
      <c r="P232">
        <v>4.0219533250000001</v>
      </c>
      <c r="Q232">
        <v>4.136085864</v>
      </c>
      <c r="R232">
        <v>4.3151319509999997</v>
      </c>
      <c r="S232">
        <v>3.3442180719999999</v>
      </c>
      <c r="T232">
        <v>3.5445552629999999</v>
      </c>
      <c r="U232">
        <v>3.7275141170000001</v>
      </c>
      <c r="V232">
        <v>3.9055948300000001</v>
      </c>
      <c r="W232">
        <v>3.963632896</v>
      </c>
      <c r="X232">
        <v>4.0203000749999998</v>
      </c>
      <c r="Y232">
        <v>3.9699937190000001</v>
      </c>
      <c r="Z232">
        <v>3.9428655949999998</v>
      </c>
      <c r="AA232">
        <v>3.9318358139999998</v>
      </c>
      <c r="AB232">
        <v>3.93254751</v>
      </c>
      <c r="AC232">
        <v>3.9397472250000001</v>
      </c>
      <c r="AD232">
        <v>3.9273724780000001</v>
      </c>
      <c r="AE232">
        <v>3.913804963</v>
      </c>
      <c r="AF232">
        <v>3.8985374830000001</v>
      </c>
      <c r="AG232">
        <v>3.8819129010000002</v>
      </c>
      <c r="AH232">
        <v>3.8643661630000001</v>
      </c>
      <c r="AI232">
        <v>3.8476957879999998</v>
      </c>
      <c r="AJ232">
        <v>3.8289984659999998</v>
      </c>
      <c r="AK232">
        <v>3.8100766730000002</v>
      </c>
      <c r="AL232">
        <v>3.7899709910000001</v>
      </c>
      <c r="AM232">
        <v>3.7695681570000001</v>
      </c>
      <c r="AN232">
        <v>3.7653715480000001</v>
      </c>
      <c r="AO232">
        <v>3.760878977</v>
      </c>
      <c r="AP232">
        <v>3.7568191340000001</v>
      </c>
      <c r="AQ232">
        <v>3.754506761</v>
      </c>
      <c r="AR232">
        <v>3.7529183220000002</v>
      </c>
      <c r="AS232">
        <v>3.755429506</v>
      </c>
      <c r="AT232">
        <v>3.7600830099999998</v>
      </c>
      <c r="AU232">
        <v>3.766744273</v>
      </c>
      <c r="AV232">
        <v>3.7758725200000001</v>
      </c>
      <c r="AW232">
        <v>3.7893460619999999</v>
      </c>
    </row>
    <row r="233" spans="2:49" x14ac:dyDescent="0.3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88.317003839999998</v>
      </c>
      <c r="G233">
        <v>84.483621209999995</v>
      </c>
      <c r="H233">
        <v>80.758105639999997</v>
      </c>
      <c r="I233">
        <v>80.372591560000004</v>
      </c>
      <c r="J233">
        <v>78.500913679999996</v>
      </c>
      <c r="K233">
        <v>74.471524619999997</v>
      </c>
      <c r="L233">
        <v>71.962956270000006</v>
      </c>
      <c r="M233">
        <v>70.926962439999997</v>
      </c>
      <c r="N233">
        <v>70.511794170000002</v>
      </c>
      <c r="O233">
        <v>70.793864909999996</v>
      </c>
      <c r="P233">
        <v>69.578706479999994</v>
      </c>
      <c r="Q233">
        <v>67.670566579999999</v>
      </c>
      <c r="R233">
        <v>66.768934099999996</v>
      </c>
      <c r="S233">
        <v>67.172241959999994</v>
      </c>
      <c r="T233">
        <v>67.339745500000006</v>
      </c>
      <c r="U233">
        <v>67.242923939999997</v>
      </c>
      <c r="V233">
        <v>67.133057379999997</v>
      </c>
      <c r="W233">
        <v>66.077664519999999</v>
      </c>
      <c r="X233">
        <v>65.046197160000006</v>
      </c>
      <c r="Y233">
        <v>64.303491159999894</v>
      </c>
      <c r="Z233">
        <v>63.935031850000001</v>
      </c>
      <c r="AA233">
        <v>63.827154450000002</v>
      </c>
      <c r="AB233">
        <v>63.900432100000003</v>
      </c>
      <c r="AC233">
        <v>64.078138269999997</v>
      </c>
      <c r="AD233">
        <v>64.03292673</v>
      </c>
      <c r="AE233">
        <v>63.97061909</v>
      </c>
      <c r="AF233">
        <v>63.784481759999998</v>
      </c>
      <c r="AG233">
        <v>63.64527768</v>
      </c>
      <c r="AH233">
        <v>63.493432470000002</v>
      </c>
      <c r="AI233">
        <v>63.256247299999998</v>
      </c>
      <c r="AJ233">
        <v>62.983878099999998</v>
      </c>
      <c r="AK233">
        <v>62.705838470000003</v>
      </c>
      <c r="AL233">
        <v>62.426529819999999</v>
      </c>
      <c r="AM233">
        <v>62.140514140000001</v>
      </c>
      <c r="AN233">
        <v>61.880448940000001</v>
      </c>
      <c r="AO233">
        <v>61.608244540000001</v>
      </c>
      <c r="AP233">
        <v>61.335508179999998</v>
      </c>
      <c r="AQ233">
        <v>61.083197470000002</v>
      </c>
      <c r="AR233">
        <v>60.834024679999999</v>
      </c>
      <c r="AS233">
        <v>60.572680040000002</v>
      </c>
      <c r="AT233">
        <v>60.341369399999998</v>
      </c>
      <c r="AU233">
        <v>60.137333959999999</v>
      </c>
      <c r="AV233">
        <v>59.967274310000001</v>
      </c>
      <c r="AW233">
        <v>59.860137129999998</v>
      </c>
    </row>
    <row r="234" spans="2:49" x14ac:dyDescent="0.3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1.1064496349999999</v>
      </c>
      <c r="G234">
        <v>1.452357688</v>
      </c>
      <c r="H234">
        <v>1.766707024</v>
      </c>
      <c r="I234">
        <v>2.1366946150000001</v>
      </c>
      <c r="J234">
        <v>2.4729369389999998</v>
      </c>
      <c r="K234">
        <v>2.7165442519999998</v>
      </c>
      <c r="L234">
        <v>2.9868926689999999</v>
      </c>
      <c r="M234">
        <v>3.3039272350000002</v>
      </c>
      <c r="N234">
        <v>3.6455820129999998</v>
      </c>
      <c r="O234">
        <v>3.8701525939999999</v>
      </c>
      <c r="P234">
        <v>4.0219533250000001</v>
      </c>
      <c r="Q234">
        <v>4.136085864</v>
      </c>
      <c r="R234">
        <v>4.3151319509999997</v>
      </c>
      <c r="S234">
        <v>3.3442180719999999</v>
      </c>
      <c r="T234">
        <v>3.5445552629999999</v>
      </c>
      <c r="U234">
        <v>3.7275141170000001</v>
      </c>
      <c r="V234">
        <v>3.9055948300000001</v>
      </c>
      <c r="W234">
        <v>3.963632896</v>
      </c>
      <c r="X234">
        <v>4.0203000749999998</v>
      </c>
      <c r="Y234">
        <v>3.9699937190000001</v>
      </c>
      <c r="Z234">
        <v>3.9428655949999998</v>
      </c>
      <c r="AA234">
        <v>3.9318358139999998</v>
      </c>
      <c r="AB234">
        <v>3.93254751</v>
      </c>
      <c r="AC234">
        <v>3.9397472250000001</v>
      </c>
      <c r="AD234">
        <v>3.9273724780000001</v>
      </c>
      <c r="AE234">
        <v>3.913804963</v>
      </c>
      <c r="AF234">
        <v>3.8985374830000001</v>
      </c>
      <c r="AG234">
        <v>3.8819129010000002</v>
      </c>
      <c r="AH234">
        <v>3.8643661630000001</v>
      </c>
      <c r="AI234">
        <v>3.8476957879999998</v>
      </c>
      <c r="AJ234">
        <v>3.8289984659999998</v>
      </c>
      <c r="AK234">
        <v>3.8100766730000002</v>
      </c>
      <c r="AL234">
        <v>3.7899709910000001</v>
      </c>
      <c r="AM234">
        <v>3.7695681570000001</v>
      </c>
      <c r="AN234">
        <v>3.7653715480000001</v>
      </c>
      <c r="AO234">
        <v>3.760878977</v>
      </c>
      <c r="AP234">
        <v>3.7568191340000001</v>
      </c>
      <c r="AQ234">
        <v>3.754506761</v>
      </c>
      <c r="AR234">
        <v>3.7529183220000002</v>
      </c>
      <c r="AS234">
        <v>3.755429506</v>
      </c>
      <c r="AT234">
        <v>3.7600830099999998</v>
      </c>
      <c r="AU234">
        <v>3.766744273</v>
      </c>
      <c r="AV234">
        <v>3.7758725200000001</v>
      </c>
      <c r="AW234">
        <v>3.7893460619999999</v>
      </c>
    </row>
    <row r="235" spans="2:49" x14ac:dyDescent="0.3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123.55325329999999</v>
      </c>
      <c r="G235">
        <v>128.65820790000001</v>
      </c>
      <c r="H235">
        <v>124.15721310000001</v>
      </c>
      <c r="I235">
        <v>131.22448489999999</v>
      </c>
      <c r="J235">
        <v>133.29760680000001</v>
      </c>
      <c r="K235">
        <v>132.519013</v>
      </c>
      <c r="L235">
        <v>130.1662656</v>
      </c>
      <c r="M235">
        <v>128.23646339999999</v>
      </c>
      <c r="N235">
        <v>125.1641979</v>
      </c>
      <c r="O235">
        <v>121.83421060000001</v>
      </c>
      <c r="P235">
        <v>119.5468365</v>
      </c>
      <c r="Q235">
        <v>117.600205</v>
      </c>
      <c r="R235">
        <v>113.0227184</v>
      </c>
      <c r="S235">
        <v>103.2544853</v>
      </c>
      <c r="T235">
        <v>99.533973649999893</v>
      </c>
      <c r="U235">
        <v>96.970810749999998</v>
      </c>
      <c r="V235">
        <v>95.020706450000006</v>
      </c>
      <c r="W235">
        <v>101.7995805</v>
      </c>
      <c r="X235">
        <v>109.0374466</v>
      </c>
      <c r="Y235">
        <v>108.71795160000001</v>
      </c>
      <c r="Z235">
        <v>108.4815299</v>
      </c>
      <c r="AA235">
        <v>108.35210240000001</v>
      </c>
      <c r="AB235">
        <v>108.1160838</v>
      </c>
      <c r="AC235">
        <v>107.9852224</v>
      </c>
      <c r="AD235">
        <v>104.30540209999999</v>
      </c>
      <c r="AE235">
        <v>100.9379067</v>
      </c>
      <c r="AF235">
        <v>98.986522710000003</v>
      </c>
      <c r="AG235">
        <v>96.383286659999996</v>
      </c>
      <c r="AH235">
        <v>93.942527799999894</v>
      </c>
      <c r="AI235">
        <v>91.713253019999996</v>
      </c>
      <c r="AJ235">
        <v>89.5563973</v>
      </c>
      <c r="AK235">
        <v>87.458386149999995</v>
      </c>
      <c r="AL235">
        <v>85.368747679999998</v>
      </c>
      <c r="AM235">
        <v>83.318094779999996</v>
      </c>
      <c r="AN235">
        <v>81.503686900000005</v>
      </c>
      <c r="AO235">
        <v>79.690132090000006</v>
      </c>
      <c r="AP235">
        <v>77.875633710000002</v>
      </c>
      <c r="AQ235">
        <v>76.063290649999999</v>
      </c>
      <c r="AR235">
        <v>74.250190939999996</v>
      </c>
      <c r="AS235">
        <v>72.651694140000004</v>
      </c>
      <c r="AT235">
        <v>71.025189560000001</v>
      </c>
      <c r="AU235">
        <v>69.372872920000006</v>
      </c>
      <c r="AV235">
        <v>67.700312359999998</v>
      </c>
      <c r="AW235">
        <v>66.013756330000007</v>
      </c>
    </row>
    <row r="236" spans="2:49" x14ac:dyDescent="0.3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1.246893579</v>
      </c>
      <c r="G236">
        <v>1.1751665330000001</v>
      </c>
      <c r="H236">
        <v>1.026430312</v>
      </c>
      <c r="I236">
        <v>0.98192212109999999</v>
      </c>
      <c r="J236">
        <v>0.91250775159999997</v>
      </c>
      <c r="K236">
        <v>0.82990531919999999</v>
      </c>
      <c r="L236">
        <v>0.74570809540000005</v>
      </c>
      <c r="M236">
        <v>0.67202545410000003</v>
      </c>
      <c r="N236">
        <v>0.59998669900000001</v>
      </c>
      <c r="O236">
        <v>0.53356974450000005</v>
      </c>
      <c r="P236">
        <v>0.47829654259999999</v>
      </c>
      <c r="Q236">
        <v>0.4298140224</v>
      </c>
      <c r="R236">
        <v>0.37733499469999998</v>
      </c>
      <c r="S236">
        <v>0.32742379290000001</v>
      </c>
      <c r="T236">
        <v>0.51370482740000001</v>
      </c>
      <c r="U236">
        <v>0.68484537109999999</v>
      </c>
      <c r="V236">
        <v>0.84376257369999996</v>
      </c>
      <c r="W236">
        <v>0.78124525840000003</v>
      </c>
      <c r="X236">
        <v>0.70711491609999999</v>
      </c>
      <c r="Y236">
        <v>0.69954480649999995</v>
      </c>
      <c r="Z236">
        <v>0.69252434910000005</v>
      </c>
      <c r="AA236">
        <v>0.68619205360000002</v>
      </c>
      <c r="AB236">
        <v>0.67939983120000003</v>
      </c>
      <c r="AC236">
        <v>0.67328745160000003</v>
      </c>
      <c r="AD236">
        <v>0.67229332860000002</v>
      </c>
      <c r="AE236">
        <v>0.67229531909999996</v>
      </c>
      <c r="AF236">
        <v>0.68023182199999999</v>
      </c>
      <c r="AG236">
        <v>0.68476331260000001</v>
      </c>
      <c r="AH236">
        <v>0.68979852350000004</v>
      </c>
      <c r="AI236">
        <v>0.6811177437</v>
      </c>
      <c r="AJ236">
        <v>0.67284250729999995</v>
      </c>
      <c r="AK236">
        <v>0.66488249249999998</v>
      </c>
      <c r="AL236">
        <v>0.65709573970000001</v>
      </c>
      <c r="AM236">
        <v>0.64950087779999999</v>
      </c>
      <c r="AN236">
        <v>0.65895175279999996</v>
      </c>
      <c r="AO236">
        <v>0.66827699200000001</v>
      </c>
      <c r="AP236">
        <v>0.67745380330000005</v>
      </c>
      <c r="AQ236" s="39">
        <v>0.68650064150000001</v>
      </c>
      <c r="AR236" s="39">
        <v>0.69538307720000003</v>
      </c>
      <c r="AS236" s="39">
        <v>0.70227909619999995</v>
      </c>
      <c r="AT236" s="39">
        <v>0.70912400379999996</v>
      </c>
      <c r="AU236" s="39">
        <v>0.71593265780000004</v>
      </c>
      <c r="AV236" s="39">
        <v>0.72275814189999998</v>
      </c>
      <c r="AW236" s="39">
        <v>0.72966871069999995</v>
      </c>
    </row>
    <row r="237" spans="2:49" x14ac:dyDescent="0.3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3.5671178970000001</v>
      </c>
      <c r="G237">
        <v>3.5430267130000002</v>
      </c>
      <c r="H237">
        <v>3.261431784</v>
      </c>
      <c r="I237">
        <v>3.2883473950000002</v>
      </c>
      <c r="J237">
        <v>3.237563094</v>
      </c>
      <c r="K237">
        <v>3.1195603159999998</v>
      </c>
      <c r="L237">
        <v>2.969743668</v>
      </c>
      <c r="M237">
        <v>2.8354577779999999</v>
      </c>
      <c r="N237">
        <v>2.6820600880000001</v>
      </c>
      <c r="O237">
        <v>2.905783322</v>
      </c>
      <c r="P237">
        <v>3.1735421349999999</v>
      </c>
      <c r="Q237">
        <v>3.474825627</v>
      </c>
      <c r="R237">
        <v>3.7171999520000001</v>
      </c>
      <c r="S237">
        <v>5.7509008499999998</v>
      </c>
      <c r="T237">
        <v>4.2132585779999996</v>
      </c>
      <c r="U237">
        <v>2.8625125809999998</v>
      </c>
      <c r="V237">
        <v>1.6375552950000001</v>
      </c>
      <c r="W237">
        <v>1.6679880039999999</v>
      </c>
      <c r="X237">
        <v>1.696969266</v>
      </c>
      <c r="Y237">
        <v>1.677543357</v>
      </c>
      <c r="Z237">
        <v>1.6595469039999999</v>
      </c>
      <c r="AA237">
        <v>1.6433084410000001</v>
      </c>
      <c r="AB237">
        <v>1.626689133</v>
      </c>
      <c r="AC237">
        <v>1.6117030640000001</v>
      </c>
      <c r="AD237">
        <v>1.5817766529999999</v>
      </c>
      <c r="AE237">
        <v>1.555051059</v>
      </c>
      <c r="AF237">
        <v>1.5564337610000001</v>
      </c>
      <c r="AG237">
        <v>1.5438682690000001</v>
      </c>
      <c r="AH237">
        <v>1.5328854359999999</v>
      </c>
      <c r="AI237">
        <v>1.5255862250000001</v>
      </c>
      <c r="AJ237">
        <v>1.5187971440000001</v>
      </c>
      <c r="AK237">
        <v>1.5123340460000001</v>
      </c>
      <c r="AL237">
        <v>1.5070157310000001</v>
      </c>
      <c r="AM237">
        <v>1.501778869</v>
      </c>
      <c r="AN237">
        <v>1.501734788</v>
      </c>
      <c r="AO237">
        <v>1.50141002</v>
      </c>
      <c r="AP237">
        <v>1.500759618</v>
      </c>
      <c r="AQ237">
        <v>1.4998312</v>
      </c>
      <c r="AR237">
        <v>1.498555807</v>
      </c>
      <c r="AS237">
        <v>2.0585000139999998</v>
      </c>
      <c r="AT237">
        <v>2.618131639</v>
      </c>
      <c r="AU237">
        <v>3.1772488779999999</v>
      </c>
      <c r="AV237">
        <v>3.7358979130000001</v>
      </c>
      <c r="AW237">
        <v>4.2943717929999998</v>
      </c>
    </row>
    <row r="238" spans="2:49" x14ac:dyDescent="0.3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5.1235119219999996</v>
      </c>
      <c r="G238">
        <v>4.979399055</v>
      </c>
      <c r="H238">
        <v>4.4848316129999999</v>
      </c>
      <c r="I238">
        <v>4.4241808579999997</v>
      </c>
      <c r="J238">
        <v>4.2396650390000001</v>
      </c>
      <c r="K238">
        <v>3.976149333</v>
      </c>
      <c r="L238">
        <v>3.6841911230000002</v>
      </c>
      <c r="M238">
        <v>3.4237194670000002</v>
      </c>
      <c r="N238">
        <v>3.1520509379999999</v>
      </c>
      <c r="O238">
        <v>2.8645838079999999</v>
      </c>
      <c r="P238">
        <v>2.6237540190000002</v>
      </c>
      <c r="Q238">
        <v>2.4088076090000001</v>
      </c>
      <c r="R238">
        <v>2.1601684140000001</v>
      </c>
      <c r="S238">
        <v>0.90239536600000003</v>
      </c>
      <c r="T238">
        <v>0.70874495780000002</v>
      </c>
      <c r="U238">
        <v>0.54077846709999999</v>
      </c>
      <c r="V238">
        <v>0.3899350305</v>
      </c>
      <c r="W238">
        <v>0.32988068479999999</v>
      </c>
      <c r="X238">
        <v>0.25958932039999999</v>
      </c>
      <c r="Y238">
        <v>0.25875041729999998</v>
      </c>
      <c r="Z238">
        <v>0.25811296649999999</v>
      </c>
      <c r="AA238">
        <v>0.25773367949999998</v>
      </c>
      <c r="AB238">
        <v>0.2570888825</v>
      </c>
      <c r="AC238">
        <v>0.25669541439999999</v>
      </c>
      <c r="AD238">
        <v>0.25292285240000001</v>
      </c>
      <c r="AE238">
        <v>0.2496615908</v>
      </c>
      <c r="AF238">
        <v>0.2498232346</v>
      </c>
      <c r="AG238">
        <v>0.24841723439999999</v>
      </c>
      <c r="AH238">
        <v>0.2472715308</v>
      </c>
      <c r="AI238">
        <v>0.24677892900000001</v>
      </c>
      <c r="AJ238">
        <v>0.24637588290000001</v>
      </c>
      <c r="AK238">
        <v>0.24603333159999999</v>
      </c>
      <c r="AL238">
        <v>0.2458386229</v>
      </c>
      <c r="AM238">
        <v>0.24566514840000001</v>
      </c>
      <c r="AN238">
        <v>0.2464019751</v>
      </c>
      <c r="AO238">
        <v>0.24710447050000001</v>
      </c>
      <c r="AP238">
        <v>0.24776506100000001</v>
      </c>
      <c r="AQ238">
        <v>0.24839140439999999</v>
      </c>
      <c r="AR238">
        <v>0.24897188319999999</v>
      </c>
      <c r="AS238">
        <v>0.25052850409999999</v>
      </c>
      <c r="AT238">
        <v>0.25205922409999998</v>
      </c>
      <c r="AU238">
        <v>0.25356962109999998</v>
      </c>
      <c r="AV238">
        <v>0.25507868230000003</v>
      </c>
      <c r="AW238">
        <v>0.25661046030000001</v>
      </c>
    </row>
    <row r="239" spans="2:49" x14ac:dyDescent="0.3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0.6090800422</v>
      </c>
      <c r="G239">
        <v>0.83671600960000003</v>
      </c>
      <c r="H239">
        <v>0.97368027909999999</v>
      </c>
      <c r="I239">
        <v>1.1751599150000001</v>
      </c>
      <c r="J239">
        <v>1.3655733269999999</v>
      </c>
      <c r="K239">
        <v>1.509776247</v>
      </c>
      <c r="L239">
        <v>1.6111377360000001</v>
      </c>
      <c r="M239">
        <v>1.688644381</v>
      </c>
      <c r="N239">
        <v>1.717922626</v>
      </c>
      <c r="O239">
        <v>1.9345424630000001</v>
      </c>
      <c r="P239">
        <v>2.1960452429999999</v>
      </c>
      <c r="Q239">
        <v>2.4992748859999998</v>
      </c>
      <c r="R239">
        <v>2.7789641139999999</v>
      </c>
      <c r="S239">
        <v>3.67447415</v>
      </c>
      <c r="T239">
        <v>3.7477511940000001</v>
      </c>
      <c r="U239">
        <v>3.847046862</v>
      </c>
      <c r="V239">
        <v>3.957373343</v>
      </c>
      <c r="W239">
        <v>4.4989483559999996</v>
      </c>
      <c r="X239">
        <v>5.0805221070000002</v>
      </c>
      <c r="Y239">
        <v>5.4065450159999999</v>
      </c>
      <c r="Z239">
        <v>5.7357041100000004</v>
      </c>
      <c r="AA239">
        <v>6.0701445569999999</v>
      </c>
      <c r="AB239">
        <v>6.2904091830000004</v>
      </c>
      <c r="AC239">
        <v>6.5161063410000004</v>
      </c>
      <c r="AD239">
        <v>6.815727409</v>
      </c>
      <c r="AE239">
        <v>7.1207701370000001</v>
      </c>
      <c r="AF239">
        <v>7.4321155990000003</v>
      </c>
      <c r="AG239">
        <v>7.7624985139999998</v>
      </c>
      <c r="AH239">
        <v>8.0964491770000002</v>
      </c>
      <c r="AI239">
        <v>8.4543255459999997</v>
      </c>
      <c r="AJ239">
        <v>8.8131516150000007</v>
      </c>
      <c r="AK239">
        <v>9.1723883920000002</v>
      </c>
      <c r="AL239">
        <v>9.5457328819999905</v>
      </c>
      <c r="AM239">
        <v>9.9186675429999998</v>
      </c>
      <c r="AN239">
        <v>10.3274192</v>
      </c>
      <c r="AO239">
        <v>10.736269419999999</v>
      </c>
      <c r="AP239">
        <v>11.144784100000001</v>
      </c>
      <c r="AQ239">
        <v>11.553191829999999</v>
      </c>
      <c r="AR239">
        <v>11.96084272</v>
      </c>
      <c r="AS239">
        <v>12.39835368</v>
      </c>
      <c r="AT239">
        <v>12.838794480000001</v>
      </c>
      <c r="AU239">
        <v>13.28234969</v>
      </c>
      <c r="AV239">
        <v>13.729958209999999</v>
      </c>
      <c r="AW239">
        <v>14.182948919999999</v>
      </c>
    </row>
    <row r="240" spans="2:49" x14ac:dyDescent="0.3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0.10479397779999999</v>
      </c>
      <c r="G240">
        <v>0.13226947789999999</v>
      </c>
      <c r="H240">
        <v>0.15468753190000001</v>
      </c>
      <c r="I240">
        <v>0.19809931759999999</v>
      </c>
      <c r="J240">
        <v>0.25358983169999999</v>
      </c>
      <c r="K240">
        <v>0.3178026397</v>
      </c>
      <c r="L240">
        <v>0.39362891690000001</v>
      </c>
      <c r="M240">
        <v>0.48917068559999999</v>
      </c>
      <c r="N240">
        <v>0.60249419120000003</v>
      </c>
      <c r="O240">
        <v>0.70008174540000001</v>
      </c>
      <c r="P240">
        <v>0.82003613909999995</v>
      </c>
      <c r="Q240">
        <v>0.96300148409999997</v>
      </c>
      <c r="R240">
        <v>1.1048850370000001</v>
      </c>
      <c r="S240">
        <v>1.619359601</v>
      </c>
      <c r="T240">
        <v>1.651653171</v>
      </c>
      <c r="U240">
        <v>1.695413281</v>
      </c>
      <c r="V240">
        <v>1.744034726</v>
      </c>
      <c r="W240">
        <v>1.9035127169999999</v>
      </c>
      <c r="X240">
        <v>2.0740732130000001</v>
      </c>
      <c r="Y240">
        <v>2.2211774040000001</v>
      </c>
      <c r="Z240">
        <v>2.3695267200000001</v>
      </c>
      <c r="AA240">
        <v>2.520039256</v>
      </c>
      <c r="AB240">
        <v>2.6707240310000002</v>
      </c>
      <c r="AC240">
        <v>2.8235415050000001</v>
      </c>
      <c r="AD240">
        <v>3.1483197249999999</v>
      </c>
      <c r="AE240">
        <v>3.4709292810000001</v>
      </c>
      <c r="AF240">
        <v>3.7929309889999998</v>
      </c>
      <c r="AG240">
        <v>4.1298780229999998</v>
      </c>
      <c r="AH240">
        <v>4.4662499090000001</v>
      </c>
      <c r="AI240">
        <v>4.8209803129999997</v>
      </c>
      <c r="AJ240">
        <v>5.1750085050000001</v>
      </c>
      <c r="AK240">
        <v>5.5282146880000003</v>
      </c>
      <c r="AL240">
        <v>5.8948177990000001</v>
      </c>
      <c r="AM240">
        <v>6.260366308</v>
      </c>
      <c r="AN240">
        <v>6.6544937280000003</v>
      </c>
      <c r="AO240">
        <v>7.0490063239999996</v>
      </c>
      <c r="AP240">
        <v>7.4435832560000001</v>
      </c>
      <c r="AQ240">
        <v>7.8383392279999997</v>
      </c>
      <c r="AR240">
        <v>8.2327986450000008</v>
      </c>
      <c r="AS240">
        <v>8.4842544790000005</v>
      </c>
      <c r="AT240">
        <v>8.7371688850000009</v>
      </c>
      <c r="AU240">
        <v>8.9916805530000001</v>
      </c>
      <c r="AV240">
        <v>9.2484323130000003</v>
      </c>
      <c r="AW240">
        <v>9.5083153439999997</v>
      </c>
    </row>
    <row r="241" spans="2:49" x14ac:dyDescent="0.3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4.7495594360000002</v>
      </c>
      <c r="G241">
        <v>4.8469691189999997</v>
      </c>
      <c r="H241">
        <v>4.5835729599999997</v>
      </c>
      <c r="I241">
        <v>4.746959565</v>
      </c>
      <c r="J241">
        <v>4.8911803440000003</v>
      </c>
      <c r="K241">
        <v>4.9336988149999996</v>
      </c>
      <c r="L241">
        <v>4.918338382</v>
      </c>
      <c r="M241">
        <v>4.9191496350000001</v>
      </c>
      <c r="N241">
        <v>4.8759754209999997</v>
      </c>
      <c r="O241">
        <v>4.979810616</v>
      </c>
      <c r="P241">
        <v>5.126828079</v>
      </c>
      <c r="Q241">
        <v>5.2916442930000001</v>
      </c>
      <c r="R241">
        <v>5.3361117379999996</v>
      </c>
      <c r="S241">
        <v>4.8256469839999996</v>
      </c>
      <c r="T241">
        <v>4.9186662480000001</v>
      </c>
      <c r="U241">
        <v>5.0456902250000004</v>
      </c>
      <c r="V241">
        <v>5.1870076239999996</v>
      </c>
      <c r="W241">
        <v>5.214618025</v>
      </c>
      <c r="X241">
        <v>5.2375760270000002</v>
      </c>
      <c r="Y241">
        <v>5.2076678359999997</v>
      </c>
      <c r="Z241">
        <v>5.181930843</v>
      </c>
      <c r="AA241">
        <v>5.1614699870000003</v>
      </c>
      <c r="AB241">
        <v>5.1456284769999998</v>
      </c>
      <c r="AC241">
        <v>5.1348293820000004</v>
      </c>
      <c r="AD241">
        <v>5.1027901269999996</v>
      </c>
      <c r="AE241">
        <v>5.0809577700000004</v>
      </c>
      <c r="AF241">
        <v>5.0820938619999998</v>
      </c>
      <c r="AG241">
        <v>5.0808639910000002</v>
      </c>
      <c r="AH241">
        <v>5.0851382049999998</v>
      </c>
      <c r="AI241">
        <v>5.0984470379999998</v>
      </c>
      <c r="AJ241">
        <v>5.1138641380000003</v>
      </c>
      <c r="AK241">
        <v>5.1308137379999996</v>
      </c>
      <c r="AL241">
        <v>5.1496889230000003</v>
      </c>
      <c r="AM241">
        <v>5.1692923889999998</v>
      </c>
      <c r="AN241">
        <v>5.200740508</v>
      </c>
      <c r="AO241">
        <v>5.2317253140000002</v>
      </c>
      <c r="AP241">
        <v>5.2620827380000001</v>
      </c>
      <c r="AQ241">
        <v>5.2919711290000002</v>
      </c>
      <c r="AR241">
        <v>5.3211388360000003</v>
      </c>
      <c r="AS241">
        <v>5.3587231969999998</v>
      </c>
      <c r="AT241">
        <v>5.3958256020000004</v>
      </c>
      <c r="AU241">
        <v>5.4325646389999998</v>
      </c>
      <c r="AV241">
        <v>5.469346796</v>
      </c>
      <c r="AW241">
        <v>5.5066885900000004</v>
      </c>
    </row>
    <row r="242" spans="2:49" x14ac:dyDescent="0.3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1.6047460469999999</v>
      </c>
      <c r="G242">
        <v>1.749415173</v>
      </c>
      <c r="H242">
        <v>1.7672552560000001</v>
      </c>
      <c r="I242">
        <v>1.9551621859999999</v>
      </c>
      <c r="J242">
        <v>2.0907056129999999</v>
      </c>
      <c r="K242">
        <v>2.1879298770000002</v>
      </c>
      <c r="L242">
        <v>2.262143794</v>
      </c>
      <c r="M242">
        <v>2.3457491340000001</v>
      </c>
      <c r="N242">
        <v>2.4097942840000002</v>
      </c>
      <c r="O242">
        <v>2.6723953050000002</v>
      </c>
      <c r="P242">
        <v>2.9848465320000002</v>
      </c>
      <c r="Q242">
        <v>3.3391889080000001</v>
      </c>
      <c r="R242">
        <v>3.6460067170000001</v>
      </c>
      <c r="S242">
        <v>2.6289432640000001</v>
      </c>
      <c r="T242">
        <v>3.2039680279999998</v>
      </c>
      <c r="U242">
        <v>3.686711598</v>
      </c>
      <c r="V242">
        <v>4.0848718970000002</v>
      </c>
      <c r="W242">
        <v>4.2153692679999999</v>
      </c>
      <c r="X242">
        <v>4.3518659040000003</v>
      </c>
      <c r="Y242">
        <v>4.297885752</v>
      </c>
      <c r="Z242">
        <v>4.2309874089999999</v>
      </c>
      <c r="AA242">
        <v>4.1520104089999998</v>
      </c>
      <c r="AB242">
        <v>4.1016018939999999</v>
      </c>
      <c r="AC242">
        <v>4.0416396849999998</v>
      </c>
      <c r="AD242">
        <v>3.932573085</v>
      </c>
      <c r="AE242">
        <v>3.8290048909999999</v>
      </c>
      <c r="AF242">
        <v>3.8600607259999999</v>
      </c>
      <c r="AG242">
        <v>3.8187832410000002</v>
      </c>
      <c r="AH242">
        <v>3.7796092539999999</v>
      </c>
      <c r="AI242">
        <v>3.8417909529999998</v>
      </c>
      <c r="AJ242">
        <v>3.8848094010000001</v>
      </c>
      <c r="AK242">
        <v>3.9085029800000002</v>
      </c>
      <c r="AL242">
        <v>3.9670611779999998</v>
      </c>
      <c r="AM242">
        <v>4.0099391329999996</v>
      </c>
      <c r="AN242">
        <v>4.0174648419999999</v>
      </c>
      <c r="AO242">
        <v>4.0230786700000003</v>
      </c>
      <c r="AP242">
        <v>4.0266537830000004</v>
      </c>
      <c r="AQ242">
        <v>4.0283120620000004</v>
      </c>
      <c r="AR242">
        <v>4.0278632339999998</v>
      </c>
      <c r="AS242">
        <v>4.0568397889999996</v>
      </c>
      <c r="AT242">
        <v>4.0840822530000001</v>
      </c>
      <c r="AU242">
        <v>4.1096572309999999</v>
      </c>
      <c r="AV242">
        <v>4.1338494250000002</v>
      </c>
      <c r="AW242">
        <v>4.1570257359999996</v>
      </c>
    </row>
    <row r="243" spans="2:49" x14ac:dyDescent="0.3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123.55325329999999</v>
      </c>
      <c r="G243">
        <v>128.65820790000001</v>
      </c>
      <c r="H243">
        <v>124.15721310000001</v>
      </c>
      <c r="I243">
        <v>131.22448489999999</v>
      </c>
      <c r="J243">
        <v>133.29760680000001</v>
      </c>
      <c r="K243">
        <v>132.519013</v>
      </c>
      <c r="L243">
        <v>130.1662656</v>
      </c>
      <c r="M243">
        <v>128.23646339999999</v>
      </c>
      <c r="N243">
        <v>125.1641979</v>
      </c>
      <c r="O243">
        <v>121.83421060000001</v>
      </c>
      <c r="P243">
        <v>119.5468365</v>
      </c>
      <c r="Q243">
        <v>117.600205</v>
      </c>
      <c r="R243">
        <v>113.0227184</v>
      </c>
      <c r="S243">
        <v>103.2544853</v>
      </c>
      <c r="T243">
        <v>99.533973649999893</v>
      </c>
      <c r="U243">
        <v>96.970810749999998</v>
      </c>
      <c r="V243">
        <v>95.020706450000006</v>
      </c>
      <c r="W243">
        <v>101.7995805</v>
      </c>
      <c r="X243">
        <v>109.0374466</v>
      </c>
      <c r="Y243">
        <v>108.71795160000001</v>
      </c>
      <c r="Z243">
        <v>108.4815299</v>
      </c>
      <c r="AA243">
        <v>108.35210240000001</v>
      </c>
      <c r="AB243">
        <v>108.1160838</v>
      </c>
      <c r="AC243">
        <v>107.9852224</v>
      </c>
      <c r="AD243">
        <v>104.30540209999999</v>
      </c>
      <c r="AE243">
        <v>100.9379067</v>
      </c>
      <c r="AF243">
        <v>98.986522710000003</v>
      </c>
      <c r="AG243">
        <v>96.383286659999996</v>
      </c>
      <c r="AH243">
        <v>93.942527799999894</v>
      </c>
      <c r="AI243">
        <v>91.713253019999996</v>
      </c>
      <c r="AJ243">
        <v>89.5563973</v>
      </c>
      <c r="AK243">
        <v>87.458386149999995</v>
      </c>
      <c r="AL243">
        <v>85.368747679999998</v>
      </c>
      <c r="AM243">
        <v>83.318094779999996</v>
      </c>
      <c r="AN243">
        <v>81.503686900000005</v>
      </c>
      <c r="AO243">
        <v>79.690132090000006</v>
      </c>
      <c r="AP243">
        <v>77.875633710000002</v>
      </c>
      <c r="AQ243">
        <v>76.063290649999999</v>
      </c>
      <c r="AR243">
        <v>74.250190939999996</v>
      </c>
      <c r="AS243">
        <v>72.651694140000004</v>
      </c>
      <c r="AT243">
        <v>71.025189560000001</v>
      </c>
      <c r="AU243">
        <v>69.372872920000006</v>
      </c>
      <c r="AV243">
        <v>67.700312359999998</v>
      </c>
      <c r="AW243">
        <v>66.013756330000007</v>
      </c>
    </row>
    <row r="244" spans="2:49" x14ac:dyDescent="0.3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1.246893579</v>
      </c>
      <c r="G244">
        <v>1.1751665330000001</v>
      </c>
      <c r="H244">
        <v>1.026430312</v>
      </c>
      <c r="I244">
        <v>0.98192212109999999</v>
      </c>
      <c r="J244">
        <v>0.91250775159999997</v>
      </c>
      <c r="K244">
        <v>0.82990531919999999</v>
      </c>
      <c r="L244">
        <v>0.74570809540000005</v>
      </c>
      <c r="M244">
        <v>0.67202545410000003</v>
      </c>
      <c r="N244">
        <v>0.59998669900000001</v>
      </c>
      <c r="O244">
        <v>0.53356974450000005</v>
      </c>
      <c r="P244">
        <v>0.47829654259999999</v>
      </c>
      <c r="Q244">
        <v>0.4298140224</v>
      </c>
      <c r="R244">
        <v>0.37733499469999998</v>
      </c>
      <c r="S244">
        <v>0.32742379290000001</v>
      </c>
      <c r="T244">
        <v>0.51370482740000001</v>
      </c>
      <c r="U244">
        <v>0.68484537109999999</v>
      </c>
      <c r="V244">
        <v>0.84376257369999996</v>
      </c>
      <c r="W244">
        <v>0.78124525840000003</v>
      </c>
      <c r="X244">
        <v>0.70711491609999999</v>
      </c>
      <c r="Y244">
        <v>0.69954480649999995</v>
      </c>
      <c r="Z244">
        <v>0.69252434910000005</v>
      </c>
      <c r="AA244">
        <v>0.68619205360000002</v>
      </c>
      <c r="AB244">
        <v>0.67939983120000003</v>
      </c>
      <c r="AC244">
        <v>0.67328745160000003</v>
      </c>
      <c r="AD244">
        <v>0.67229332860000002</v>
      </c>
      <c r="AE244">
        <v>0.67229531909999996</v>
      </c>
      <c r="AF244">
        <v>0.68023182199999999</v>
      </c>
      <c r="AG244">
        <v>0.68476331260000001</v>
      </c>
      <c r="AH244">
        <v>0.68979852350000004</v>
      </c>
      <c r="AI244">
        <v>0.6811177437</v>
      </c>
      <c r="AJ244">
        <v>0.67284250729999995</v>
      </c>
      <c r="AK244">
        <v>0.66488249249999998</v>
      </c>
      <c r="AL244">
        <v>0.65709573970000001</v>
      </c>
      <c r="AM244">
        <v>0.64950087779999999</v>
      </c>
      <c r="AN244">
        <v>0.65895175279999996</v>
      </c>
      <c r="AO244">
        <v>0.66827699200000001</v>
      </c>
      <c r="AP244">
        <v>0.67745380330000005</v>
      </c>
      <c r="AQ244" s="39">
        <v>0.68650064150000001</v>
      </c>
      <c r="AR244" s="39">
        <v>0.69538307720000003</v>
      </c>
      <c r="AS244" s="39">
        <v>0.70227909619999995</v>
      </c>
      <c r="AT244" s="39">
        <v>0.70912400379999996</v>
      </c>
      <c r="AU244" s="39">
        <v>0.71593265780000004</v>
      </c>
      <c r="AV244" s="39">
        <v>0.72275814189999998</v>
      </c>
      <c r="AW244" s="39">
        <v>0.72966871069999995</v>
      </c>
    </row>
    <row r="245" spans="2:49" x14ac:dyDescent="0.3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3.5671178970000001</v>
      </c>
      <c r="G245">
        <v>3.5430267130000002</v>
      </c>
      <c r="H245">
        <v>3.261431784</v>
      </c>
      <c r="I245">
        <v>3.2883473950000002</v>
      </c>
      <c r="J245">
        <v>3.237563094</v>
      </c>
      <c r="K245">
        <v>3.1195603159999998</v>
      </c>
      <c r="L245">
        <v>2.969743668</v>
      </c>
      <c r="M245">
        <v>2.8354577779999999</v>
      </c>
      <c r="N245">
        <v>2.6820600880000001</v>
      </c>
      <c r="O245">
        <v>2.905783322</v>
      </c>
      <c r="P245">
        <v>3.1735421349999999</v>
      </c>
      <c r="Q245">
        <v>3.474825627</v>
      </c>
      <c r="R245">
        <v>3.7171999520000001</v>
      </c>
      <c r="S245">
        <v>5.7509008499999998</v>
      </c>
      <c r="T245">
        <v>4.2132585779999996</v>
      </c>
      <c r="U245">
        <v>2.8625125809999998</v>
      </c>
      <c r="V245">
        <v>1.6375552950000001</v>
      </c>
      <c r="W245">
        <v>1.6679880039999999</v>
      </c>
      <c r="X245">
        <v>1.696969266</v>
      </c>
      <c r="Y245">
        <v>1.677543357</v>
      </c>
      <c r="Z245">
        <v>1.6595469039999999</v>
      </c>
      <c r="AA245">
        <v>1.6433084410000001</v>
      </c>
      <c r="AB245">
        <v>1.626689133</v>
      </c>
      <c r="AC245">
        <v>1.6117030640000001</v>
      </c>
      <c r="AD245">
        <v>1.5817766529999999</v>
      </c>
      <c r="AE245">
        <v>1.555051059</v>
      </c>
      <c r="AF245">
        <v>1.5564337610000001</v>
      </c>
      <c r="AG245">
        <v>1.5438682690000001</v>
      </c>
      <c r="AH245">
        <v>1.5328854359999999</v>
      </c>
      <c r="AI245">
        <v>1.5255862250000001</v>
      </c>
      <c r="AJ245">
        <v>1.5187971440000001</v>
      </c>
      <c r="AK245">
        <v>1.5123340460000001</v>
      </c>
      <c r="AL245">
        <v>1.5070157310000001</v>
      </c>
      <c r="AM245">
        <v>1.501778869</v>
      </c>
      <c r="AN245">
        <v>1.501734788</v>
      </c>
      <c r="AO245">
        <v>1.50141002</v>
      </c>
      <c r="AP245">
        <v>1.500759618</v>
      </c>
      <c r="AQ245">
        <v>1.4998312</v>
      </c>
      <c r="AR245">
        <v>1.498555807</v>
      </c>
      <c r="AS245">
        <v>2.0585000139999998</v>
      </c>
      <c r="AT245">
        <v>2.618131639</v>
      </c>
      <c r="AU245">
        <v>3.1772488779999999</v>
      </c>
      <c r="AV245">
        <v>3.7358979130000001</v>
      </c>
      <c r="AW245">
        <v>4.2943717929999998</v>
      </c>
    </row>
    <row r="246" spans="2:49" x14ac:dyDescent="0.3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5.1235119219999996</v>
      </c>
      <c r="G246">
        <v>4.979399055</v>
      </c>
      <c r="H246">
        <v>4.4848316129999999</v>
      </c>
      <c r="I246">
        <v>4.4241808579999997</v>
      </c>
      <c r="J246">
        <v>4.2396650390000001</v>
      </c>
      <c r="K246">
        <v>3.976149333</v>
      </c>
      <c r="L246">
        <v>3.6841911230000002</v>
      </c>
      <c r="M246">
        <v>3.4237194670000002</v>
      </c>
      <c r="N246">
        <v>3.1520509379999999</v>
      </c>
      <c r="O246">
        <v>2.8645838079999999</v>
      </c>
      <c r="P246">
        <v>2.6237540190000002</v>
      </c>
      <c r="Q246">
        <v>2.4088076090000001</v>
      </c>
      <c r="R246">
        <v>2.1601684140000001</v>
      </c>
      <c r="S246">
        <v>0.90239536600000003</v>
      </c>
      <c r="T246">
        <v>0.70874495780000002</v>
      </c>
      <c r="U246">
        <v>0.54077846709999999</v>
      </c>
      <c r="V246">
        <v>0.3899350305</v>
      </c>
      <c r="W246">
        <v>0.32988068479999999</v>
      </c>
      <c r="X246">
        <v>0.25958932039999999</v>
      </c>
      <c r="Y246">
        <v>0.25875041729999998</v>
      </c>
      <c r="Z246">
        <v>0.25811296649999999</v>
      </c>
      <c r="AA246">
        <v>0.25773367949999998</v>
      </c>
      <c r="AB246">
        <v>0.2570888825</v>
      </c>
      <c r="AC246">
        <v>0.25669541439999999</v>
      </c>
      <c r="AD246">
        <v>0.25292285240000001</v>
      </c>
      <c r="AE246">
        <v>0.2496615908</v>
      </c>
      <c r="AF246">
        <v>0.2498232346</v>
      </c>
      <c r="AG246">
        <v>0.24841723439999999</v>
      </c>
      <c r="AH246">
        <v>0.2472715308</v>
      </c>
      <c r="AI246">
        <v>0.24677892900000001</v>
      </c>
      <c r="AJ246">
        <v>0.24637588290000001</v>
      </c>
      <c r="AK246">
        <v>0.24603333159999999</v>
      </c>
      <c r="AL246">
        <v>0.2458386229</v>
      </c>
      <c r="AM246">
        <v>0.24566514840000001</v>
      </c>
      <c r="AN246">
        <v>0.2464019751</v>
      </c>
      <c r="AO246">
        <v>0.24710447050000001</v>
      </c>
      <c r="AP246">
        <v>0.24776506100000001</v>
      </c>
      <c r="AQ246">
        <v>0.24839140439999999</v>
      </c>
      <c r="AR246">
        <v>0.24897188319999999</v>
      </c>
      <c r="AS246">
        <v>0.25052850409999999</v>
      </c>
      <c r="AT246">
        <v>0.25205922409999998</v>
      </c>
      <c r="AU246">
        <v>0.25356962109999998</v>
      </c>
      <c r="AV246">
        <v>0.25507868230000003</v>
      </c>
      <c r="AW246">
        <v>0.25661046030000001</v>
      </c>
    </row>
    <row r="247" spans="2:49" x14ac:dyDescent="0.3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0.6090800422</v>
      </c>
      <c r="G247">
        <v>0.83671600960000003</v>
      </c>
      <c r="H247">
        <v>0.97368027909999999</v>
      </c>
      <c r="I247">
        <v>1.1751599150000001</v>
      </c>
      <c r="J247">
        <v>1.3655733269999999</v>
      </c>
      <c r="K247">
        <v>1.509776247</v>
      </c>
      <c r="L247">
        <v>1.6111377360000001</v>
      </c>
      <c r="M247">
        <v>1.688644381</v>
      </c>
      <c r="N247">
        <v>1.717922626</v>
      </c>
      <c r="O247">
        <v>1.9345424630000001</v>
      </c>
      <c r="P247">
        <v>2.1960452429999999</v>
      </c>
      <c r="Q247">
        <v>2.4992748859999998</v>
      </c>
      <c r="R247">
        <v>2.7789641139999999</v>
      </c>
      <c r="S247">
        <v>3.67447415</v>
      </c>
      <c r="T247">
        <v>3.7477511940000001</v>
      </c>
      <c r="U247">
        <v>3.847046862</v>
      </c>
      <c r="V247">
        <v>3.957373343</v>
      </c>
      <c r="W247">
        <v>4.4989483559999996</v>
      </c>
      <c r="X247">
        <v>5.0805221070000002</v>
      </c>
      <c r="Y247">
        <v>5.4065450159999999</v>
      </c>
      <c r="Z247">
        <v>5.7357041100000004</v>
      </c>
      <c r="AA247">
        <v>6.0701445569999999</v>
      </c>
      <c r="AB247">
        <v>6.2904091830000004</v>
      </c>
      <c r="AC247">
        <v>6.5161063410000004</v>
      </c>
      <c r="AD247">
        <v>6.815727409</v>
      </c>
      <c r="AE247">
        <v>7.1207701370000001</v>
      </c>
      <c r="AF247">
        <v>7.4321155990000003</v>
      </c>
      <c r="AG247">
        <v>7.7624985139999998</v>
      </c>
      <c r="AH247">
        <v>8.0964491770000002</v>
      </c>
      <c r="AI247">
        <v>8.4543255459999997</v>
      </c>
      <c r="AJ247">
        <v>8.8131516150000007</v>
      </c>
      <c r="AK247">
        <v>9.1723883920000002</v>
      </c>
      <c r="AL247">
        <v>9.5457328819999905</v>
      </c>
      <c r="AM247">
        <v>9.9186675429999998</v>
      </c>
      <c r="AN247">
        <v>10.3274192</v>
      </c>
      <c r="AO247">
        <v>10.736269419999999</v>
      </c>
      <c r="AP247">
        <v>11.144784100000001</v>
      </c>
      <c r="AQ247">
        <v>11.553191829999999</v>
      </c>
      <c r="AR247">
        <v>11.96084272</v>
      </c>
      <c r="AS247">
        <v>12.39835368</v>
      </c>
      <c r="AT247">
        <v>12.838794480000001</v>
      </c>
      <c r="AU247">
        <v>13.28234969</v>
      </c>
      <c r="AV247">
        <v>13.729958209999999</v>
      </c>
      <c r="AW247">
        <v>14.182948919999999</v>
      </c>
    </row>
    <row r="248" spans="2:49" x14ac:dyDescent="0.3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0.10479397779999999</v>
      </c>
      <c r="G248">
        <v>0.13226947789999999</v>
      </c>
      <c r="H248">
        <v>0.15468753190000001</v>
      </c>
      <c r="I248">
        <v>0.19809931759999999</v>
      </c>
      <c r="J248">
        <v>0.25358983169999999</v>
      </c>
      <c r="K248">
        <v>0.3178026397</v>
      </c>
      <c r="L248">
        <v>0.39362891690000001</v>
      </c>
      <c r="M248">
        <v>0.48917068559999999</v>
      </c>
      <c r="N248">
        <v>0.60249419120000003</v>
      </c>
      <c r="O248">
        <v>0.70008174540000001</v>
      </c>
      <c r="P248">
        <v>0.82003613909999995</v>
      </c>
      <c r="Q248">
        <v>0.96300148409999997</v>
      </c>
      <c r="R248">
        <v>1.1048850370000001</v>
      </c>
      <c r="S248">
        <v>1.619359601</v>
      </c>
      <c r="T248">
        <v>1.651653171</v>
      </c>
      <c r="U248">
        <v>1.695413281</v>
      </c>
      <c r="V248">
        <v>1.744034726</v>
      </c>
      <c r="W248">
        <v>1.9035127169999999</v>
      </c>
      <c r="X248">
        <v>2.0740732130000001</v>
      </c>
      <c r="Y248">
        <v>2.2211774040000001</v>
      </c>
      <c r="Z248">
        <v>2.3695267200000001</v>
      </c>
      <c r="AA248">
        <v>2.520039256</v>
      </c>
      <c r="AB248">
        <v>2.6707240310000002</v>
      </c>
      <c r="AC248">
        <v>2.8235415050000001</v>
      </c>
      <c r="AD248">
        <v>3.1483197249999999</v>
      </c>
      <c r="AE248">
        <v>3.4709292810000001</v>
      </c>
      <c r="AF248">
        <v>3.7929309889999998</v>
      </c>
      <c r="AG248">
        <v>4.1298780229999998</v>
      </c>
      <c r="AH248">
        <v>4.4662499090000001</v>
      </c>
      <c r="AI248">
        <v>4.8209803129999997</v>
      </c>
      <c r="AJ248">
        <v>5.1750085050000001</v>
      </c>
      <c r="AK248">
        <v>5.5282146880000003</v>
      </c>
      <c r="AL248">
        <v>5.8948177990000001</v>
      </c>
      <c r="AM248">
        <v>6.260366308</v>
      </c>
      <c r="AN248">
        <v>6.6544937280000003</v>
      </c>
      <c r="AO248">
        <v>7.0490063239999996</v>
      </c>
      <c r="AP248">
        <v>7.4435832560000001</v>
      </c>
      <c r="AQ248">
        <v>7.8383392279999997</v>
      </c>
      <c r="AR248">
        <v>8.2327986450000008</v>
      </c>
      <c r="AS248">
        <v>8.4842544790000005</v>
      </c>
      <c r="AT248">
        <v>8.7371688850000009</v>
      </c>
      <c r="AU248">
        <v>8.9916805530000001</v>
      </c>
      <c r="AV248">
        <v>9.2484323130000003</v>
      </c>
      <c r="AW248">
        <v>9.5083153439999997</v>
      </c>
    </row>
    <row r="249" spans="2:49" x14ac:dyDescent="0.3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4.7495594360000002</v>
      </c>
      <c r="G249">
        <v>4.8469691189999997</v>
      </c>
      <c r="H249">
        <v>4.5835729599999997</v>
      </c>
      <c r="I249">
        <v>4.746959565</v>
      </c>
      <c r="J249">
        <v>4.8911803440000003</v>
      </c>
      <c r="K249">
        <v>4.9336988149999996</v>
      </c>
      <c r="L249">
        <v>4.918338382</v>
      </c>
      <c r="M249">
        <v>4.9191496350000001</v>
      </c>
      <c r="N249">
        <v>4.8759754209999997</v>
      </c>
      <c r="O249">
        <v>4.979810616</v>
      </c>
      <c r="P249">
        <v>5.126828079</v>
      </c>
      <c r="Q249">
        <v>5.2916442930000001</v>
      </c>
      <c r="R249">
        <v>5.3361117379999996</v>
      </c>
      <c r="S249">
        <v>4.8256469839999996</v>
      </c>
      <c r="T249">
        <v>4.9186662480000001</v>
      </c>
      <c r="U249">
        <v>5.0456902250000004</v>
      </c>
      <c r="V249">
        <v>5.1870076239999996</v>
      </c>
      <c r="W249">
        <v>5.214618025</v>
      </c>
      <c r="X249">
        <v>5.2375760270000002</v>
      </c>
      <c r="Y249">
        <v>5.2076678359999997</v>
      </c>
      <c r="Z249">
        <v>5.181930843</v>
      </c>
      <c r="AA249">
        <v>5.1614699870000003</v>
      </c>
      <c r="AB249">
        <v>5.1456284769999998</v>
      </c>
      <c r="AC249">
        <v>5.1348293820000004</v>
      </c>
      <c r="AD249">
        <v>5.1027901269999996</v>
      </c>
      <c r="AE249">
        <v>5.0809577700000004</v>
      </c>
      <c r="AF249">
        <v>5.0820938619999998</v>
      </c>
      <c r="AG249">
        <v>5.0808639910000002</v>
      </c>
      <c r="AH249">
        <v>5.0851382049999998</v>
      </c>
      <c r="AI249">
        <v>5.0984470379999998</v>
      </c>
      <c r="AJ249">
        <v>5.1138641380000003</v>
      </c>
      <c r="AK249">
        <v>5.1308137379999996</v>
      </c>
      <c r="AL249">
        <v>5.1496889230000003</v>
      </c>
      <c r="AM249">
        <v>5.1692923889999998</v>
      </c>
      <c r="AN249">
        <v>5.200740508</v>
      </c>
      <c r="AO249">
        <v>5.2317253140000002</v>
      </c>
      <c r="AP249">
        <v>5.2620827380000001</v>
      </c>
      <c r="AQ249">
        <v>5.2919711290000002</v>
      </c>
      <c r="AR249">
        <v>5.3211388360000003</v>
      </c>
      <c r="AS249">
        <v>5.3587231969999998</v>
      </c>
      <c r="AT249">
        <v>5.3958256020000004</v>
      </c>
      <c r="AU249">
        <v>5.4325646389999998</v>
      </c>
      <c r="AV249">
        <v>5.469346796</v>
      </c>
      <c r="AW249">
        <v>5.5066885900000004</v>
      </c>
    </row>
    <row r="250" spans="2:49" x14ac:dyDescent="0.3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1.6047460469999999</v>
      </c>
      <c r="G250">
        <v>1.749415173</v>
      </c>
      <c r="H250">
        <v>1.7672552560000001</v>
      </c>
      <c r="I250">
        <v>1.9551621859999999</v>
      </c>
      <c r="J250">
        <v>2.0907056129999999</v>
      </c>
      <c r="K250">
        <v>2.1879298770000002</v>
      </c>
      <c r="L250">
        <v>2.262143794</v>
      </c>
      <c r="M250">
        <v>2.3457491340000001</v>
      </c>
      <c r="N250">
        <v>2.4097942840000002</v>
      </c>
      <c r="O250">
        <v>2.6723953050000002</v>
      </c>
      <c r="P250">
        <v>2.9848465320000002</v>
      </c>
      <c r="Q250">
        <v>3.3391889080000001</v>
      </c>
      <c r="R250">
        <v>3.6460067170000001</v>
      </c>
      <c r="S250">
        <v>2.6289432640000001</v>
      </c>
      <c r="T250">
        <v>3.2039680279999998</v>
      </c>
      <c r="U250">
        <v>3.686711598</v>
      </c>
      <c r="V250">
        <v>4.0848718970000002</v>
      </c>
      <c r="W250">
        <v>4.2153692679999999</v>
      </c>
      <c r="X250">
        <v>4.3518659040000003</v>
      </c>
      <c r="Y250">
        <v>4.297885752</v>
      </c>
      <c r="Z250">
        <v>4.2309874089999999</v>
      </c>
      <c r="AA250">
        <v>4.1520104089999998</v>
      </c>
      <c r="AB250">
        <v>4.1016018939999999</v>
      </c>
      <c r="AC250">
        <v>4.0416396849999998</v>
      </c>
      <c r="AD250">
        <v>3.932573085</v>
      </c>
      <c r="AE250">
        <v>3.8290048909999999</v>
      </c>
      <c r="AF250">
        <v>3.8600607259999999</v>
      </c>
      <c r="AG250">
        <v>3.8187832410000002</v>
      </c>
      <c r="AH250">
        <v>3.7796092539999999</v>
      </c>
      <c r="AI250">
        <v>3.8417909529999998</v>
      </c>
      <c r="AJ250">
        <v>3.8848094010000001</v>
      </c>
      <c r="AK250">
        <v>3.9085029800000002</v>
      </c>
      <c r="AL250">
        <v>3.9670611779999998</v>
      </c>
      <c r="AM250">
        <v>4.0099391329999996</v>
      </c>
      <c r="AN250">
        <v>4.0174648419999999</v>
      </c>
      <c r="AO250">
        <v>4.0230786700000003</v>
      </c>
      <c r="AP250">
        <v>4.0266537830000004</v>
      </c>
      <c r="AQ250">
        <v>4.0283120620000004</v>
      </c>
      <c r="AR250">
        <v>4.0278632339999998</v>
      </c>
      <c r="AS250">
        <v>4.0568397889999996</v>
      </c>
      <c r="AT250">
        <v>4.0840822530000001</v>
      </c>
      <c r="AU250">
        <v>4.1096572309999999</v>
      </c>
      <c r="AV250">
        <v>4.1338494250000002</v>
      </c>
      <c r="AW250">
        <v>4.1570257359999996</v>
      </c>
    </row>
    <row r="251" spans="2:49" x14ac:dyDescent="0.3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35.492060539999997</v>
      </c>
      <c r="G251">
        <v>34.656599749999998</v>
      </c>
      <c r="H251">
        <v>33.41912773</v>
      </c>
      <c r="I251">
        <v>34.053783539999998</v>
      </c>
      <c r="J251">
        <v>34.068316840000001</v>
      </c>
      <c r="K251">
        <v>32.943223430000003</v>
      </c>
      <c r="L251">
        <v>32.341892690000002</v>
      </c>
      <c r="M251">
        <v>32.353594090000001</v>
      </c>
      <c r="N251">
        <v>32.844434450000001</v>
      </c>
      <c r="O251">
        <v>32.673744960000001</v>
      </c>
      <c r="P251">
        <v>31.305438689999999</v>
      </c>
      <c r="Q251">
        <v>28.731774720000001</v>
      </c>
      <c r="R251">
        <v>26.16044261</v>
      </c>
      <c r="S251">
        <v>23.756909780000001</v>
      </c>
      <c r="T251">
        <v>22.815431459999999</v>
      </c>
      <c r="U251">
        <v>22.16392901</v>
      </c>
      <c r="V251">
        <v>21.631890899999998</v>
      </c>
      <c r="W251">
        <v>20.868050199999999</v>
      </c>
      <c r="X251">
        <v>20.154068079999998</v>
      </c>
      <c r="Y251">
        <v>19.76700366</v>
      </c>
      <c r="Z251">
        <v>19.499797409999999</v>
      </c>
      <c r="AA251">
        <v>19.286610209999999</v>
      </c>
      <c r="AB251">
        <v>19.09485089</v>
      </c>
      <c r="AC251">
        <v>18.916970150000001</v>
      </c>
      <c r="AD251">
        <v>18.801212400000001</v>
      </c>
      <c r="AE251">
        <v>18.671972419999999</v>
      </c>
      <c r="AF251">
        <v>18.54093452</v>
      </c>
      <c r="AG251">
        <v>18.406368220000001</v>
      </c>
      <c r="AH251">
        <v>18.281017439999999</v>
      </c>
      <c r="AI251">
        <v>18.275279179999998</v>
      </c>
      <c r="AJ251">
        <v>18.280222049999999</v>
      </c>
      <c r="AK251">
        <v>18.2970477</v>
      </c>
      <c r="AL251">
        <v>18.31817891</v>
      </c>
      <c r="AM251">
        <v>18.34359353</v>
      </c>
      <c r="AN251">
        <v>18.324687829999998</v>
      </c>
      <c r="AO251">
        <v>18.308028780000001</v>
      </c>
      <c r="AP251">
        <v>18.291806990000001</v>
      </c>
      <c r="AQ251">
        <v>18.27846061</v>
      </c>
      <c r="AR251">
        <v>18.262002540000001</v>
      </c>
      <c r="AS251">
        <v>18.24630221</v>
      </c>
      <c r="AT251">
        <v>18.22856105</v>
      </c>
      <c r="AU251">
        <v>18.207954999999998</v>
      </c>
      <c r="AV251">
        <v>18.185256689999999</v>
      </c>
      <c r="AW251">
        <v>18.16785986</v>
      </c>
    </row>
    <row r="252" spans="2:49" x14ac:dyDescent="0.35">
      <c r="B252" t="s">
        <v>351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6.573402389</v>
      </c>
      <c r="T252">
        <v>6.5555524209999998</v>
      </c>
      <c r="U252">
        <v>6.6020603409999996</v>
      </c>
      <c r="V252">
        <v>6.6697389349999998</v>
      </c>
      <c r="W252">
        <v>6.5153272339999999</v>
      </c>
      <c r="X252">
        <v>6.3735354080000004</v>
      </c>
      <c r="Y252">
        <v>6.3944127799999997</v>
      </c>
      <c r="Z252">
        <v>6.4525237139999998</v>
      </c>
      <c r="AA252">
        <v>6.5282253949999998</v>
      </c>
      <c r="AB252">
        <v>6.6136526230000001</v>
      </c>
      <c r="AC252">
        <v>6.7044843810000003</v>
      </c>
      <c r="AD252">
        <v>6.8137942789999997</v>
      </c>
      <c r="AE252">
        <v>6.9182050879999997</v>
      </c>
      <c r="AF252">
        <v>7.0213345719999998</v>
      </c>
      <c r="AG252">
        <v>7.1249964669999999</v>
      </c>
      <c r="AH252">
        <v>7.232115071</v>
      </c>
      <c r="AI252">
        <v>7.2796385280000004</v>
      </c>
      <c r="AJ252">
        <v>7.3316594669999997</v>
      </c>
      <c r="AK252">
        <v>7.3887528380000003</v>
      </c>
      <c r="AL252">
        <v>7.4482053419999996</v>
      </c>
      <c r="AM252">
        <v>7.5097978469999997</v>
      </c>
      <c r="AN252">
        <v>7.5807511490000001</v>
      </c>
      <c r="AO252">
        <v>7.6533509730000002</v>
      </c>
      <c r="AP252">
        <v>7.7268743149999999</v>
      </c>
      <c r="AQ252">
        <v>7.8023800679999997</v>
      </c>
      <c r="AR252">
        <v>7.8773370800000002</v>
      </c>
      <c r="AS252">
        <v>7.9220850140000003</v>
      </c>
      <c r="AT252">
        <v>7.9667072330000002</v>
      </c>
      <c r="AU252">
        <v>8.0108425590000003</v>
      </c>
      <c r="AV252">
        <v>8.0548273150000007</v>
      </c>
      <c r="AW252">
        <v>8.1019596140000001</v>
      </c>
    </row>
    <row r="253" spans="2:49" x14ac:dyDescent="0.3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0.36762428050000001</v>
      </c>
      <c r="T253">
        <v>0.3321815072</v>
      </c>
      <c r="U253">
        <v>0.30260336129999998</v>
      </c>
      <c r="V253">
        <v>0.2759068476</v>
      </c>
      <c r="W253">
        <v>0.34521592870000001</v>
      </c>
      <c r="X253">
        <v>0.4122906415</v>
      </c>
      <c r="Y253">
        <v>0.40829102569999998</v>
      </c>
      <c r="Z253">
        <v>0.40672462790000002</v>
      </c>
      <c r="AA253">
        <v>0.40627680179999998</v>
      </c>
      <c r="AB253">
        <v>0.4062880103</v>
      </c>
      <c r="AC253">
        <v>0.40661032029999999</v>
      </c>
      <c r="AD253">
        <v>0.42329224139999999</v>
      </c>
      <c r="AE253">
        <v>0.43966935870000001</v>
      </c>
      <c r="AF253">
        <v>0.45595593350000002</v>
      </c>
      <c r="AG253">
        <v>0.472366968</v>
      </c>
      <c r="AH253">
        <v>0.4890006469</v>
      </c>
      <c r="AI253">
        <v>0.51013998760000001</v>
      </c>
      <c r="AJ253">
        <v>0.53168290129999995</v>
      </c>
      <c r="AK253">
        <v>0.55370412209999997</v>
      </c>
      <c r="AL253">
        <v>0.57640809810000004</v>
      </c>
      <c r="AM253">
        <v>0.59942115939999996</v>
      </c>
      <c r="AN253">
        <v>0.62011605319999996</v>
      </c>
      <c r="AO253">
        <v>0.64108215290000004</v>
      </c>
      <c r="AP253">
        <v>0.66226515330000002</v>
      </c>
      <c r="AQ253">
        <v>0.68376118789999996</v>
      </c>
      <c r="AR253">
        <v>0.70535294410000005</v>
      </c>
      <c r="AS253">
        <v>0.72398005200000004</v>
      </c>
      <c r="AT253">
        <v>0.74281018809999999</v>
      </c>
      <c r="AU253">
        <v>0.76180939270000003</v>
      </c>
      <c r="AV253">
        <v>0.78100864609999998</v>
      </c>
      <c r="AW253">
        <v>0.80073415469999998</v>
      </c>
    </row>
    <row r="254" spans="2:49" x14ac:dyDescent="0.3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1.418288864</v>
      </c>
      <c r="T254">
        <v>1.1961520290000001</v>
      </c>
      <c r="U254">
        <v>1.0028263159999999</v>
      </c>
      <c r="V254">
        <v>0.82534750999999995</v>
      </c>
      <c r="W254">
        <v>0.81357980500000004</v>
      </c>
      <c r="X254">
        <v>0.80306209640000004</v>
      </c>
      <c r="Y254">
        <v>0.79419149820000001</v>
      </c>
      <c r="Z254">
        <v>0.79006505719999998</v>
      </c>
      <c r="AA254">
        <v>0.78811321560000003</v>
      </c>
      <c r="AB254">
        <v>0.78690626399999997</v>
      </c>
      <c r="AC254">
        <v>0.78629856320000002</v>
      </c>
      <c r="AD254">
        <v>0.78289631100000001</v>
      </c>
      <c r="AE254">
        <v>0.77893900599999999</v>
      </c>
      <c r="AF254">
        <v>0.77592658299999995</v>
      </c>
      <c r="AG254">
        <v>0.77216149639999998</v>
      </c>
      <c r="AH254">
        <v>0.76878596779999997</v>
      </c>
      <c r="AI254">
        <v>0.76873124780000002</v>
      </c>
      <c r="AJ254">
        <v>0.76912816819999996</v>
      </c>
      <c r="AK254">
        <v>0.77002765159999997</v>
      </c>
      <c r="AL254">
        <v>0.77117566280000005</v>
      </c>
      <c r="AM254">
        <v>0.77250755739999999</v>
      </c>
      <c r="AN254">
        <v>0.77459716150000002</v>
      </c>
      <c r="AO254">
        <v>0.77680893760000003</v>
      </c>
      <c r="AP254">
        <v>0.7790673508</v>
      </c>
      <c r="AQ254">
        <v>0.78147731980000001</v>
      </c>
      <c r="AR254">
        <v>0.78378378540000004</v>
      </c>
      <c r="AS254">
        <v>0.78863869740000003</v>
      </c>
      <c r="AT254">
        <v>0.7934874502</v>
      </c>
      <c r="AU254">
        <v>0.79829407210000003</v>
      </c>
      <c r="AV254">
        <v>0.80309206030000002</v>
      </c>
      <c r="AW254">
        <v>0.80821043469999998</v>
      </c>
    </row>
    <row r="255" spans="2:49" x14ac:dyDescent="0.3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0.3215038093</v>
      </c>
      <c r="T255">
        <v>0.30072565130000001</v>
      </c>
      <c r="U255">
        <v>0.28440434520000002</v>
      </c>
      <c r="V255">
        <v>0.27009954159999999</v>
      </c>
      <c r="W255">
        <v>0.26754894489999997</v>
      </c>
      <c r="X255">
        <v>0.26537458330000002</v>
      </c>
      <c r="Y255">
        <v>0.26597309559999999</v>
      </c>
      <c r="Z255">
        <v>0.2681231476</v>
      </c>
      <c r="AA255">
        <v>0.27100464610000002</v>
      </c>
      <c r="AB255">
        <v>0.27418491649999999</v>
      </c>
      <c r="AC255">
        <v>0.27758780220000001</v>
      </c>
      <c r="AD255">
        <v>0.27699143879999999</v>
      </c>
      <c r="AE255">
        <v>0.27619615330000002</v>
      </c>
      <c r="AF255">
        <v>0.27535435590000001</v>
      </c>
      <c r="AG255">
        <v>0.27450601029999999</v>
      </c>
      <c r="AH255">
        <v>0.2737941545</v>
      </c>
      <c r="AI255">
        <v>0.27421024900000002</v>
      </c>
      <c r="AJ255">
        <v>0.2747889348</v>
      </c>
      <c r="AK255">
        <v>0.27554921189999998</v>
      </c>
      <c r="AL255">
        <v>0.27641793889999999</v>
      </c>
      <c r="AM255">
        <v>0.27735548409999999</v>
      </c>
      <c r="AN255">
        <v>0.27864045160000001</v>
      </c>
      <c r="AO255">
        <v>0.27997380979999997</v>
      </c>
      <c r="AP255">
        <v>0.28132855410000002</v>
      </c>
      <c r="AQ255">
        <v>0.28274275999999998</v>
      </c>
      <c r="AR255">
        <v>0.2841243034</v>
      </c>
      <c r="AS255">
        <v>0.28625117480000001</v>
      </c>
      <c r="AT255">
        <v>0.28838102900000001</v>
      </c>
      <c r="AU255">
        <v>0.2905007819</v>
      </c>
      <c r="AV255">
        <v>0.2926225945</v>
      </c>
      <c r="AW255">
        <v>0.29486650869999997</v>
      </c>
    </row>
    <row r="256" spans="2:49" x14ac:dyDescent="0.3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2.1934206839999999</v>
      </c>
      <c r="T256">
        <v>2.1978176180000002</v>
      </c>
      <c r="U256">
        <v>2.2230086619999998</v>
      </c>
      <c r="V256">
        <v>2.2547536949999998</v>
      </c>
      <c r="W256">
        <v>2.2953999980000002</v>
      </c>
      <c r="X256">
        <v>2.3369316389999999</v>
      </c>
      <c r="Y256">
        <v>2.43563449</v>
      </c>
      <c r="Z256">
        <v>2.5475698539999998</v>
      </c>
      <c r="AA256">
        <v>2.666284144</v>
      </c>
      <c r="AB256">
        <v>2.7942320390000002</v>
      </c>
      <c r="AC256">
        <v>2.9248300610000002</v>
      </c>
      <c r="AD256">
        <v>3.0222162130000001</v>
      </c>
      <c r="AE256">
        <v>3.1174271390000001</v>
      </c>
      <c r="AF256">
        <v>3.212015638</v>
      </c>
      <c r="AG256">
        <v>3.310893541</v>
      </c>
      <c r="AH256">
        <v>3.4113430409999999</v>
      </c>
      <c r="AI256">
        <v>3.4780301109999998</v>
      </c>
      <c r="AJ256">
        <v>3.5470842810000001</v>
      </c>
      <c r="AK256">
        <v>3.6188653080000002</v>
      </c>
      <c r="AL256">
        <v>3.694388988</v>
      </c>
      <c r="AM256">
        <v>3.7713389730000002</v>
      </c>
      <c r="AN256">
        <v>3.8493217679999998</v>
      </c>
      <c r="AO256">
        <v>3.928525263</v>
      </c>
      <c r="AP256">
        <v>4.0085959640000004</v>
      </c>
      <c r="AQ256">
        <v>4.0900983560000004</v>
      </c>
      <c r="AR256">
        <v>4.1717182749999999</v>
      </c>
      <c r="AS256">
        <v>4.2905085380000001</v>
      </c>
      <c r="AT256">
        <v>4.4106259640000003</v>
      </c>
      <c r="AU256">
        <v>4.531868749</v>
      </c>
      <c r="AV256">
        <v>4.6544206319999999</v>
      </c>
      <c r="AW256">
        <v>4.7802291329999997</v>
      </c>
    </row>
    <row r="257" spans="2:49" x14ac:dyDescent="0.3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23.756909780000001</v>
      </c>
      <c r="T257">
        <v>22.815431459999999</v>
      </c>
      <c r="U257">
        <v>22.16392901</v>
      </c>
      <c r="V257">
        <v>21.631890899999998</v>
      </c>
      <c r="W257">
        <v>20.868050199999999</v>
      </c>
      <c r="X257">
        <v>20.154068079999998</v>
      </c>
      <c r="Y257">
        <v>19.76700366</v>
      </c>
      <c r="Z257">
        <v>19.499797409999999</v>
      </c>
      <c r="AA257">
        <v>19.286610209999999</v>
      </c>
      <c r="AB257">
        <v>19.09485089</v>
      </c>
      <c r="AC257">
        <v>18.916970150000001</v>
      </c>
      <c r="AD257">
        <v>18.801212400000001</v>
      </c>
      <c r="AE257">
        <v>18.671972419999999</v>
      </c>
      <c r="AF257">
        <v>18.54093452</v>
      </c>
      <c r="AG257">
        <v>18.406368220000001</v>
      </c>
      <c r="AH257">
        <v>18.281017439999999</v>
      </c>
      <c r="AI257">
        <v>18.275279179999998</v>
      </c>
      <c r="AJ257">
        <v>18.280222049999999</v>
      </c>
      <c r="AK257">
        <v>18.2970477</v>
      </c>
      <c r="AL257">
        <v>18.31817891</v>
      </c>
      <c r="AM257">
        <v>18.34359353</v>
      </c>
      <c r="AN257">
        <v>18.324687829999998</v>
      </c>
      <c r="AO257">
        <v>18.308028780000001</v>
      </c>
      <c r="AP257">
        <v>18.291806990000001</v>
      </c>
      <c r="AQ257">
        <v>18.27846061</v>
      </c>
      <c r="AR257">
        <v>18.262002540000001</v>
      </c>
      <c r="AS257">
        <v>18.24630221</v>
      </c>
      <c r="AT257">
        <v>18.22856105</v>
      </c>
      <c r="AU257">
        <v>18.207954999999998</v>
      </c>
      <c r="AV257">
        <v>18.185256689999999</v>
      </c>
      <c r="AW257">
        <v>18.16785986</v>
      </c>
    </row>
    <row r="258" spans="2:49" x14ac:dyDescent="0.35">
      <c r="B258" t="s">
        <v>357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6.573402389</v>
      </c>
      <c r="T258">
        <v>6.5555524209999998</v>
      </c>
      <c r="U258">
        <v>6.6020603409999996</v>
      </c>
      <c r="V258">
        <v>6.6697389349999998</v>
      </c>
      <c r="W258">
        <v>6.5153272339999999</v>
      </c>
      <c r="X258">
        <v>6.3735354080000004</v>
      </c>
      <c r="Y258">
        <v>6.3944127799999997</v>
      </c>
      <c r="Z258">
        <v>6.4525237139999998</v>
      </c>
      <c r="AA258">
        <v>6.5282253949999998</v>
      </c>
      <c r="AB258">
        <v>6.6136526230000001</v>
      </c>
      <c r="AC258">
        <v>6.7044843810000003</v>
      </c>
      <c r="AD258">
        <v>6.8137942789999997</v>
      </c>
      <c r="AE258">
        <v>6.9182050879999997</v>
      </c>
      <c r="AF258">
        <v>7.0213345719999998</v>
      </c>
      <c r="AG258">
        <v>7.1249964669999999</v>
      </c>
      <c r="AH258">
        <v>7.232115071</v>
      </c>
      <c r="AI258">
        <v>7.2796385280000004</v>
      </c>
      <c r="AJ258">
        <v>7.3316594669999997</v>
      </c>
      <c r="AK258">
        <v>7.3887528380000003</v>
      </c>
      <c r="AL258">
        <v>7.4482053419999996</v>
      </c>
      <c r="AM258">
        <v>7.5097978469999997</v>
      </c>
      <c r="AN258">
        <v>7.5807511490000001</v>
      </c>
      <c r="AO258">
        <v>7.6533509730000002</v>
      </c>
      <c r="AP258">
        <v>7.7268743149999999</v>
      </c>
      <c r="AQ258">
        <v>7.8023800679999997</v>
      </c>
      <c r="AR258">
        <v>7.8773370800000002</v>
      </c>
      <c r="AS258">
        <v>7.9220850140000003</v>
      </c>
      <c r="AT258">
        <v>7.9667072330000002</v>
      </c>
      <c r="AU258">
        <v>8.0108425590000003</v>
      </c>
      <c r="AV258">
        <v>8.0548273150000007</v>
      </c>
      <c r="AW258">
        <v>8.1019596140000001</v>
      </c>
    </row>
    <row r="259" spans="2:49" x14ac:dyDescent="0.3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0.36762428050000001</v>
      </c>
      <c r="T259">
        <v>0.3321815072</v>
      </c>
      <c r="U259">
        <v>0.30260336129999998</v>
      </c>
      <c r="V259">
        <v>0.2759068476</v>
      </c>
      <c r="W259">
        <v>0.34521592870000001</v>
      </c>
      <c r="X259">
        <v>0.4122906415</v>
      </c>
      <c r="Y259">
        <v>0.40829102569999998</v>
      </c>
      <c r="Z259">
        <v>0.40672462790000002</v>
      </c>
      <c r="AA259">
        <v>0.40627680179999998</v>
      </c>
      <c r="AB259">
        <v>0.4062880103</v>
      </c>
      <c r="AC259">
        <v>0.40661032029999999</v>
      </c>
      <c r="AD259">
        <v>0.42329224139999999</v>
      </c>
      <c r="AE259">
        <v>0.43966935870000001</v>
      </c>
      <c r="AF259">
        <v>0.45595593350000002</v>
      </c>
      <c r="AG259">
        <v>0.472366968</v>
      </c>
      <c r="AH259">
        <v>0.4890006469</v>
      </c>
      <c r="AI259">
        <v>0.51013998760000001</v>
      </c>
      <c r="AJ259">
        <v>0.53168290129999995</v>
      </c>
      <c r="AK259">
        <v>0.55370412209999997</v>
      </c>
      <c r="AL259">
        <v>0.57640809810000004</v>
      </c>
      <c r="AM259">
        <v>0.59942115939999996</v>
      </c>
      <c r="AN259">
        <v>0.62011605319999996</v>
      </c>
      <c r="AO259">
        <v>0.64108215290000004</v>
      </c>
      <c r="AP259">
        <v>0.66226515330000002</v>
      </c>
      <c r="AQ259">
        <v>0.68376118789999996</v>
      </c>
      <c r="AR259">
        <v>0.70535294410000005</v>
      </c>
      <c r="AS259">
        <v>0.72398005200000004</v>
      </c>
      <c r="AT259">
        <v>0.74281018809999999</v>
      </c>
      <c r="AU259">
        <v>0.76180939270000003</v>
      </c>
      <c r="AV259">
        <v>0.78100864609999998</v>
      </c>
      <c r="AW259">
        <v>0.80073415469999998</v>
      </c>
    </row>
    <row r="260" spans="2:49" x14ac:dyDescent="0.3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1.418288864</v>
      </c>
      <c r="T260">
        <v>1.1961520290000001</v>
      </c>
      <c r="U260">
        <v>1.0028263159999999</v>
      </c>
      <c r="V260">
        <v>0.82534750999999995</v>
      </c>
      <c r="W260">
        <v>0.81357980500000004</v>
      </c>
      <c r="X260">
        <v>0.80306209640000004</v>
      </c>
      <c r="Y260">
        <v>0.79419149820000001</v>
      </c>
      <c r="Z260">
        <v>0.79006505719999998</v>
      </c>
      <c r="AA260">
        <v>0.78811321560000003</v>
      </c>
      <c r="AB260">
        <v>0.78690626399999997</v>
      </c>
      <c r="AC260">
        <v>0.78629856320000002</v>
      </c>
      <c r="AD260">
        <v>0.78289631100000001</v>
      </c>
      <c r="AE260">
        <v>0.77893900599999999</v>
      </c>
      <c r="AF260">
        <v>0.77592658299999995</v>
      </c>
      <c r="AG260">
        <v>0.77216149639999998</v>
      </c>
      <c r="AH260">
        <v>0.76878596779999997</v>
      </c>
      <c r="AI260">
        <v>0.76873124780000002</v>
      </c>
      <c r="AJ260">
        <v>0.76912816819999996</v>
      </c>
      <c r="AK260">
        <v>0.77002765159999997</v>
      </c>
      <c r="AL260">
        <v>0.77117566280000005</v>
      </c>
      <c r="AM260">
        <v>0.77250755739999999</v>
      </c>
      <c r="AN260">
        <v>0.77459716150000002</v>
      </c>
      <c r="AO260">
        <v>0.77680893760000003</v>
      </c>
      <c r="AP260">
        <v>0.7790673508</v>
      </c>
      <c r="AQ260">
        <v>0.78147731980000001</v>
      </c>
      <c r="AR260">
        <v>0.78378378540000004</v>
      </c>
      <c r="AS260">
        <v>0.78863869740000003</v>
      </c>
      <c r="AT260">
        <v>0.7934874502</v>
      </c>
      <c r="AU260">
        <v>0.79829407210000003</v>
      </c>
      <c r="AV260">
        <v>0.80309206030000002</v>
      </c>
      <c r="AW260">
        <v>0.80821043469999998</v>
      </c>
    </row>
    <row r="261" spans="2:49" x14ac:dyDescent="0.3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0.3215038093</v>
      </c>
      <c r="T261">
        <v>0.30072565130000001</v>
      </c>
      <c r="U261">
        <v>0.28440434520000002</v>
      </c>
      <c r="V261">
        <v>0.27009954159999999</v>
      </c>
      <c r="W261">
        <v>0.26754894489999997</v>
      </c>
      <c r="X261">
        <v>0.26537458330000002</v>
      </c>
      <c r="Y261">
        <v>0.26597309559999999</v>
      </c>
      <c r="Z261">
        <v>0.2681231476</v>
      </c>
      <c r="AA261">
        <v>0.27100464610000002</v>
      </c>
      <c r="AB261">
        <v>0.27418491649999999</v>
      </c>
      <c r="AC261">
        <v>0.27758780220000001</v>
      </c>
      <c r="AD261">
        <v>0.27699143879999999</v>
      </c>
      <c r="AE261">
        <v>0.27619615330000002</v>
      </c>
      <c r="AF261">
        <v>0.27535435590000001</v>
      </c>
      <c r="AG261">
        <v>0.27450601029999999</v>
      </c>
      <c r="AH261">
        <v>0.2737941545</v>
      </c>
      <c r="AI261">
        <v>0.27421024900000002</v>
      </c>
      <c r="AJ261">
        <v>0.2747889348</v>
      </c>
      <c r="AK261">
        <v>0.27554921189999998</v>
      </c>
      <c r="AL261">
        <v>0.27641793889999999</v>
      </c>
      <c r="AM261">
        <v>0.27735548409999999</v>
      </c>
      <c r="AN261">
        <v>0.27864045160000001</v>
      </c>
      <c r="AO261">
        <v>0.27997380979999997</v>
      </c>
      <c r="AP261">
        <v>0.28132855410000002</v>
      </c>
      <c r="AQ261">
        <v>0.28274275999999998</v>
      </c>
      <c r="AR261">
        <v>0.2841243034</v>
      </c>
      <c r="AS261">
        <v>0.28625117480000001</v>
      </c>
      <c r="AT261">
        <v>0.28838102900000001</v>
      </c>
      <c r="AU261">
        <v>0.2905007819</v>
      </c>
      <c r="AV261">
        <v>0.2926225945</v>
      </c>
      <c r="AW261">
        <v>0.29486650869999997</v>
      </c>
    </row>
    <row r="262" spans="2:49" x14ac:dyDescent="0.3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2.1934206839999999</v>
      </c>
      <c r="T262">
        <v>2.1978176180000002</v>
      </c>
      <c r="U262">
        <v>2.2230086619999998</v>
      </c>
      <c r="V262">
        <v>2.2547536949999998</v>
      </c>
      <c r="W262">
        <v>2.2953999980000002</v>
      </c>
      <c r="X262">
        <v>2.3369316389999999</v>
      </c>
      <c r="Y262">
        <v>2.43563449</v>
      </c>
      <c r="Z262">
        <v>2.5475698539999998</v>
      </c>
      <c r="AA262">
        <v>2.666284144</v>
      </c>
      <c r="AB262">
        <v>2.7942320390000002</v>
      </c>
      <c r="AC262">
        <v>2.9248300610000002</v>
      </c>
      <c r="AD262">
        <v>3.0222162130000001</v>
      </c>
      <c r="AE262">
        <v>3.1174271390000001</v>
      </c>
      <c r="AF262">
        <v>3.212015638</v>
      </c>
      <c r="AG262">
        <v>3.310893541</v>
      </c>
      <c r="AH262">
        <v>3.4113430409999999</v>
      </c>
      <c r="AI262">
        <v>3.4780301109999998</v>
      </c>
      <c r="AJ262">
        <v>3.5470842810000001</v>
      </c>
      <c r="AK262">
        <v>3.6188653080000002</v>
      </c>
      <c r="AL262">
        <v>3.694388988</v>
      </c>
      <c r="AM262">
        <v>3.7713389730000002</v>
      </c>
      <c r="AN262">
        <v>3.8493217679999998</v>
      </c>
      <c r="AO262">
        <v>3.928525263</v>
      </c>
      <c r="AP262">
        <v>4.0085959640000004</v>
      </c>
      <c r="AQ262">
        <v>4.0900983560000004</v>
      </c>
      <c r="AR262">
        <v>4.1717182749999999</v>
      </c>
      <c r="AS262">
        <v>4.2905085380000001</v>
      </c>
      <c r="AT262">
        <v>4.4106259640000003</v>
      </c>
      <c r="AU262">
        <v>4.531868749</v>
      </c>
      <c r="AV262">
        <v>4.6544206319999999</v>
      </c>
      <c r="AW262">
        <v>4.7802291329999997</v>
      </c>
    </row>
    <row r="263" spans="2:49" x14ac:dyDescent="0.3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0.90586036120000002</v>
      </c>
      <c r="T263">
        <v>0.89597770249999997</v>
      </c>
      <c r="U263">
        <v>0.89595472480000005</v>
      </c>
      <c r="V263">
        <v>0.90144488609999995</v>
      </c>
      <c r="W263">
        <v>0.90115529949999995</v>
      </c>
      <c r="X263">
        <v>0.90389198670000004</v>
      </c>
      <c r="Y263">
        <v>0.90884915099999997</v>
      </c>
      <c r="Z263">
        <v>0.91671329749999997</v>
      </c>
      <c r="AA263">
        <v>0.92644126719999997</v>
      </c>
      <c r="AB263">
        <v>0.93761119120000003</v>
      </c>
      <c r="AC263">
        <v>0.95004796449999995</v>
      </c>
      <c r="AD263">
        <v>0.96380998780000005</v>
      </c>
      <c r="AE263">
        <v>0.97836359149999996</v>
      </c>
      <c r="AF263">
        <v>0.99368801610000002</v>
      </c>
      <c r="AG263">
        <v>1.009703279</v>
      </c>
      <c r="AH263">
        <v>1.026488997</v>
      </c>
      <c r="AI263">
        <v>1.043500283</v>
      </c>
      <c r="AJ263">
        <v>1.0608871959999999</v>
      </c>
      <c r="AK263">
        <v>1.0788604559999999</v>
      </c>
      <c r="AL263">
        <v>1.0971962660000001</v>
      </c>
      <c r="AM263" s="39">
        <v>1.1158343040000001</v>
      </c>
      <c r="AN263" s="39">
        <v>1.1341139220000001</v>
      </c>
      <c r="AO263" s="39">
        <v>1.1520446449999999</v>
      </c>
      <c r="AP263" s="39">
        <v>1.1697149630000001</v>
      </c>
      <c r="AQ263" s="39">
        <v>1.1873140740000001</v>
      </c>
      <c r="AR263" s="39">
        <v>1.204531008</v>
      </c>
      <c r="AS263" s="39">
        <v>1.2221549819999999</v>
      </c>
      <c r="AT263" s="39">
        <v>1.2399937560000001</v>
      </c>
      <c r="AU263" s="39">
        <v>1.257885473</v>
      </c>
      <c r="AV263">
        <v>1.2758331999999999</v>
      </c>
      <c r="AW263">
        <v>1.294103395</v>
      </c>
    </row>
    <row r="264" spans="2:49" x14ac:dyDescent="0.35">
      <c r="B264" t="s">
        <v>363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1.9609193220000001</v>
      </c>
      <c r="T264">
        <v>1.9603622350000001</v>
      </c>
      <c r="U264">
        <v>1.961723289</v>
      </c>
      <c r="V264">
        <v>1.967408549</v>
      </c>
      <c r="W264">
        <v>1.969069677</v>
      </c>
      <c r="X264">
        <v>1.9683184920000001</v>
      </c>
      <c r="Y264">
        <v>1.9808972549999999</v>
      </c>
      <c r="Z264">
        <v>2.0039616269999998</v>
      </c>
      <c r="AA264">
        <v>2.0344867780000002</v>
      </c>
      <c r="AB264">
        <v>2.0700112669999999</v>
      </c>
      <c r="AC264">
        <v>2.1088498800000002</v>
      </c>
      <c r="AD264">
        <v>2.149836809</v>
      </c>
      <c r="AE264">
        <v>2.1922370679999998</v>
      </c>
      <c r="AF264">
        <v>2.2357332529999998</v>
      </c>
      <c r="AG264">
        <v>2.2801963509999998</v>
      </c>
      <c r="AH264">
        <v>2.325606939</v>
      </c>
      <c r="AI264">
        <v>2.3709477379999999</v>
      </c>
      <c r="AJ264">
        <v>2.4166341820000001</v>
      </c>
      <c r="AK264">
        <v>2.4628457639999999</v>
      </c>
      <c r="AL264">
        <v>2.5096960109999999</v>
      </c>
      <c r="AM264">
        <v>2.5572417070000002</v>
      </c>
      <c r="AN264">
        <v>2.6050297119999999</v>
      </c>
      <c r="AO264">
        <v>2.6532003180000001</v>
      </c>
      <c r="AP264">
        <v>2.7018075559999999</v>
      </c>
      <c r="AQ264">
        <v>2.7509203069999999</v>
      </c>
      <c r="AR264">
        <v>2.8005170129999999</v>
      </c>
      <c r="AS264">
        <v>2.8502397510000002</v>
      </c>
      <c r="AT264">
        <v>2.9002277969999999</v>
      </c>
      <c r="AU264">
        <v>2.9506096990000001</v>
      </c>
      <c r="AV264">
        <v>3.001486646</v>
      </c>
      <c r="AW264">
        <v>3.052972612</v>
      </c>
    </row>
    <row r="265" spans="2:49" x14ac:dyDescent="0.3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3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2.0196656009999998</v>
      </c>
      <c r="T266">
        <v>2.011708708</v>
      </c>
      <c r="U266">
        <v>1.9993296549999999</v>
      </c>
      <c r="V266">
        <v>1.990854618</v>
      </c>
      <c r="W266">
        <v>1.978031578</v>
      </c>
      <c r="X266">
        <v>1.9631082479999999</v>
      </c>
      <c r="Y266">
        <v>1.972532017</v>
      </c>
      <c r="Z266">
        <v>1.9937312730000001</v>
      </c>
      <c r="AA266">
        <v>2.0208734320000001</v>
      </c>
      <c r="AB266">
        <v>2.051179662</v>
      </c>
      <c r="AC266">
        <v>2.0834854460000001</v>
      </c>
      <c r="AD266">
        <v>2.1166605779999998</v>
      </c>
      <c r="AE266">
        <v>2.1506819500000001</v>
      </c>
      <c r="AF266">
        <v>2.1857120380000001</v>
      </c>
      <c r="AG266">
        <v>2.2218123969999999</v>
      </c>
      <c r="AH266">
        <v>2.2590192779999998</v>
      </c>
      <c r="AI266">
        <v>2.297558123</v>
      </c>
      <c r="AJ266">
        <v>2.337172179</v>
      </c>
      <c r="AK266">
        <v>2.3776612429999999</v>
      </c>
      <c r="AL266">
        <v>2.4189198279999999</v>
      </c>
      <c r="AM266">
        <v>2.4608937709999998</v>
      </c>
      <c r="AN266">
        <v>2.5033444130000002</v>
      </c>
      <c r="AO266">
        <v>2.546303827</v>
      </c>
      <c r="AP266">
        <v>2.589665997</v>
      </c>
      <c r="AQ266">
        <v>2.6333670640000002</v>
      </c>
      <c r="AR266">
        <v>2.6772898729999999</v>
      </c>
      <c r="AS266">
        <v>2.7210707350000001</v>
      </c>
      <c r="AT266">
        <v>2.7646644029999998</v>
      </c>
      <c r="AU266" s="39">
        <v>2.8081628539999999</v>
      </c>
      <c r="AV266">
        <v>2.8516488099999999</v>
      </c>
      <c r="AW266">
        <v>2.8951999960000001</v>
      </c>
    </row>
    <row r="267" spans="2:49" x14ac:dyDescent="0.3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0.9529505613</v>
      </c>
      <c r="T267">
        <v>0.95005596410000004</v>
      </c>
      <c r="U267">
        <v>0.94719939590000002</v>
      </c>
      <c r="V267">
        <v>0.94437773359999999</v>
      </c>
      <c r="W267">
        <v>0.94265038720000005</v>
      </c>
      <c r="X267">
        <v>0.94090852420000004</v>
      </c>
      <c r="Y267">
        <v>0.94094410009999996</v>
      </c>
      <c r="Z267">
        <v>0.94097949069999998</v>
      </c>
      <c r="AA267">
        <v>0.94101469950000005</v>
      </c>
      <c r="AB267">
        <v>0.94103180829999999</v>
      </c>
      <c r="AC267">
        <v>0.9410478525</v>
      </c>
      <c r="AD267">
        <v>0.94113767940000004</v>
      </c>
      <c r="AE267">
        <v>0.94123200939999996</v>
      </c>
      <c r="AF267">
        <v>0.9413310681</v>
      </c>
      <c r="AG267">
        <v>0.94142695450000002</v>
      </c>
      <c r="AH267">
        <v>0.9415271972</v>
      </c>
      <c r="AI267">
        <v>0.94155208349999997</v>
      </c>
      <c r="AJ267">
        <v>0.94157759559999998</v>
      </c>
      <c r="AK267">
        <v>0.94160286280000005</v>
      </c>
      <c r="AL267">
        <v>0.94163806729999999</v>
      </c>
      <c r="AM267">
        <v>0.94167358779999999</v>
      </c>
      <c r="AN267">
        <v>0.9415178233</v>
      </c>
      <c r="AO267">
        <v>0.94135556350000005</v>
      </c>
      <c r="AP267">
        <v>0.94118598769999995</v>
      </c>
      <c r="AQ267">
        <v>0.94100781089999996</v>
      </c>
      <c r="AR267">
        <v>0.94082116660000004</v>
      </c>
      <c r="AS267">
        <v>0.94059070919999999</v>
      </c>
      <c r="AT267">
        <v>0.94035370470000001</v>
      </c>
      <c r="AU267">
        <v>0.94011010790000005</v>
      </c>
      <c r="AV267">
        <v>0.93985940040000004</v>
      </c>
      <c r="AW267">
        <v>0.93959994300000005</v>
      </c>
    </row>
    <row r="268" spans="2:49" x14ac:dyDescent="0.3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4.7049438700000001E-2</v>
      </c>
      <c r="T268">
        <v>4.9944035900000003E-2</v>
      </c>
      <c r="U268">
        <v>5.2800604100000002E-2</v>
      </c>
      <c r="V268">
        <v>5.5622266400000002E-2</v>
      </c>
      <c r="W268">
        <v>5.7349612799999998E-2</v>
      </c>
      <c r="X268">
        <v>5.9091475800000001E-2</v>
      </c>
      <c r="Y268">
        <v>5.90558999E-2</v>
      </c>
      <c r="Z268">
        <v>5.9020509300000003E-2</v>
      </c>
      <c r="AA268">
        <v>5.8985300499999997E-2</v>
      </c>
      <c r="AB268">
        <v>5.8968191699999999E-2</v>
      </c>
      <c r="AC268">
        <v>5.8952147500000003E-2</v>
      </c>
      <c r="AD268">
        <v>5.8862320599999997E-2</v>
      </c>
      <c r="AE268">
        <v>5.87679906E-2</v>
      </c>
      <c r="AF268">
        <v>5.8668931899999999E-2</v>
      </c>
      <c r="AG268">
        <v>5.8573045499999997E-2</v>
      </c>
      <c r="AH268">
        <v>5.8472802800000001E-2</v>
      </c>
      <c r="AI268">
        <v>5.8447916500000002E-2</v>
      </c>
      <c r="AJ268">
        <v>5.8422404400000003E-2</v>
      </c>
      <c r="AK268">
        <v>5.8397137199999997E-2</v>
      </c>
      <c r="AL268">
        <v>5.8361932700000001E-2</v>
      </c>
      <c r="AM268">
        <v>5.8326412199999997E-2</v>
      </c>
      <c r="AN268">
        <v>5.8482176699999999E-2</v>
      </c>
      <c r="AO268">
        <v>5.8644436500000001E-2</v>
      </c>
      <c r="AP268">
        <v>5.8814012300000003E-2</v>
      </c>
      <c r="AQ268">
        <v>5.8992189100000002E-2</v>
      </c>
      <c r="AR268">
        <v>5.9178833399999999E-2</v>
      </c>
      <c r="AS268">
        <v>5.94092908E-2</v>
      </c>
      <c r="AT268">
        <v>5.9646295299999999E-2</v>
      </c>
      <c r="AU268">
        <v>5.9889892100000001E-2</v>
      </c>
      <c r="AV268">
        <v>6.0140599599999997E-2</v>
      </c>
      <c r="AW268">
        <v>6.0400057E-2</v>
      </c>
    </row>
    <row r="269" spans="2:49" x14ac:dyDescent="0.3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3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3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3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3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3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3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3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3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0.70217314009999998</v>
      </c>
      <c r="T277">
        <v>0.6997393864</v>
      </c>
      <c r="U277">
        <v>0.69714619489999996</v>
      </c>
      <c r="V277">
        <v>0.6945724472</v>
      </c>
      <c r="W277">
        <v>0.68842659699999997</v>
      </c>
      <c r="X277">
        <v>0.682165668</v>
      </c>
      <c r="Y277">
        <v>0.67606696430000002</v>
      </c>
      <c r="Z277">
        <v>0.66997263819999997</v>
      </c>
      <c r="AA277">
        <v>0.6638849322</v>
      </c>
      <c r="AB277">
        <v>0.65763970260000004</v>
      </c>
      <c r="AC277">
        <v>0.65140206680000001</v>
      </c>
      <c r="AD277">
        <v>0.64600863770000005</v>
      </c>
      <c r="AE277">
        <v>0.64068632000000003</v>
      </c>
      <c r="AF277">
        <v>0.63542448370000004</v>
      </c>
      <c r="AG277">
        <v>0.63008653619999999</v>
      </c>
      <c r="AH277">
        <v>0.62479510260000004</v>
      </c>
      <c r="AI277">
        <v>0.62257447089999995</v>
      </c>
      <c r="AJ277">
        <v>0.6203622862</v>
      </c>
      <c r="AK277">
        <v>0.61815346159999995</v>
      </c>
      <c r="AL277">
        <v>0.61589793969999995</v>
      </c>
      <c r="AM277">
        <v>0.61365404180000005</v>
      </c>
      <c r="AN277">
        <v>0.61076409180000002</v>
      </c>
      <c r="AO277">
        <v>0.60788011649999996</v>
      </c>
      <c r="AP277">
        <v>0.60500354590000005</v>
      </c>
      <c r="AQ277">
        <v>0.60212937619999995</v>
      </c>
      <c r="AR277">
        <v>0.59926609850000001</v>
      </c>
      <c r="AS277">
        <v>0.59631138859999999</v>
      </c>
      <c r="AT277">
        <v>0.59334405089999998</v>
      </c>
      <c r="AU277">
        <v>0.59036659790000001</v>
      </c>
      <c r="AV277">
        <v>0.58737860649999996</v>
      </c>
      <c r="AW277">
        <v>0.58436710810000003</v>
      </c>
    </row>
    <row r="278" spans="2:49" x14ac:dyDescent="0.3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0.18307050080000001</v>
      </c>
      <c r="T278">
        <v>0.18868113580000001</v>
      </c>
      <c r="U278">
        <v>0.19429836780000001</v>
      </c>
      <c r="V278">
        <v>0.1998167367</v>
      </c>
      <c r="W278">
        <v>0.2001991686</v>
      </c>
      <c r="X278">
        <v>0.20061525869999999</v>
      </c>
      <c r="Y278">
        <v>0.2029156496</v>
      </c>
      <c r="Z278">
        <v>0.20521356509999999</v>
      </c>
      <c r="AA278">
        <v>0.2075076656</v>
      </c>
      <c r="AB278">
        <v>0.20981471230000001</v>
      </c>
      <c r="AC278">
        <v>0.21211814109999999</v>
      </c>
      <c r="AD278">
        <v>0.21461315010000001</v>
      </c>
      <c r="AE278">
        <v>0.21707148400000001</v>
      </c>
      <c r="AF278">
        <v>0.2194996317</v>
      </c>
      <c r="AG278">
        <v>0.22190407100000001</v>
      </c>
      <c r="AH278">
        <v>0.224287505</v>
      </c>
      <c r="AI278">
        <v>0.22456661689999999</v>
      </c>
      <c r="AJ278">
        <v>0.2248471719</v>
      </c>
      <c r="AK278">
        <v>0.22513206629999999</v>
      </c>
      <c r="AL278">
        <v>0.22540262229999999</v>
      </c>
      <c r="AM278">
        <v>0.2256726117</v>
      </c>
      <c r="AN278">
        <v>0.2264543239</v>
      </c>
      <c r="AO278">
        <v>0.22723517309999999</v>
      </c>
      <c r="AP278">
        <v>0.22801430619999999</v>
      </c>
      <c r="AQ278">
        <v>0.2287945831</v>
      </c>
      <c r="AR278">
        <v>0.22957109040000001</v>
      </c>
      <c r="AS278">
        <v>0.22941915439999999</v>
      </c>
      <c r="AT278">
        <v>0.22927062419999999</v>
      </c>
      <c r="AU278">
        <v>0.22912399520000001</v>
      </c>
      <c r="AV278">
        <v>0.2289794382</v>
      </c>
      <c r="AW278">
        <v>0.22884402600000001</v>
      </c>
    </row>
    <row r="279" spans="2:49" x14ac:dyDescent="0.3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1.0238405799999999E-2</v>
      </c>
      <c r="T279">
        <v>9.5608089200000003E-3</v>
      </c>
      <c r="U279">
        <v>8.9056046400000002E-3</v>
      </c>
      <c r="V279">
        <v>8.2658116699999996E-3</v>
      </c>
      <c r="W279">
        <v>1.06075934E-2</v>
      </c>
      <c r="X279">
        <v>1.29773804E-2</v>
      </c>
      <c r="Y279">
        <v>1.29564108E-2</v>
      </c>
      <c r="Z279">
        <v>1.2935312500000001E-2</v>
      </c>
      <c r="AA279">
        <v>1.29140074E-2</v>
      </c>
      <c r="AB279">
        <v>1.28892772E-2</v>
      </c>
      <c r="AC279">
        <v>1.28644382E-2</v>
      </c>
      <c r="AD279">
        <v>1.33323781E-2</v>
      </c>
      <c r="AE279">
        <v>1.3795439600000001E-2</v>
      </c>
      <c r="AF279">
        <v>1.4254008E-2</v>
      </c>
      <c r="AG279">
        <v>1.47116077E-2</v>
      </c>
      <c r="AH279">
        <v>1.51652364E-2</v>
      </c>
      <c r="AI279">
        <v>1.5737101600000001E-2</v>
      </c>
      <c r="AJ279">
        <v>1.6305639600000001E-2</v>
      </c>
      <c r="AK279">
        <v>1.6871122299999999E-2</v>
      </c>
      <c r="AL279">
        <v>1.7443651300000002E-2</v>
      </c>
      <c r="AM279">
        <v>1.8012860200000001E-2</v>
      </c>
      <c r="AN279">
        <v>1.8524280600000002E-2</v>
      </c>
      <c r="AO279">
        <v>1.9034330799999999E-2</v>
      </c>
      <c r="AP279">
        <v>1.9542951400000001E-2</v>
      </c>
      <c r="AQ279">
        <v>2.0050401900000001E-2</v>
      </c>
      <c r="AR279">
        <v>2.0556267E-2</v>
      </c>
      <c r="AS279">
        <v>2.0966057699999999E-2</v>
      </c>
      <c r="AT279">
        <v>2.1377032000000001E-2</v>
      </c>
      <c r="AU279">
        <v>2.1789070300000001E-2</v>
      </c>
      <c r="AV279">
        <v>2.2202204199999999E-2</v>
      </c>
      <c r="AW279">
        <v>2.2617149E-2</v>
      </c>
    </row>
    <row r="280" spans="2:49" x14ac:dyDescent="0.3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3.4476830100000001E-2</v>
      </c>
      <c r="T280">
        <v>3.0105891499999999E-2</v>
      </c>
      <c r="U280">
        <v>2.5856769599999999E-2</v>
      </c>
      <c r="V280">
        <v>2.1703672800000001E-2</v>
      </c>
      <c r="W280">
        <v>2.20138434E-2</v>
      </c>
      <c r="X280">
        <v>2.23307435E-2</v>
      </c>
      <c r="Y280">
        <v>2.2330122899999999E-2</v>
      </c>
      <c r="Z280">
        <v>2.2329274400000002E-2</v>
      </c>
      <c r="AA280">
        <v>2.2328061400000002E-2</v>
      </c>
      <c r="AB280">
        <v>2.2312365399999999E-2</v>
      </c>
      <c r="AC280">
        <v>2.2296462600000001E-2</v>
      </c>
      <c r="AD280">
        <v>2.2131140300000001E-2</v>
      </c>
      <c r="AE280">
        <v>2.19655471E-2</v>
      </c>
      <c r="AF280">
        <v>2.1800376199999999E-2</v>
      </c>
      <c r="AG280">
        <v>2.1632500700000001E-2</v>
      </c>
      <c r="AH280">
        <v>2.1466055800000002E-2</v>
      </c>
      <c r="AI280">
        <v>2.13704693E-2</v>
      </c>
      <c r="AJ280">
        <v>2.1275778299999999E-2</v>
      </c>
      <c r="AK280">
        <v>2.1182243199999999E-2</v>
      </c>
      <c r="AL280">
        <v>2.10885447E-2</v>
      </c>
      <c r="AM280">
        <v>2.0995500100000002E-2</v>
      </c>
      <c r="AN280">
        <v>2.0945658799999999E-2</v>
      </c>
      <c r="AO280">
        <v>2.0896092299999999E-2</v>
      </c>
      <c r="AP280">
        <v>2.0846719100000001E-2</v>
      </c>
      <c r="AQ280">
        <v>2.0797796600000001E-2</v>
      </c>
      <c r="AR280">
        <v>2.0748874E-2</v>
      </c>
      <c r="AS280">
        <v>2.0762995900000001E-2</v>
      </c>
      <c r="AT280">
        <v>2.0777483499999999E-2</v>
      </c>
      <c r="AU280">
        <v>2.07922018E-2</v>
      </c>
      <c r="AV280">
        <v>2.0807167099999999E-2</v>
      </c>
      <c r="AW280">
        <v>2.08230243E-2</v>
      </c>
    </row>
    <row r="281" spans="2:49" x14ac:dyDescent="0.3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8.9539419399999997E-3</v>
      </c>
      <c r="T281">
        <v>8.6554501900000004E-3</v>
      </c>
      <c r="U281">
        <v>8.3700083299999995E-3</v>
      </c>
      <c r="V281">
        <v>8.0918323099999998E-3</v>
      </c>
      <c r="W281">
        <v>8.2210876599999906E-3</v>
      </c>
      <c r="X281">
        <v>8.3530077599999995E-3</v>
      </c>
      <c r="Y281">
        <v>8.4401969800000001E-3</v>
      </c>
      <c r="Z281">
        <v>8.5272847400000001E-3</v>
      </c>
      <c r="AA281">
        <v>8.6142156699999996E-3</v>
      </c>
      <c r="AB281">
        <v>8.6983748099999994E-3</v>
      </c>
      <c r="AC281">
        <v>8.7823917899999999E-3</v>
      </c>
      <c r="AD281">
        <v>8.7243616100000001E-3</v>
      </c>
      <c r="AE281">
        <v>8.6661653000000005E-3</v>
      </c>
      <c r="AF281">
        <v>8.6080757299999994E-3</v>
      </c>
      <c r="AG281">
        <v>8.5493377399999994E-3</v>
      </c>
      <c r="AH281">
        <v>8.4910993800000004E-3</v>
      </c>
      <c r="AI281">
        <v>8.4590007700000008E-3</v>
      </c>
      <c r="AJ281">
        <v>8.4272210299999994E-3</v>
      </c>
      <c r="AK281">
        <v>8.3958639300000006E-3</v>
      </c>
      <c r="AL281">
        <v>8.3651464200000004E-3</v>
      </c>
      <c r="AM281">
        <v>8.3346499800000008E-3</v>
      </c>
      <c r="AN281">
        <v>8.3236257000000001E-3</v>
      </c>
      <c r="AO281">
        <v>8.3126851700000004E-3</v>
      </c>
      <c r="AP281">
        <v>8.3017960999999998E-3</v>
      </c>
      <c r="AQ281">
        <v>8.2910613599999905E-3</v>
      </c>
      <c r="AR281">
        <v>8.28030152E-3</v>
      </c>
      <c r="AS281">
        <v>8.2896740400000002E-3</v>
      </c>
      <c r="AT281">
        <v>8.2992002299999996E-3</v>
      </c>
      <c r="AU281">
        <v>8.3088263499999995E-3</v>
      </c>
      <c r="AV281">
        <v>8.31855913E-3</v>
      </c>
      <c r="AW281">
        <v>8.3286565500000007E-3</v>
      </c>
    </row>
    <row r="282" spans="2:49" x14ac:dyDescent="0.3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6.10871812E-2</v>
      </c>
      <c r="T282">
        <v>6.3257327200000005E-2</v>
      </c>
      <c r="U282">
        <v>6.5423054699999997E-2</v>
      </c>
      <c r="V282">
        <v>6.7549499299999996E-2</v>
      </c>
      <c r="W282">
        <v>7.0531709999999997E-2</v>
      </c>
      <c r="X282">
        <v>7.3557941599999996E-2</v>
      </c>
      <c r="Y282">
        <v>7.7290655400000005E-2</v>
      </c>
      <c r="Z282">
        <v>8.1021924999999995E-2</v>
      </c>
      <c r="AA282">
        <v>8.4751117700000003E-2</v>
      </c>
      <c r="AB282">
        <v>8.8645567699999997E-2</v>
      </c>
      <c r="AC282">
        <v>9.2536499499999994E-2</v>
      </c>
      <c r="AD282">
        <v>9.51903323E-2</v>
      </c>
      <c r="AE282">
        <v>9.7815044000000004E-2</v>
      </c>
      <c r="AF282">
        <v>0.1004134246</v>
      </c>
      <c r="AG282">
        <v>0.10311594659999999</v>
      </c>
      <c r="AH282">
        <v>0.1057950007</v>
      </c>
      <c r="AI282">
        <v>0.1072923405</v>
      </c>
      <c r="AJ282">
        <v>0.108781903</v>
      </c>
      <c r="AK282">
        <v>0.11026524259999999</v>
      </c>
      <c r="AL282">
        <v>0.1118020956</v>
      </c>
      <c r="AM282">
        <v>0.1133303363</v>
      </c>
      <c r="AN282">
        <v>0.1149880192</v>
      </c>
      <c r="AO282">
        <v>0.116641602</v>
      </c>
      <c r="AP282">
        <v>0.11829068130000001</v>
      </c>
      <c r="AQ282">
        <v>0.1199367809</v>
      </c>
      <c r="AR282">
        <v>0.1215773686</v>
      </c>
      <c r="AS282">
        <v>0.1242507293</v>
      </c>
      <c r="AT282">
        <v>0.12693160910000001</v>
      </c>
      <c r="AU282">
        <v>0.1296193085</v>
      </c>
      <c r="AV282">
        <v>0.13231402480000001</v>
      </c>
      <c r="AW282">
        <v>0.13502003609999999</v>
      </c>
    </row>
    <row r="283" spans="2:49" x14ac:dyDescent="0.3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3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3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568385918.10000002</v>
      </c>
      <c r="T285">
        <v>573168780.29999995</v>
      </c>
      <c r="U285">
        <v>575789674.79999995</v>
      </c>
      <c r="V285">
        <v>577655865.10000002</v>
      </c>
      <c r="W285">
        <v>578202443.89999998</v>
      </c>
      <c r="X285">
        <v>577982695.10000002</v>
      </c>
      <c r="Y285">
        <v>578701868.70000005</v>
      </c>
      <c r="Z285">
        <v>580398034.20000005</v>
      </c>
      <c r="AA285">
        <v>582860166.10000002</v>
      </c>
      <c r="AB285">
        <v>585818478.5</v>
      </c>
      <c r="AC285">
        <v>589080449.39999998</v>
      </c>
      <c r="AD285">
        <v>592431111.70000005</v>
      </c>
      <c r="AE285">
        <v>595779720.10000002</v>
      </c>
      <c r="AF285">
        <v>599079961.20000005</v>
      </c>
      <c r="AG285">
        <v>602323728.39999998</v>
      </c>
      <c r="AH285">
        <v>605536976.79999995</v>
      </c>
      <c r="AI285">
        <v>608698335.70000005</v>
      </c>
      <c r="AJ285">
        <v>611855755.5</v>
      </c>
      <c r="AK285">
        <v>615041908.20000005</v>
      </c>
      <c r="AL285">
        <v>618288506.20000005</v>
      </c>
      <c r="AM285">
        <v>621609946.29999995</v>
      </c>
      <c r="AN285">
        <v>625118043.39999998</v>
      </c>
      <c r="AO285">
        <v>628793289.60000002</v>
      </c>
      <c r="AP285">
        <v>632590973.70000005</v>
      </c>
      <c r="AQ285">
        <v>636482967.79999995</v>
      </c>
      <c r="AR285">
        <v>640434027.79999995</v>
      </c>
      <c r="AS285">
        <v>644408895.70000005</v>
      </c>
      <c r="AT285">
        <v>648403126.5</v>
      </c>
      <c r="AU285">
        <v>652410646.29999995</v>
      </c>
      <c r="AV285">
        <v>656426255.79999995</v>
      </c>
      <c r="AW285">
        <v>660464143</v>
      </c>
    </row>
    <row r="286" spans="2:49" x14ac:dyDescent="0.3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327772.34159999999</v>
      </c>
      <c r="T286">
        <v>327038.72879999998</v>
      </c>
      <c r="U286">
        <v>327195.06109999999</v>
      </c>
      <c r="V286">
        <v>326543.52740000002</v>
      </c>
      <c r="W286">
        <v>332445.9204</v>
      </c>
      <c r="X286">
        <v>336110.75300000003</v>
      </c>
      <c r="Y286">
        <v>341068.40860000002</v>
      </c>
      <c r="Z286">
        <v>347021.33289999998</v>
      </c>
      <c r="AA286">
        <v>353915.5722</v>
      </c>
      <c r="AB286">
        <v>361371.01669999998</v>
      </c>
      <c r="AC286">
        <v>369154.53649999999</v>
      </c>
      <c r="AD286">
        <v>377148.33510000003</v>
      </c>
      <c r="AE286">
        <v>385146.64159999997</v>
      </c>
      <c r="AF286">
        <v>392997.01909999998</v>
      </c>
      <c r="AG286">
        <v>400679.91019999998</v>
      </c>
      <c r="AH286">
        <v>408282.1483</v>
      </c>
      <c r="AI286">
        <v>415811.91690000001</v>
      </c>
      <c r="AJ286">
        <v>423356.13209999999</v>
      </c>
      <c r="AK286">
        <v>430933.16310000001</v>
      </c>
      <c r="AL286">
        <v>438742.94420000003</v>
      </c>
      <c r="AM286">
        <v>446835.74099999998</v>
      </c>
      <c r="AN286">
        <v>455312.74660000001</v>
      </c>
      <c r="AO286">
        <v>464208.49969999999</v>
      </c>
      <c r="AP286">
        <v>473454.74479999999</v>
      </c>
      <c r="AQ286">
        <v>483111.90629999997</v>
      </c>
      <c r="AR286">
        <v>493174.1998</v>
      </c>
      <c r="AS286">
        <v>503581.52630000003</v>
      </c>
      <c r="AT286">
        <v>514412.48580000002</v>
      </c>
      <c r="AU286">
        <v>525658.29500000004</v>
      </c>
      <c r="AV286">
        <v>537282.47030000004</v>
      </c>
      <c r="AW286">
        <v>549382.79700000002</v>
      </c>
    </row>
    <row r="287" spans="2:49" x14ac:dyDescent="0.3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254250.64300000001</v>
      </c>
      <c r="T287">
        <v>257250.7139</v>
      </c>
      <c r="U287">
        <v>258678.62469999999</v>
      </c>
      <c r="V287">
        <v>259612.70939999999</v>
      </c>
      <c r="W287">
        <v>260213.10130000001</v>
      </c>
      <c r="X287">
        <v>260288.53140000001</v>
      </c>
      <c r="Y287">
        <v>260733.0612</v>
      </c>
      <c r="Z287">
        <v>261539.15530000001</v>
      </c>
      <c r="AA287">
        <v>262597.9804</v>
      </c>
      <c r="AB287">
        <v>263774.75910000002</v>
      </c>
      <c r="AC287">
        <v>264978.1777</v>
      </c>
      <c r="AD287">
        <v>266216.50640000001</v>
      </c>
      <c r="AE287">
        <v>267389.77370000002</v>
      </c>
      <c r="AF287">
        <v>268470.86609999998</v>
      </c>
      <c r="AG287">
        <v>269451.03169999999</v>
      </c>
      <c r="AH287">
        <v>270341.78409999999</v>
      </c>
      <c r="AI287">
        <v>271130.45730000001</v>
      </c>
      <c r="AJ287">
        <v>271853.80249999999</v>
      </c>
      <c r="AK287">
        <v>272560.78249999997</v>
      </c>
      <c r="AL287">
        <v>273269.27350000001</v>
      </c>
      <c r="AM287">
        <v>274004.2623</v>
      </c>
      <c r="AN287">
        <v>274676.50839999999</v>
      </c>
      <c r="AO287">
        <v>275409.77860000002</v>
      </c>
      <c r="AP287">
        <v>276228.02230000001</v>
      </c>
      <c r="AQ287">
        <v>277122.76069999998</v>
      </c>
      <c r="AR287">
        <v>278086.69280000002</v>
      </c>
      <c r="AS287">
        <v>279102.39929999999</v>
      </c>
      <c r="AT287">
        <v>280162.91800000001</v>
      </c>
      <c r="AU287">
        <v>281268.03370000003</v>
      </c>
      <c r="AV287">
        <v>282418.12809999997</v>
      </c>
      <c r="AW287">
        <v>283607.41590000002</v>
      </c>
    </row>
    <row r="288" spans="2:49" x14ac:dyDescent="0.3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665329.48710000003</v>
      </c>
      <c r="T288">
        <v>667791.52099999995</v>
      </c>
      <c r="U288">
        <v>668163.18579999998</v>
      </c>
      <c r="V288">
        <v>667763.46</v>
      </c>
      <c r="W288">
        <v>665639.62100000004</v>
      </c>
      <c r="X288">
        <v>662775.01289999997</v>
      </c>
      <c r="Y288">
        <v>661032.56590000005</v>
      </c>
      <c r="Z288">
        <v>660462.15700000001</v>
      </c>
      <c r="AA288">
        <v>660822.43830000004</v>
      </c>
      <c r="AB288">
        <v>661808.94499999995</v>
      </c>
      <c r="AC288">
        <v>663202.25580000004</v>
      </c>
      <c r="AD288">
        <v>664678.41879999998</v>
      </c>
      <c r="AE288">
        <v>666179.58380000002</v>
      </c>
      <c r="AF288">
        <v>667659.054</v>
      </c>
      <c r="AG288">
        <v>669112.39280000003</v>
      </c>
      <c r="AH288">
        <v>670569.20360000001</v>
      </c>
      <c r="AI288">
        <v>672008.74069999997</v>
      </c>
      <c r="AJ288">
        <v>673472.88489999995</v>
      </c>
      <c r="AK288">
        <v>674971.65029999998</v>
      </c>
      <c r="AL288">
        <v>676536.56519999995</v>
      </c>
      <c r="AM288">
        <v>678168.63820000004</v>
      </c>
      <c r="AN288">
        <v>680092.95070000004</v>
      </c>
      <c r="AO288">
        <v>682186.45429999998</v>
      </c>
      <c r="AP288">
        <v>684366.08270000003</v>
      </c>
      <c r="AQ288">
        <v>686597.27009999997</v>
      </c>
      <c r="AR288">
        <v>688835.04520000005</v>
      </c>
      <c r="AS288">
        <v>691042.6165</v>
      </c>
      <c r="AT288">
        <v>693218.85930000001</v>
      </c>
      <c r="AU288">
        <v>695355.37239999999</v>
      </c>
      <c r="AV288">
        <v>697444.61620000005</v>
      </c>
      <c r="AW288">
        <v>699510.58689999999</v>
      </c>
    </row>
    <row r="289" spans="2:49" x14ac:dyDescent="0.35">
      <c r="B289" t="s">
        <v>508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113928.52860000001</v>
      </c>
      <c r="T289">
        <v>113396.0398</v>
      </c>
      <c r="U289">
        <v>113038.90700000001</v>
      </c>
      <c r="V289">
        <v>112909.2058</v>
      </c>
      <c r="W289">
        <v>112538.2172</v>
      </c>
      <c r="X289">
        <v>112346.7785</v>
      </c>
      <c r="Y289">
        <v>112125.7491</v>
      </c>
      <c r="Z289">
        <v>112044.1176</v>
      </c>
      <c r="AA289">
        <v>112176.6315</v>
      </c>
      <c r="AB289">
        <v>112353.6618</v>
      </c>
      <c r="AC289">
        <v>112609.01700000001</v>
      </c>
      <c r="AD289">
        <v>112934.39169999999</v>
      </c>
      <c r="AE289">
        <v>113325.8213</v>
      </c>
      <c r="AF289">
        <v>113765.03630000001</v>
      </c>
      <c r="AG289">
        <v>114244.4281</v>
      </c>
      <c r="AH289">
        <v>114764.3061</v>
      </c>
      <c r="AI289">
        <v>115325.821</v>
      </c>
      <c r="AJ289">
        <v>115919.5876</v>
      </c>
      <c r="AK289">
        <v>116531.3067</v>
      </c>
      <c r="AL289">
        <v>117166.63890000001</v>
      </c>
      <c r="AM289">
        <v>117816.74770000001</v>
      </c>
      <c r="AN289">
        <v>118523.46219999999</v>
      </c>
      <c r="AO289">
        <v>119236.5947</v>
      </c>
      <c r="AP289">
        <v>119937.6836</v>
      </c>
      <c r="AQ289">
        <v>120631.38740000001</v>
      </c>
      <c r="AR289">
        <v>121310.65760000001</v>
      </c>
      <c r="AS289">
        <v>121976.5024</v>
      </c>
      <c r="AT289">
        <v>122632.4466</v>
      </c>
      <c r="AU289">
        <v>123273.5292</v>
      </c>
      <c r="AV289">
        <v>123895.57769999999</v>
      </c>
      <c r="AW289">
        <v>124509.4244</v>
      </c>
    </row>
    <row r="290" spans="2:49" x14ac:dyDescent="0.35">
      <c r="B290" t="s">
        <v>509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56546.68561</v>
      </c>
      <c r="T290">
        <v>56508.177020000003</v>
      </c>
      <c r="U290">
        <v>56360.858650000002</v>
      </c>
      <c r="V290">
        <v>56198.060409999998</v>
      </c>
      <c r="W290">
        <v>55827.970459999997</v>
      </c>
      <c r="X290">
        <v>55457.576070000003</v>
      </c>
      <c r="Y290">
        <v>55188.518329999999</v>
      </c>
      <c r="Z290">
        <v>55044.993840000003</v>
      </c>
      <c r="AA290">
        <v>55012.692569999999</v>
      </c>
      <c r="AB290">
        <v>55056.222500000003</v>
      </c>
      <c r="AC290">
        <v>55160.45478</v>
      </c>
      <c r="AD290">
        <v>55276.422310000002</v>
      </c>
      <c r="AE290">
        <v>55411.30126</v>
      </c>
      <c r="AF290">
        <v>55561.690130000003</v>
      </c>
      <c r="AG290">
        <v>55727.783539999997</v>
      </c>
      <c r="AH290">
        <v>55911.94096</v>
      </c>
      <c r="AI290">
        <v>56112.817790000001</v>
      </c>
      <c r="AJ290">
        <v>56330.07892</v>
      </c>
      <c r="AK290">
        <v>56556.997170000002</v>
      </c>
      <c r="AL290">
        <v>56795.128859999997</v>
      </c>
      <c r="AM290">
        <v>57040.102559999999</v>
      </c>
      <c r="AN290">
        <v>57341.553310000003</v>
      </c>
      <c r="AO290">
        <v>57659.006359999999</v>
      </c>
      <c r="AP290">
        <v>57975.645750000003</v>
      </c>
      <c r="AQ290">
        <v>58287.857320000003</v>
      </c>
      <c r="AR290">
        <v>58589.495920000001</v>
      </c>
      <c r="AS290">
        <v>58878.027269999999</v>
      </c>
      <c r="AT290">
        <v>59154.339240000001</v>
      </c>
      <c r="AU290">
        <v>59416.886720000002</v>
      </c>
      <c r="AV290">
        <v>59664.379489999999</v>
      </c>
      <c r="AW290">
        <v>59901.881739999997</v>
      </c>
    </row>
    <row r="291" spans="2:49" x14ac:dyDescent="0.3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721844.3138</v>
      </c>
      <c r="T291">
        <v>726386.39439999999</v>
      </c>
      <c r="U291">
        <v>727281.35699999996</v>
      </c>
      <c r="V291">
        <v>727387.04929999996</v>
      </c>
      <c r="W291">
        <v>725549.93649999995</v>
      </c>
      <c r="X291">
        <v>722963.19940000004</v>
      </c>
      <c r="Y291">
        <v>721603.89709999994</v>
      </c>
      <c r="Z291">
        <v>721550.1642</v>
      </c>
      <c r="AA291">
        <v>722547.53460000001</v>
      </c>
      <c r="AB291">
        <v>724255.50450000004</v>
      </c>
      <c r="AC291">
        <v>726438.82279999997</v>
      </c>
      <c r="AD291">
        <v>728721.30729999999</v>
      </c>
      <c r="AE291">
        <v>731051.88359999994</v>
      </c>
      <c r="AF291">
        <v>733379.85679999995</v>
      </c>
      <c r="AG291">
        <v>735700.88710000005</v>
      </c>
      <c r="AH291">
        <v>738047.3996</v>
      </c>
      <c r="AI291">
        <v>740396.97450000001</v>
      </c>
      <c r="AJ291">
        <v>742791.88379999995</v>
      </c>
      <c r="AK291">
        <v>745235.59219999996</v>
      </c>
      <c r="AL291">
        <v>747761.96019999997</v>
      </c>
      <c r="AM291">
        <v>750367.78060000006</v>
      </c>
      <c r="AN291">
        <v>753333.8432</v>
      </c>
      <c r="AO291">
        <v>756493.96719999996</v>
      </c>
      <c r="AP291">
        <v>759746.47869999998</v>
      </c>
      <c r="AQ291">
        <v>763052.52190000005</v>
      </c>
      <c r="AR291">
        <v>766359.83620000002</v>
      </c>
      <c r="AS291">
        <v>769628.06510000001</v>
      </c>
      <c r="AT291">
        <v>772856.85530000005</v>
      </c>
      <c r="AU291">
        <v>776035.87170000002</v>
      </c>
      <c r="AV291">
        <v>779155.89049999998</v>
      </c>
      <c r="AW291">
        <v>782246.68050000002</v>
      </c>
    </row>
    <row r="292" spans="2:49" x14ac:dyDescent="0.3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367278.2893</v>
      </c>
      <c r="T292">
        <v>369729.21130000002</v>
      </c>
      <c r="U292">
        <v>370794.36940000003</v>
      </c>
      <c r="V292">
        <v>371595.8676</v>
      </c>
      <c r="W292">
        <v>371823.46960000001</v>
      </c>
      <c r="X292">
        <v>371707.5944</v>
      </c>
      <c r="Y292">
        <v>371930.00939999998</v>
      </c>
      <c r="Z292">
        <v>372652.09740000003</v>
      </c>
      <c r="AA292">
        <v>373840.14649999997</v>
      </c>
      <c r="AB292">
        <v>375190.25040000002</v>
      </c>
      <c r="AC292">
        <v>376645.18030000001</v>
      </c>
      <c r="AD292">
        <v>378204.85749999998</v>
      </c>
      <c r="AE292">
        <v>379765.6153</v>
      </c>
      <c r="AF292">
        <v>381282.12809999997</v>
      </c>
      <c r="AG292">
        <v>382738.03080000001</v>
      </c>
      <c r="AH292">
        <v>384145.0796</v>
      </c>
      <c r="AI292">
        <v>385491.74219999998</v>
      </c>
      <c r="AJ292">
        <v>386805.31939999998</v>
      </c>
      <c r="AK292">
        <v>388120.43729999999</v>
      </c>
      <c r="AL292">
        <v>389460.5747</v>
      </c>
      <c r="AM292">
        <v>390841.87929999997</v>
      </c>
      <c r="AN292">
        <v>392216.8798</v>
      </c>
      <c r="AO292">
        <v>393659.20569999999</v>
      </c>
      <c r="AP292">
        <v>395174.3884</v>
      </c>
      <c r="AQ292">
        <v>396758.58689999999</v>
      </c>
      <c r="AR292">
        <v>398397.48300000001</v>
      </c>
      <c r="AS292">
        <v>400074.68329999998</v>
      </c>
      <c r="AT292">
        <v>401786.74359999999</v>
      </c>
      <c r="AU292">
        <v>403528.49959999998</v>
      </c>
      <c r="AV292">
        <v>405296.16570000001</v>
      </c>
      <c r="AW292">
        <v>407094.76089999999</v>
      </c>
    </row>
    <row r="293" spans="2:49" x14ac:dyDescent="0.3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578460457.60000002</v>
      </c>
      <c r="X293">
        <v>578505656.89999998</v>
      </c>
      <c r="Y293">
        <v>579373997.60000002</v>
      </c>
      <c r="Z293">
        <v>581089842.5</v>
      </c>
      <c r="AA293">
        <v>583480954.20000005</v>
      </c>
      <c r="AB293">
        <v>586323543.79999995</v>
      </c>
      <c r="AC293">
        <v>589464059.10000002</v>
      </c>
      <c r="AD293">
        <v>592710560.70000005</v>
      </c>
      <c r="AE293">
        <v>595985085.79999995</v>
      </c>
      <c r="AF293">
        <v>599244154.20000005</v>
      </c>
      <c r="AG293">
        <v>602475132</v>
      </c>
      <c r="AH293">
        <v>605695941.5</v>
      </c>
      <c r="AI293">
        <v>608874809.89999998</v>
      </c>
      <c r="AJ293">
        <v>612049648.5</v>
      </c>
      <c r="AK293">
        <v>615248777.39999998</v>
      </c>
      <c r="AL293">
        <v>618500131.29999995</v>
      </c>
      <c r="AM293">
        <v>621816361.29999995</v>
      </c>
      <c r="AN293">
        <v>625314415.10000002</v>
      </c>
      <c r="AO293">
        <v>628974234.10000002</v>
      </c>
      <c r="AP293">
        <v>632752162.79999995</v>
      </c>
      <c r="AQ293">
        <v>636622616</v>
      </c>
      <c r="AR293">
        <v>640550849.39999998</v>
      </c>
      <c r="AS293">
        <v>644503945.39999998</v>
      </c>
      <c r="AT293">
        <v>648477548.10000002</v>
      </c>
      <c r="AU293">
        <v>652465570.79999995</v>
      </c>
      <c r="AV293">
        <v>656462519.79999995</v>
      </c>
      <c r="AW293">
        <v>660506796.5</v>
      </c>
    </row>
    <row r="294" spans="2:49" x14ac:dyDescent="0.3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333088.902</v>
      </c>
      <c r="X294">
        <v>338184.02559999999</v>
      </c>
      <c r="Y294">
        <v>344113.3798</v>
      </c>
      <c r="Z294">
        <v>350623.45990000002</v>
      </c>
      <c r="AA294">
        <v>357798.94620000001</v>
      </c>
      <c r="AB294">
        <v>365383.53129999997</v>
      </c>
      <c r="AC294">
        <v>373240.85989999998</v>
      </c>
      <c r="AD294">
        <v>381318.61729999998</v>
      </c>
      <c r="AE294">
        <v>389447.84820000001</v>
      </c>
      <c r="AF294">
        <v>397482.09659999999</v>
      </c>
      <c r="AG294">
        <v>405387.81689999998</v>
      </c>
      <c r="AH294">
        <v>413224.62709999998</v>
      </c>
      <c r="AI294">
        <v>420971.95390000002</v>
      </c>
      <c r="AJ294">
        <v>428678.00809999998</v>
      </c>
      <c r="AK294">
        <v>436349.19910000003</v>
      </c>
      <c r="AL294">
        <v>444180.10710000002</v>
      </c>
      <c r="AM294">
        <v>452217.70049999998</v>
      </c>
      <c r="AN294">
        <v>460567.34629999998</v>
      </c>
      <c r="AO294">
        <v>469275.8015</v>
      </c>
      <c r="AP294">
        <v>478283.6459</v>
      </c>
      <c r="AQ294">
        <v>487664.86200000002</v>
      </c>
      <c r="AR294">
        <v>497429.6335</v>
      </c>
      <c r="AS294">
        <v>507528.60690000001</v>
      </c>
      <c r="AT294">
        <v>518039.05310000002</v>
      </c>
      <c r="AU294">
        <v>528962.24529999995</v>
      </c>
      <c r="AV294">
        <v>540261.25959999999</v>
      </c>
      <c r="AW294">
        <v>552155.88769999996</v>
      </c>
    </row>
    <row r="295" spans="2:49" x14ac:dyDescent="0.3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260239.3106</v>
      </c>
      <c r="X295">
        <v>260424.08069999999</v>
      </c>
      <c r="Y295">
        <v>261052.23050000001</v>
      </c>
      <c r="Z295">
        <v>262015.0116</v>
      </c>
      <c r="AA295">
        <v>263186.19829999999</v>
      </c>
      <c r="AB295">
        <v>264436.98729999998</v>
      </c>
      <c r="AC295">
        <v>265691.13530000002</v>
      </c>
      <c r="AD295">
        <v>266971.90889999998</v>
      </c>
      <c r="AE295">
        <v>268184.73910000001</v>
      </c>
      <c r="AF295">
        <v>269305.63069999998</v>
      </c>
      <c r="AG295">
        <v>270325.62929999997</v>
      </c>
      <c r="AH295">
        <v>271254.04060000001</v>
      </c>
      <c r="AI295">
        <v>272074.60430000001</v>
      </c>
      <c r="AJ295">
        <v>272821.12359999999</v>
      </c>
      <c r="AK295">
        <v>273538.89529999997</v>
      </c>
      <c r="AL295">
        <v>274245.06790000002</v>
      </c>
      <c r="AM295">
        <v>274964.7732</v>
      </c>
      <c r="AN295">
        <v>275606.86910000001</v>
      </c>
      <c r="AO295">
        <v>276300.38250000001</v>
      </c>
      <c r="AP295">
        <v>277071.17099999997</v>
      </c>
      <c r="AQ295">
        <v>277912.7303</v>
      </c>
      <c r="AR295">
        <v>278819.6091</v>
      </c>
      <c r="AS295">
        <v>279776.11420000001</v>
      </c>
      <c r="AT295">
        <v>280777.04989999998</v>
      </c>
      <c r="AU295">
        <v>281823.19890000002</v>
      </c>
      <c r="AV295">
        <v>282915.4534</v>
      </c>
      <c r="AW295">
        <v>284048.6741</v>
      </c>
    </row>
    <row r="296" spans="2:49" x14ac:dyDescent="0.3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666004.39399999997</v>
      </c>
      <c r="X296">
        <v>663450.01280000003</v>
      </c>
      <c r="Y296">
        <v>661788.00329999998</v>
      </c>
      <c r="Z296">
        <v>661125.7439</v>
      </c>
      <c r="AA296">
        <v>661293.7929</v>
      </c>
      <c r="AB296">
        <v>662051.90729999996</v>
      </c>
      <c r="AC296">
        <v>663226.95680000004</v>
      </c>
      <c r="AD296">
        <v>664517.39099999995</v>
      </c>
      <c r="AE296">
        <v>665879.68209999998</v>
      </c>
      <c r="AF296">
        <v>667268.51540000003</v>
      </c>
      <c r="AG296">
        <v>668672.63630000001</v>
      </c>
      <c r="AH296">
        <v>670111.35759999999</v>
      </c>
      <c r="AI296">
        <v>671551.41249999998</v>
      </c>
      <c r="AJ296">
        <v>673022.36860000005</v>
      </c>
      <c r="AK296">
        <v>674530.77480000001</v>
      </c>
      <c r="AL296">
        <v>676103.37170000002</v>
      </c>
      <c r="AM296">
        <v>677738.67590000003</v>
      </c>
      <c r="AN296">
        <v>679670.60820000002</v>
      </c>
      <c r="AO296">
        <v>681771.43649999995</v>
      </c>
      <c r="AP296">
        <v>683958.21149999998</v>
      </c>
      <c r="AQ296">
        <v>686198.50930000003</v>
      </c>
      <c r="AR296">
        <v>688446.68669999996</v>
      </c>
      <c r="AS296">
        <v>690667.94030000002</v>
      </c>
      <c r="AT296">
        <v>692859.92449999996</v>
      </c>
      <c r="AU296">
        <v>695013.45440000005</v>
      </c>
      <c r="AV296">
        <v>697120.18319999997</v>
      </c>
      <c r="AW296">
        <v>699237.08840000001</v>
      </c>
    </row>
    <row r="297" spans="2:49" x14ac:dyDescent="0.35">
      <c r="B297" t="s">
        <v>516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112644.30220000001</v>
      </c>
      <c r="X297">
        <v>112474.84050000001</v>
      </c>
      <c r="Y297">
        <v>112165.531</v>
      </c>
      <c r="Z297">
        <v>111954.77469999999</v>
      </c>
      <c r="AA297">
        <v>111957.8659</v>
      </c>
      <c r="AB297">
        <v>112011.07060000001</v>
      </c>
      <c r="AC297">
        <v>112159.22840000001</v>
      </c>
      <c r="AD297">
        <v>112397.6134</v>
      </c>
      <c r="AE297">
        <v>112722.93399999999</v>
      </c>
      <c r="AF297">
        <v>113114.63340000001</v>
      </c>
      <c r="AG297">
        <v>113561.5545</v>
      </c>
      <c r="AH297">
        <v>114060.5193</v>
      </c>
      <c r="AI297">
        <v>114608.5377</v>
      </c>
      <c r="AJ297">
        <v>115193.05560000001</v>
      </c>
      <c r="AK297">
        <v>115800.0249</v>
      </c>
      <c r="AL297">
        <v>116433.40850000001</v>
      </c>
      <c r="AM297">
        <v>117083.413</v>
      </c>
      <c r="AN297">
        <v>117793.3147</v>
      </c>
      <c r="AO297">
        <v>118510.97779999999</v>
      </c>
      <c r="AP297">
        <v>119218.2678</v>
      </c>
      <c r="AQ297">
        <v>119920.81269999999</v>
      </c>
      <c r="AR297">
        <v>120610.7043</v>
      </c>
      <c r="AS297">
        <v>121289.3722</v>
      </c>
      <c r="AT297">
        <v>121959.7473</v>
      </c>
      <c r="AU297">
        <v>122616.4734</v>
      </c>
      <c r="AV297">
        <v>123255.08500000001</v>
      </c>
      <c r="AW297">
        <v>123901.0043</v>
      </c>
    </row>
    <row r="298" spans="2:49" x14ac:dyDescent="0.35">
      <c r="B298" t="s">
        <v>517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55884.403010000002</v>
      </c>
      <c r="X298">
        <v>55537.285069999998</v>
      </c>
      <c r="Y298">
        <v>55240.881099999999</v>
      </c>
      <c r="Z298">
        <v>55048.522700000001</v>
      </c>
      <c r="AA298">
        <v>54961.14789</v>
      </c>
      <c r="AB298">
        <v>54951.390099999997</v>
      </c>
      <c r="AC298">
        <v>55008.789599999996</v>
      </c>
      <c r="AD298">
        <v>55085.410669999997</v>
      </c>
      <c r="AE298">
        <v>55189.510479999997</v>
      </c>
      <c r="AF298">
        <v>55317.195679999997</v>
      </c>
      <c r="AG298">
        <v>55467.478309999999</v>
      </c>
      <c r="AH298">
        <v>55641.412539999998</v>
      </c>
      <c r="AI298">
        <v>55836.161919999999</v>
      </c>
      <c r="AJ298">
        <v>56049.970939999999</v>
      </c>
      <c r="AK298">
        <v>56276.260260000003</v>
      </c>
      <c r="AL298">
        <v>56515.886870000002</v>
      </c>
      <c r="AM298">
        <v>56764.041160000001</v>
      </c>
      <c r="AN298">
        <v>57071.879670000002</v>
      </c>
      <c r="AO298">
        <v>57397.390930000001</v>
      </c>
      <c r="AP298">
        <v>57723.53527</v>
      </c>
      <c r="AQ298">
        <v>58046.771220000002</v>
      </c>
      <c r="AR298">
        <v>58360.430099999998</v>
      </c>
      <c r="AS298">
        <v>58662.009149999998</v>
      </c>
      <c r="AT298">
        <v>58951.914729999997</v>
      </c>
      <c r="AU298">
        <v>59228.238969999999</v>
      </c>
      <c r="AV298">
        <v>59489.470780000003</v>
      </c>
      <c r="AW298">
        <v>59746.327429999998</v>
      </c>
    </row>
    <row r="299" spans="2:49" x14ac:dyDescent="0.3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725973.60190000001</v>
      </c>
      <c r="X299">
        <v>723722.92619999999</v>
      </c>
      <c r="Y299">
        <v>722417.71369999996</v>
      </c>
      <c r="Z299">
        <v>722222.78879999998</v>
      </c>
      <c r="AA299">
        <v>722971.1496</v>
      </c>
      <c r="AB299">
        <v>724394.9791</v>
      </c>
      <c r="AC299">
        <v>726310.45620000002</v>
      </c>
      <c r="AD299">
        <v>728365.14280000003</v>
      </c>
      <c r="AE299">
        <v>730523.67960000003</v>
      </c>
      <c r="AF299">
        <v>732736.42260000005</v>
      </c>
      <c r="AG299">
        <v>734991.06319999998</v>
      </c>
      <c r="AH299">
        <v>737308.37659999996</v>
      </c>
      <c r="AI299">
        <v>739651.79269999999</v>
      </c>
      <c r="AJ299">
        <v>742049.66570000001</v>
      </c>
      <c r="AK299">
        <v>744502.10259999998</v>
      </c>
      <c r="AL299">
        <v>747037.38179999997</v>
      </c>
      <c r="AM299">
        <v>749649.30480000004</v>
      </c>
      <c r="AN299">
        <v>752629.23100000003</v>
      </c>
      <c r="AO299">
        <v>755804.64289999998</v>
      </c>
      <c r="AP299">
        <v>759073.76130000001</v>
      </c>
      <c r="AQ299">
        <v>762400.00190000003</v>
      </c>
      <c r="AR299">
        <v>765729.88879999996</v>
      </c>
      <c r="AS299">
        <v>769025.14390000002</v>
      </c>
      <c r="AT299">
        <v>772283.67740000004</v>
      </c>
      <c r="AU299">
        <v>775493.98309999995</v>
      </c>
      <c r="AV299">
        <v>778645.78330000001</v>
      </c>
      <c r="AW299">
        <v>781808.64060000004</v>
      </c>
    </row>
    <row r="300" spans="2:49" x14ac:dyDescent="0.3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371955.77679999999</v>
      </c>
      <c r="X300">
        <v>371970.85479999997</v>
      </c>
      <c r="Y300">
        <v>372287.85710000002</v>
      </c>
      <c r="Z300">
        <v>373036.79599999997</v>
      </c>
      <c r="AA300">
        <v>374207.3738</v>
      </c>
      <c r="AB300">
        <v>375507.39649999997</v>
      </c>
      <c r="AC300">
        <v>376905.74060000002</v>
      </c>
      <c r="AD300">
        <v>378420.81660000002</v>
      </c>
      <c r="AE300">
        <v>379955.01400000002</v>
      </c>
      <c r="AF300">
        <v>381463.80239999999</v>
      </c>
      <c r="AG300">
        <v>382927.05219999998</v>
      </c>
      <c r="AH300">
        <v>384350.82169999997</v>
      </c>
      <c r="AI300">
        <v>385715.85430000001</v>
      </c>
      <c r="AJ300">
        <v>387043.33960000001</v>
      </c>
      <c r="AK300">
        <v>388364.48599999998</v>
      </c>
      <c r="AL300">
        <v>389700.35269999999</v>
      </c>
      <c r="AM300">
        <v>391066.27789999999</v>
      </c>
      <c r="AN300">
        <v>392414.32260000001</v>
      </c>
      <c r="AO300">
        <v>393821.4388</v>
      </c>
      <c r="AP300">
        <v>395295.39510000002</v>
      </c>
      <c r="AQ300">
        <v>396835.28889999999</v>
      </c>
      <c r="AR300">
        <v>398427.79479999997</v>
      </c>
      <c r="AS300">
        <v>400058.66210000002</v>
      </c>
      <c r="AT300">
        <v>401725.6177</v>
      </c>
      <c r="AU300">
        <v>403424.10110000003</v>
      </c>
      <c r="AV300">
        <v>405150.54550000001</v>
      </c>
      <c r="AW300">
        <v>406925.15269999998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9" zoomScale="80" zoomScaleNormal="80" workbookViewId="0">
      <selection activeCell="H53" sqref="H53"/>
    </sheetView>
  </sheetViews>
  <sheetFormatPr baseColWidth="10" defaultRowHeight="14.5" x14ac:dyDescent="0.35"/>
  <cols>
    <col min="1" max="2" width="29.81640625" customWidth="1"/>
    <col min="6" max="7" width="11.453125" customWidth="1"/>
    <col min="9" max="9" width="13.1796875" customWidth="1"/>
    <col min="10" max="12" width="11.453125" style="3"/>
    <col min="13" max="13" width="11.453125" style="3" customWidth="1"/>
    <col min="14" max="15" width="11.453125" style="3"/>
    <col min="16" max="16" width="13.453125" style="3" customWidth="1"/>
    <col min="17" max="19" width="11.453125" style="3"/>
    <col min="20" max="20" width="11.453125" style="3" customWidth="1"/>
    <col min="21" max="74" width="11.453125" style="3"/>
  </cols>
  <sheetData>
    <row r="1" spans="1:28" ht="23.5" x14ac:dyDescent="0.55000000000000004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5" x14ac:dyDescent="0.45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5" x14ac:dyDescent="0.55000000000000004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3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35">
      <c r="A6" s="162" t="s">
        <v>18</v>
      </c>
      <c r="B6" s="187"/>
      <c r="C6" s="36">
        <f>C7+C8</f>
        <v>0</v>
      </c>
      <c r="D6" s="36">
        <f>D7+D8</f>
        <v>128.72112562678933</v>
      </c>
      <c r="E6" s="36">
        <f>E7+E8</f>
        <v>0.57103854205389648</v>
      </c>
      <c r="F6" s="36">
        <f>F7+F8</f>
        <v>0.471525211525887</v>
      </c>
      <c r="G6" s="36">
        <f>G7+G8</f>
        <v>0</v>
      </c>
      <c r="H6" s="163">
        <f t="shared" ref="H6:H15" si="0">SUM(C6:G6)</f>
        <v>129.7636893803691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35">
      <c r="A7" s="148" t="s">
        <v>19</v>
      </c>
      <c r="B7" s="35"/>
      <c r="C7" s="16">
        <v>0</v>
      </c>
      <c r="D7" s="16">
        <f>'T energie usages'!I12*3.2*Résultats!L283</f>
        <v>78.278908172789315</v>
      </c>
      <c r="E7" s="16">
        <f>'T energie usages'!J12/'T energie usages'!J$20*(Résultats!N$192+Résultats!N$193+Résultats!N$194)/1000000</f>
        <v>7.7574465802728561E-3</v>
      </c>
      <c r="F7" s="16">
        <f>'T energie usages'!K12*2.394*Résultats!L284</f>
        <v>3.6806915886966386E-5</v>
      </c>
      <c r="G7" s="16">
        <v>0</v>
      </c>
      <c r="H7" s="95">
        <f t="shared" si="0"/>
        <v>78.286702426285473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3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50.442217454000001</v>
      </c>
      <c r="E8" s="16">
        <f>'T energie usages'!J13/'T energie usages'!J$20*(Résultats!N$192+Résultats!N$193+Résultats!N$194)/1000000</f>
        <v>0.56328109547362359</v>
      </c>
      <c r="F8" s="16">
        <f>(Résultats!N$209+Résultats!N$210+Résultats!N$211+Résultats!N$212+Résultats!N$213)/1000000</f>
        <v>0.47148840461000002</v>
      </c>
      <c r="G8" s="16">
        <v>0</v>
      </c>
      <c r="H8" s="95">
        <f t="shared" si="0"/>
        <v>51.476986954083628</v>
      </c>
      <c r="I8" s="166"/>
      <c r="J8" s="166"/>
      <c r="K8" s="197" t="s">
        <v>18</v>
      </c>
      <c r="L8" s="45">
        <f>H19</f>
        <v>131.42708920797082</v>
      </c>
      <c r="M8" s="45">
        <f>H45</f>
        <v>119.37063196527004</v>
      </c>
      <c r="N8" s="86">
        <f>H71</f>
        <v>90.310586475497644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35">
      <c r="A9" s="162" t="s">
        <v>21</v>
      </c>
      <c r="B9" s="187"/>
      <c r="C9" s="36">
        <f>Résultats!N$135/1000000</f>
        <v>0.8916495512</v>
      </c>
      <c r="D9" s="36">
        <f>'T energie usages'!I14*3.2*Résultats!L283</f>
        <v>22.203878859879385</v>
      </c>
      <c r="E9" s="36">
        <f>'T energie usages'!J14/'T energie usages'!J$20*(Résultats!N$192+Résultats!N$193+Résultats!N$194)/1000000</f>
        <v>6.8977286949964824</v>
      </c>
      <c r="F9" s="36">
        <f>('T energie usages'!K14-8)*2.394*Résultats!L284</f>
        <v>26.898049553937888</v>
      </c>
      <c r="G9" s="36">
        <v>0</v>
      </c>
      <c r="H9" s="163">
        <f t="shared" si="0"/>
        <v>56.891306660013754</v>
      </c>
      <c r="I9" s="166"/>
      <c r="J9" s="166"/>
      <c r="K9" s="197" t="s">
        <v>87</v>
      </c>
      <c r="L9" s="45">
        <f>H22</f>
        <v>46.428337858773574</v>
      </c>
      <c r="M9" s="45">
        <f>H48</f>
        <v>36.078443324413783</v>
      </c>
      <c r="N9" s="86">
        <f>H74</f>
        <v>28.133326882645438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3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11.8819926605</v>
      </c>
      <c r="E10" s="36">
        <f>'T energie usages'!J15/'T energie usages'!J$20*(Résultats!N$192+Résultats!N$193+Résultats!N$194)/1000000</f>
        <v>6.1870769291124406</v>
      </c>
      <c r="F10" s="36">
        <f>(Résultats!N$214+Résultats!N$215)/1000000</f>
        <v>17.391326775</v>
      </c>
      <c r="G10" s="36">
        <v>0</v>
      </c>
      <c r="H10" s="163">
        <f t="shared" si="0"/>
        <v>35.460396364612436</v>
      </c>
      <c r="I10" s="166"/>
      <c r="J10" s="166"/>
      <c r="K10" s="157" t="s">
        <v>22</v>
      </c>
      <c r="L10" s="45">
        <f>H23</f>
        <v>25.093045545263223</v>
      </c>
      <c r="M10" s="45">
        <f>H49</f>
        <v>18.195241273071098</v>
      </c>
      <c r="N10" s="86">
        <f>H75</f>
        <v>20.915808013033594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35">
      <c r="A11" s="162" t="s">
        <v>23</v>
      </c>
      <c r="B11" s="187"/>
      <c r="C11" s="36">
        <f>C12+C13</f>
        <v>21.030130346500002</v>
      </c>
      <c r="D11" s="36">
        <f>D12+D13</f>
        <v>64.482274012584057</v>
      </c>
      <c r="E11" s="36">
        <f>E12+E13</f>
        <v>5.2857936988371801</v>
      </c>
      <c r="F11" s="36">
        <f>F12+F13</f>
        <v>28.765808864024592</v>
      </c>
      <c r="G11" s="36">
        <f>G12+G13</f>
        <v>12.099488490000001</v>
      </c>
      <c r="H11" s="163">
        <f t="shared" si="0"/>
        <v>131.66349541194583</v>
      </c>
      <c r="I11" s="166"/>
      <c r="J11" s="166"/>
      <c r="K11" s="198" t="s">
        <v>88</v>
      </c>
      <c r="L11" s="199">
        <f>H24</f>
        <v>110.3167370231922</v>
      </c>
      <c r="M11" s="199">
        <f>H50</f>
        <v>116.22208775952706</v>
      </c>
      <c r="N11" s="89">
        <f>H76</f>
        <v>152.41304797925511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35">
      <c r="A12" s="149" t="s">
        <v>24</v>
      </c>
      <c r="B12" s="35"/>
      <c r="C12" s="16">
        <f>(Résultats!N$162+Résultats!N$163+Résultats!N$164+Résultats!N$165+Résultats!N$166+Résultats!N$167)/1000000</f>
        <v>21.030130346500002</v>
      </c>
      <c r="D12" s="16">
        <f>(Résultats!N$171+Résultats!N$173+Résultats!N$174+Résultats!N$175+Résultats!N$176+Résultats!N$177+Résultats!N$178+Résultats!N$179+Résultats!N$180+Résultats!N$181+Résultats!N$182)/1000000</f>
        <v>57.97267761258405</v>
      </c>
      <c r="E12" s="16">
        <f>'T energie usages'!J17/'T energie usages'!J$20*(Résultats!N$192+Résultats!N$193+Résultats!N$194)/1000000</f>
        <v>5.139273543905877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28.068796113424593</v>
      </c>
      <c r="G12" s="16">
        <f>Résultats!N$133/1000000</f>
        <v>12.099488490000001</v>
      </c>
      <c r="H12" s="95">
        <f t="shared" si="0"/>
        <v>124.31036610641452</v>
      </c>
      <c r="I12" s="166"/>
      <c r="J12" s="166"/>
      <c r="K12" s="200" t="s">
        <v>1</v>
      </c>
      <c r="L12" s="188">
        <f>SUM(L8:L11)</f>
        <v>313.26520963519982</v>
      </c>
      <c r="M12" s="188">
        <f t="shared" ref="M12:N12" si="1">SUM(M8:M11)</f>
        <v>289.86640432228199</v>
      </c>
      <c r="N12" s="188">
        <f t="shared" si="1"/>
        <v>291.77276935043176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35">
      <c r="A13" s="149" t="s">
        <v>25</v>
      </c>
      <c r="B13" s="35"/>
      <c r="C13" s="16">
        <v>0</v>
      </c>
      <c r="D13" s="16">
        <f>(Résultats!N$172)/1000000</f>
        <v>6.5095964000000004</v>
      </c>
      <c r="E13" s="16">
        <f>'T energie usages'!J19/'T energie usages'!J$20*(Résultats!N$192+Résultats!N$193+Résultats!N$194)/1000000</f>
        <v>0.14652015493130316</v>
      </c>
      <c r="F13" s="16">
        <f>(Résultats!N$196)/1000000</f>
        <v>0.69701275060000001</v>
      </c>
      <c r="G13" s="16">
        <v>0</v>
      </c>
      <c r="H13" s="95">
        <f t="shared" si="0"/>
        <v>7.3531293055313034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35">
      <c r="A14" s="48" t="s">
        <v>41</v>
      </c>
      <c r="B14" s="37"/>
      <c r="C14" s="37">
        <f>SUM(C9:C11)+C6</f>
        <v>21.921779897700002</v>
      </c>
      <c r="D14" s="37">
        <f>SUM(D9:D11)+D6</f>
        <v>227.28927115975279</v>
      </c>
      <c r="E14" s="37">
        <f>SUM(E9:E11)+E6</f>
        <v>18.941637865000001</v>
      </c>
      <c r="F14" s="37">
        <f>SUM(F9:F11)+F6</f>
        <v>73.526710404488369</v>
      </c>
      <c r="G14" s="37">
        <f>SUM(G9:G11)+G6</f>
        <v>12.099488490000001</v>
      </c>
      <c r="H14" s="167">
        <f t="shared" si="0"/>
        <v>353.77888781694116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3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21.921779897700002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226.37833846708412</v>
      </c>
      <c r="E15" s="165">
        <f>(Résultats!N$192+Résultats!N$193+Résultats!N$194)/1000000</f>
        <v>18.941637864999997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79.471385563634598</v>
      </c>
      <c r="G15" s="165">
        <f>Résultats!N$133/1000000</f>
        <v>12.099488490000001</v>
      </c>
      <c r="H15" s="188">
        <f t="shared" si="0"/>
        <v>358.81263028341874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35">
      <c r="A16" s="164"/>
      <c r="B16" s="164"/>
      <c r="C16" s="189"/>
      <c r="D16" s="189"/>
      <c r="E16" s="189"/>
      <c r="F16" s="189"/>
      <c r="G16" s="189"/>
      <c r="H16" s="165">
        <f>Résultats!N227/1000000</f>
        <v>358.81262950000001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3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35">
      <c r="A19" s="162" t="s">
        <v>18</v>
      </c>
      <c r="B19" s="187"/>
      <c r="C19" s="36">
        <f>C20+C21</f>
        <v>0</v>
      </c>
      <c r="D19" s="36">
        <f>D20+D21</f>
        <v>130.64091837139514</v>
      </c>
      <c r="E19" s="36">
        <f>E20+E21</f>
        <v>0.47222616300618736</v>
      </c>
      <c r="F19" s="36">
        <f>F20+F21</f>
        <v>0.31394467356950373</v>
      </c>
      <c r="G19" s="36">
        <f>G20+G21</f>
        <v>0</v>
      </c>
      <c r="H19" s="163">
        <f>SUM(C19:G19)</f>
        <v>131.42708920797082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35">
      <c r="A20" s="148" t="s">
        <v>19</v>
      </c>
      <c r="B20" s="35"/>
      <c r="C20" s="16">
        <v>0</v>
      </c>
      <c r="D20" s="16">
        <f>'T energie usages'!I25*3.2*Résultats!S283</f>
        <v>74.312074410395155</v>
      </c>
      <c r="E20" s="16">
        <f>'T energie usages'!J25/'T energie usages'!J$33*(Résultats!S$192+Résultats!S$193+Résultats!S$194)/1000000</f>
        <v>2.0252715556092739E-2</v>
      </c>
      <c r="F20" s="16">
        <f>'T energie usages'!K25*2.394*Résultats!S284</f>
        <v>4.6829859503708232E-5</v>
      </c>
      <c r="G20" s="16">
        <v>0</v>
      </c>
      <c r="H20" s="95">
        <f>SUM(C20:G20)</f>
        <v>74.332373955810752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3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56.328843960999997</v>
      </c>
      <c r="E21" s="16">
        <f>'T energie usages'!J26/'T energie usages'!J$33*(Résultats!S$192+Résultats!S$193+Résultats!S$194)/1000000</f>
        <v>0.4519734474500946</v>
      </c>
      <c r="F21" s="16">
        <f>(Résultats!S$209+Résultats!S$210+Résultats!S$211+Résultats!S$212+Résultats!S$213)/1000000</f>
        <v>0.31389784371000001</v>
      </c>
      <c r="G21" s="16">
        <v>0</v>
      </c>
      <c r="H21" s="95">
        <f>SUM(C21:G21)</f>
        <v>57.094715252160093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35">
      <c r="A22" s="162" t="s">
        <v>21</v>
      </c>
      <c r="B22" s="187"/>
      <c r="C22" s="36">
        <f>Résultats!S$135/1000000</f>
        <v>0.80004867270000002</v>
      </c>
      <c r="D22" s="36">
        <f>'T energie usages'!I27*3.2*Résultats!S283</f>
        <v>20.954050991579425</v>
      </c>
      <c r="E22" s="36">
        <f>'T energie usages'!J27/'T energie usages'!J$33*(Résultats!S$192+Résultats!S$193+Résultats!S$194)/1000000</f>
        <v>4.9791585131925418</v>
      </c>
      <c r="F22" s="36">
        <f>('T energie usages'!K27-8)*2.394*Résultats!S284</f>
        <v>19.695079681301607</v>
      </c>
      <c r="G22" s="36">
        <v>0</v>
      </c>
      <c r="H22" s="163">
        <f>SUM(C22:G22)</f>
        <v>46.428337858773574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3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9.3010949031999886</v>
      </c>
      <c r="E23" s="36">
        <f>'T energie usages'!J28/'T energie usages'!J$33*(Résultats!S$192+Résultats!S$193+Résultats!S$194)/1000000</f>
        <v>4.1903936680632352</v>
      </c>
      <c r="F23" s="36">
        <f>(Résultats!S$214+Résultats!S$215)/1000000</f>
        <v>11.601556973999999</v>
      </c>
      <c r="G23" s="36">
        <v>0</v>
      </c>
      <c r="H23" s="163">
        <f t="shared" ref="H23:H28" si="2">SUM(C23:G23)</f>
        <v>25.093045545263223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35">
      <c r="A24" s="162" t="s">
        <v>23</v>
      </c>
      <c r="B24" s="187"/>
      <c r="C24" s="36">
        <f>C25+C26</f>
        <v>12.5067768974</v>
      </c>
      <c r="D24" s="36">
        <f>D25+D26</f>
        <v>55.05638714427689</v>
      </c>
      <c r="E24" s="36">
        <f>E25+E26</f>
        <v>3.4635326227380352</v>
      </c>
      <c r="F24" s="36">
        <f>F25+F26</f>
        <v>24.587913208777294</v>
      </c>
      <c r="G24" s="36">
        <f>G25+G26</f>
        <v>14.702127150000001</v>
      </c>
      <c r="H24" s="163">
        <f t="shared" si="2"/>
        <v>110.3167370231922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35">
      <c r="A25" s="149" t="s">
        <v>24</v>
      </c>
      <c r="B25" s="35"/>
      <c r="C25" s="16">
        <f>(Résultats!S$162+Résultats!S$163+Résultats!S$164+Résultats!S$165+Résultats!S$166+Résultats!S$167)/1000000</f>
        <v>12.5067768974</v>
      </c>
      <c r="D25" s="16">
        <f>(Résultats!S$171+Résultats!S$173+Résultats!S$174+Résultats!S$175+Résultats!S$176+Résultats!S$177+Résultats!S$178+Résultats!S$179+Résultats!S$180+Résultats!S$181+Résultats!S$182)/1000000</f>
        <v>47.667506531276892</v>
      </c>
      <c r="E25" s="16">
        <f>'T energie usages'!J30/'T energie usages'!J$33*(Résultats!S$192+Résultats!S$193+Résultats!S$194)/1000000</f>
        <v>3.3586004715062003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24.066639552077294</v>
      </c>
      <c r="G25" s="16">
        <f>Résultats!S$133/1000000</f>
        <v>14.702127150000001</v>
      </c>
      <c r="H25" s="95">
        <f t="shared" si="2"/>
        <v>102.30165060226038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35">
      <c r="A26" s="149" t="s">
        <v>25</v>
      </c>
      <c r="B26" s="35"/>
      <c r="C26" s="16">
        <v>0</v>
      </c>
      <c r="D26" s="16">
        <f>(Résultats!S$172)/1000000</f>
        <v>7.3888806129999995</v>
      </c>
      <c r="E26" s="16">
        <f>'T energie usages'!J32/'T energie usages'!J$33*(Résultats!S$192+Résultats!S$193+Résultats!S$194)/1000000</f>
        <v>0.10493215123183464</v>
      </c>
      <c r="F26" s="16">
        <f>(Résultats!S$196)/1000000</f>
        <v>0.52127365670000003</v>
      </c>
      <c r="G26" s="16">
        <v>0</v>
      </c>
      <c r="H26" s="95">
        <f t="shared" si="2"/>
        <v>8.0150864209318335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35">
      <c r="A27" s="48" t="s">
        <v>41</v>
      </c>
      <c r="B27" s="37"/>
      <c r="C27" s="37">
        <f>SUM(C22:C24)+C19</f>
        <v>13.306825570099999</v>
      </c>
      <c r="D27" s="37">
        <f>SUM(D22:D24)+D19</f>
        <v>215.95245141045143</v>
      </c>
      <c r="E27" s="37">
        <f>SUM(E22:E24)+E19</f>
        <v>13.105310967000001</v>
      </c>
      <c r="F27" s="37">
        <f>SUM(F22:F24)+F19</f>
        <v>56.198494537648401</v>
      </c>
      <c r="G27" s="37">
        <f>SUM(G22:G24)+G19</f>
        <v>14.702127150000001</v>
      </c>
      <c r="H27" s="167">
        <f t="shared" si="2"/>
        <v>313.26520963519988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3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13.306825570099999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216.01002088847687</v>
      </c>
      <c r="E28" s="165">
        <f>(Résultats!S$192+Résultats!S$193+Résultats!S$194)/1000000</f>
        <v>13.105310966999999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59.637677926487285</v>
      </c>
      <c r="G28" s="165">
        <f>Résultats!S$133/1000000</f>
        <v>14.702127150000001</v>
      </c>
      <c r="H28" s="188">
        <f t="shared" si="2"/>
        <v>316.76196250206419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35">
      <c r="A29" s="164"/>
      <c r="B29" s="164"/>
      <c r="C29" s="189"/>
      <c r="D29" s="189"/>
      <c r="E29" s="189"/>
      <c r="F29" s="189"/>
      <c r="G29" s="189"/>
      <c r="H29" s="165">
        <f>Résultats!S227/1000000</f>
        <v>316.76196189999996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3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35">
      <c r="A32" s="162" t="s">
        <v>18</v>
      </c>
      <c r="B32" s="187"/>
      <c r="C32" s="36">
        <f>C33+C34</f>
        <v>0</v>
      </c>
      <c r="D32" s="36">
        <f>D33+D34</f>
        <v>123.93089715573723</v>
      </c>
      <c r="E32" s="36">
        <f>E33+E34</f>
        <v>0.2626559578452633</v>
      </c>
      <c r="F32" s="36">
        <f>F33+F34</f>
        <v>0.30792244404056912</v>
      </c>
      <c r="G32" s="36">
        <f>G33+G34</f>
        <v>0</v>
      </c>
      <c r="H32" s="163">
        <f>SUM(C32:G32)</f>
        <v>124.50147555762307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35">
      <c r="A33" s="148" t="s">
        <v>19</v>
      </c>
      <c r="B33" s="35"/>
      <c r="C33" s="16">
        <v>0</v>
      </c>
      <c r="D33" s="16">
        <f>'T energie usages'!I38*3.2*Résultats!X283</f>
        <v>68.075102251737235</v>
      </c>
      <c r="E33" s="16">
        <f>'T energie usages'!J38/'T energie usages'!J$46*(Résultats!X$192+Résultats!X$193+Résultats!X$194)/1000000</f>
        <v>5.1229978906687318E-2</v>
      </c>
      <c r="F33" s="16">
        <f>'T energie usages'!K38*2.394*Résultats!X284</f>
        <v>6.7554850569103401E-5</v>
      </c>
      <c r="G33" s="16">
        <v>0</v>
      </c>
      <c r="H33" s="95">
        <f>SUM(C33:G33)</f>
        <v>68.126399785494499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3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55.855794904</v>
      </c>
      <c r="E34" s="16">
        <f>'T energie usages'!J39/'T energie usages'!J$46*(Résultats!X$192+Résultats!X$193+Résultats!X$194)/1000000</f>
        <v>0.21142597893857601</v>
      </c>
      <c r="F34" s="16">
        <f>(Résultats!X$209+Résultats!X$210+Résultats!X$211+Résultats!X$212+Résultats!X$213)/1000000</f>
        <v>0.30785488919000004</v>
      </c>
      <c r="G34" s="16">
        <v>0</v>
      </c>
      <c r="H34" s="95">
        <f>SUM(C34:G34)</f>
        <v>56.375075772128575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35">
      <c r="A35" s="162" t="s">
        <v>21</v>
      </c>
      <c r="B35" s="187"/>
      <c r="C35" s="36">
        <f>Résultats!X$135/1000000</f>
        <v>0.68320645790000001</v>
      </c>
      <c r="D35" s="36">
        <f>'T energie usages'!I40*3.2*Résultats!X283</f>
        <v>17.996973438346973</v>
      </c>
      <c r="E35" s="36">
        <f>'T energie usages'!J40/'T energie usages'!J$46*(Résultats!X$192+Résultats!X$193+Résultats!X$194)/1000000</f>
        <v>2.246590514071253</v>
      </c>
      <c r="F35" s="36">
        <f>('T energie usages'!K40-8)*2.394*Résultats!X284</f>
        <v>19.514453647993179</v>
      </c>
      <c r="G35" s="36">
        <v>0</v>
      </c>
      <c r="H35" s="163">
        <f>SUM(C35:G35)</f>
        <v>40.441224058311406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3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8.2365764468000009</v>
      </c>
      <c r="E36" s="36">
        <f>'T energie usages'!J41/'T energie usages'!J$46*(Résultats!X$192+Résultats!X$193+Résultats!X$194)/1000000</f>
        <v>1.6541809674179775</v>
      </c>
      <c r="F36" s="36">
        <f>(Résultats!X$214+Résultats!X$215)/1000000</f>
        <v>8.6515871679999989</v>
      </c>
      <c r="G36" s="36">
        <v>0</v>
      </c>
      <c r="H36" s="163">
        <f t="shared" ref="H36:H41" si="3">SUM(C36:G36)</f>
        <v>18.542344582217979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35">
      <c r="A37" s="162" t="s">
        <v>23</v>
      </c>
      <c r="B37" s="187"/>
      <c r="C37" s="36">
        <f>C38+C39</f>
        <v>12.5661080453</v>
      </c>
      <c r="D37" s="36">
        <f>D38+D39</f>
        <v>59.491963087142757</v>
      </c>
      <c r="E37" s="36">
        <f>E38+E39</f>
        <v>1.5766292536655062</v>
      </c>
      <c r="F37" s="36">
        <f>F38+F39</f>
        <v>22.372930309717894</v>
      </c>
      <c r="G37" s="36">
        <f>G38+G39</f>
        <v>15.15986504</v>
      </c>
      <c r="H37" s="163">
        <f t="shared" si="3"/>
        <v>111.16749573582615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35">
      <c r="A38" s="149" t="s">
        <v>24</v>
      </c>
      <c r="B38" s="35"/>
      <c r="C38" s="16">
        <f>(Résultats!X$162+Résultats!X$163+Résultats!X$164+Résultats!X$165+Résultats!X$166+Résultats!X$167)/1000000</f>
        <v>12.5661080453</v>
      </c>
      <c r="D38" s="16">
        <f>(Résultats!X$171+Résultats!X$173+Résultats!X$174+Résultats!X$175+Résultats!X$176+Résultats!X$177+Résultats!X$178+Résultats!X$179+Résultats!X$180+Résultats!X$181+Résultats!X$182)/1000000</f>
        <v>52.119847972142757</v>
      </c>
      <c r="E38" s="16">
        <f>'T energie usages'!J43/'T energie usages'!J$46*(Résultats!X$192+Résultats!X$193+Résultats!X$194)/1000000</f>
        <v>1.5261273757683445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21.860713153017894</v>
      </c>
      <c r="G38" s="16">
        <f>Résultats!X$133/1000000</f>
        <v>15.15986504</v>
      </c>
      <c r="H38" s="95">
        <f t="shared" si="3"/>
        <v>103.232661586229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35">
      <c r="A39" s="149" t="s">
        <v>25</v>
      </c>
      <c r="B39" s="35"/>
      <c r="C39" s="16">
        <v>0</v>
      </c>
      <c r="D39" s="16">
        <f>(Résultats!X$172)/1000000</f>
        <v>7.3721151150000006</v>
      </c>
      <c r="E39" s="16">
        <f>'T energie usages'!J45/'T energie usages'!J$46*(Résultats!X$192+Résultats!X$193+Résultats!X$194)/1000000</f>
        <v>5.0501877897161714E-2</v>
      </c>
      <c r="F39" s="16">
        <f>(Résultats!X$196)/1000000</f>
        <v>0.51221715670000001</v>
      </c>
      <c r="G39" s="16">
        <v>0</v>
      </c>
      <c r="H39" s="95">
        <f t="shared" si="3"/>
        <v>7.9348341495971626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35">
      <c r="A40" s="48" t="s">
        <v>41</v>
      </c>
      <c r="B40" s="37"/>
      <c r="C40" s="37">
        <f>SUM(C35:C37)+C32</f>
        <v>13.249314503200001</v>
      </c>
      <c r="D40" s="37">
        <f>SUM(D35:D37)+D32</f>
        <v>209.65641012802695</v>
      </c>
      <c r="E40" s="37">
        <f>SUM(E35:E37)+E32</f>
        <v>5.7400566929999997</v>
      </c>
      <c r="F40" s="37">
        <f>SUM(F35:F37)+F32</f>
        <v>50.846893569751643</v>
      </c>
      <c r="G40" s="37">
        <f>SUM(G35:G37)+G32</f>
        <v>15.15986504</v>
      </c>
      <c r="H40" s="167">
        <f t="shared" si="3"/>
        <v>294.65253993397857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3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13.249314503200001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209.70842364794262</v>
      </c>
      <c r="E41" s="165">
        <f>(Résultats!X$192+Résultats!X$193+Résultats!X$194)/1000000</f>
        <v>5.7400566929999997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50.984653396907902</v>
      </c>
      <c r="G41" s="165">
        <f>Résultats!X$133/1000000</f>
        <v>15.15986504</v>
      </c>
      <c r="H41" s="188">
        <f t="shared" si="3"/>
        <v>294.84231328105051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35">
      <c r="A42" s="164"/>
      <c r="B42" s="164"/>
      <c r="C42" s="189"/>
      <c r="D42" s="189"/>
      <c r="E42" s="189"/>
      <c r="F42" s="189"/>
      <c r="G42" s="189"/>
      <c r="H42" s="165">
        <f>Résultats!X227/1000000</f>
        <v>294.84231269999998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3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35">
      <c r="A45" s="162" t="s">
        <v>18</v>
      </c>
      <c r="B45" s="187"/>
      <c r="C45" s="36">
        <f>C46+C47</f>
        <v>0</v>
      </c>
      <c r="D45" s="36">
        <f>D46+D47</f>
        <v>118.74412406664624</v>
      </c>
      <c r="E45" s="36">
        <f>E46+E47</f>
        <v>0.31653321659711303</v>
      </c>
      <c r="F45" s="36">
        <f>F46+F47</f>
        <v>0.30997468202669171</v>
      </c>
      <c r="G45" s="36">
        <f>G46+G47</f>
        <v>0</v>
      </c>
      <c r="H45" s="163">
        <f>SUM(C45:G45)</f>
        <v>119.37063196527004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35">
      <c r="A46" s="148" t="s">
        <v>19</v>
      </c>
      <c r="B46" s="35"/>
      <c r="C46" s="16">
        <v>0</v>
      </c>
      <c r="D46" s="16">
        <f>'T energie usages'!I51*3.2*Résultats!AC283</f>
        <v>61.596402066646235</v>
      </c>
      <c r="E46" s="16">
        <f>'T energie usages'!J51/'T energie usages'!J$59*(Résultats!AC$192+Résultats!AC$193+Résultats!AC$194)/1000000</f>
        <v>0.11756560500827525</v>
      </c>
      <c r="F46" s="16">
        <f>'T energie usages'!K51*2.394*Résultats!AC284</f>
        <v>8.5045066691683964E-5</v>
      </c>
      <c r="G46" s="16">
        <v>0</v>
      </c>
      <c r="H46" s="95">
        <f>SUM(C46:G46)</f>
        <v>61.714052716721199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3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57.147722000000002</v>
      </c>
      <c r="E47" s="16">
        <f>'T energie usages'!J52/'T energie usages'!J$59*(Résultats!AC$192+Résultats!AC$193+Résultats!AC$194)/1000000</f>
        <v>0.1989676115888378</v>
      </c>
      <c r="F47" s="16">
        <f>(Résultats!AC$209+Résultats!AC$210+Résultats!AC$211+Résultats!AC$212+Résultats!AC$213)/1000000</f>
        <v>0.30988963696000005</v>
      </c>
      <c r="G47" s="16">
        <v>0</v>
      </c>
      <c r="H47" s="95">
        <f>SUM(C47:G47)</f>
        <v>57.656579248548837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35">
      <c r="A48" s="162" t="s">
        <v>21</v>
      </c>
      <c r="B48" s="187"/>
      <c r="C48" s="36">
        <f>Résultats!AC$135/1000000</f>
        <v>0.57707703060000004</v>
      </c>
      <c r="D48" s="36">
        <f>'T energie usages'!I53*3.2*Résultats!AC283</f>
        <v>16.250882627622904</v>
      </c>
      <c r="E48" s="36">
        <f>'T energie usages'!J53/'T energie usages'!J$59*(Résultats!AC$192+Résultats!AC$193+Résultats!AC$194)/1000000</f>
        <v>2.0212677606772935</v>
      </c>
      <c r="F48" s="36">
        <f>('T energie usages'!K53-8)*2.394*Résultats!AC284</f>
        <v>17.229215905513588</v>
      </c>
      <c r="G48" s="36">
        <v>0</v>
      </c>
      <c r="H48" s="163">
        <f>SUM(C48:G48)</f>
        <v>36.078443324413783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3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8.5546689947000001</v>
      </c>
      <c r="E49" s="36">
        <f>'T energie usages'!J54/'T energie usages'!J$59*(Résultats!AC$192+Résultats!AC$193+Résultats!AC$194)/1000000</f>
        <v>1.4937882513710978</v>
      </c>
      <c r="F49" s="36">
        <f>(Résultats!AC$214+Résultats!AC$215)/1000000</f>
        <v>8.1467840269999989</v>
      </c>
      <c r="G49" s="36">
        <v>0</v>
      </c>
      <c r="H49" s="163">
        <f t="shared" ref="H49:H54" si="4">SUM(C49:G49)</f>
        <v>18.195241273071098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35">
      <c r="A50" s="162" t="s">
        <v>23</v>
      </c>
      <c r="B50" s="187"/>
      <c r="C50" s="36">
        <f>C51+C52</f>
        <v>13.623932826799999</v>
      </c>
      <c r="D50" s="36">
        <f>D51+D52</f>
        <v>63.319928620170757</v>
      </c>
      <c r="E50" s="36">
        <f>E51+E52</f>
        <v>1.5196591535544952</v>
      </c>
      <c r="F50" s="36">
        <f>F51+F52</f>
        <v>22.282217359001788</v>
      </c>
      <c r="G50" s="36">
        <f>G51+G52</f>
        <v>15.476349800000001</v>
      </c>
      <c r="H50" s="163">
        <f t="shared" si="4"/>
        <v>116.22208775952706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35">
      <c r="A51" s="149" t="s">
        <v>24</v>
      </c>
      <c r="B51" s="35"/>
      <c r="C51" s="16">
        <f>(Résultats!AC$162+Résultats!AC$163+Résultats!AC$164+Résultats!AC$165+Résultats!AC$166+Résultats!AC$167)/1000000</f>
        <v>13.623932826799999</v>
      </c>
      <c r="D51" s="16">
        <f>(Résultats!AC$171+Résultats!AC$173+Résultats!AC$174+Résultats!AC$175+Résultats!AC$176+Résultats!AC$177+Résultats!AC$178+Résultats!AC$179+Résultats!AC$180+Résultats!AC$181+Résultats!AC$182)/1000000</f>
        <v>55.663177153170757</v>
      </c>
      <c r="E51" s="16">
        <f>'T energie usages'!J56/'T energie usages'!J$59*(Résultats!AC$192+Résultats!AC$193+Résultats!AC$194)/1000000</f>
        <v>1.4720759870219322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21.770568881501788</v>
      </c>
      <c r="G51" s="16">
        <f>Résultats!AC$133/1000000</f>
        <v>15.476349800000001</v>
      </c>
      <c r="H51" s="95">
        <f t="shared" si="4"/>
        <v>108.00610464849447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35">
      <c r="A52" s="149" t="s">
        <v>25</v>
      </c>
      <c r="B52" s="35"/>
      <c r="C52" s="16">
        <v>0</v>
      </c>
      <c r="D52" s="16">
        <f>(Résultats!AC$172)/1000000</f>
        <v>7.6567514670000003</v>
      </c>
      <c r="E52" s="16">
        <f>'T energie usages'!J58/'T energie usages'!J$59*(Résultats!AC$192+Résultats!AC$193+Résultats!AC$194)/1000000</f>
        <v>4.7583166532563059E-2</v>
      </c>
      <c r="F52" s="16">
        <f>(Résultats!AC$196)/1000000</f>
        <v>0.51164847749999998</v>
      </c>
      <c r="G52" s="16">
        <v>0</v>
      </c>
      <c r="H52" s="95">
        <f t="shared" si="4"/>
        <v>8.2159831110325641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35">
      <c r="A53" s="48" t="s">
        <v>41</v>
      </c>
      <c r="B53" s="37"/>
      <c r="C53" s="37">
        <f>SUM(C48:C50)+C45</f>
        <v>14.201009857399999</v>
      </c>
      <c r="D53" s="37">
        <f>SUM(D48:D50)+D45</f>
        <v>206.8696043091399</v>
      </c>
      <c r="E53" s="37">
        <f>SUM(E48:E50)+E45</f>
        <v>5.3512483821999997</v>
      </c>
      <c r="F53" s="37">
        <f>SUM(F48:F50)+F45</f>
        <v>47.968191973542062</v>
      </c>
      <c r="G53" s="37">
        <f>SUM(G48:G50)+G45</f>
        <v>15.476349800000001</v>
      </c>
      <c r="H53" s="167">
        <f t="shared" si="4"/>
        <v>289.86640432228194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3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14.201009857400001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206.91664756487077</v>
      </c>
      <c r="E54" s="165">
        <f>(Résultats!AC$192+Résultats!AC$193+Résultats!AC$194)/1000000</f>
        <v>5.3512483821999997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48.089819632961778</v>
      </c>
      <c r="G54" s="165">
        <f>Résultats!AC$133/1000000</f>
        <v>15.476349800000001</v>
      </c>
      <c r="H54" s="188">
        <f t="shared" si="4"/>
        <v>290.03507523743252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35">
      <c r="A55" s="164"/>
      <c r="B55" s="164"/>
      <c r="C55" s="189"/>
      <c r="D55" s="189"/>
      <c r="E55" s="189"/>
      <c r="F55" s="189"/>
      <c r="G55" s="189"/>
      <c r="H55" s="165">
        <f>Résultats!AC227/1000000</f>
        <v>290.0350747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3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35">
      <c r="A58" s="162" t="s">
        <v>18</v>
      </c>
      <c r="B58" s="187"/>
      <c r="C58" s="36">
        <f>C59+C60</f>
        <v>0</v>
      </c>
      <c r="D58" s="36">
        <f>D59+D60</f>
        <v>111.322980312667</v>
      </c>
      <c r="E58" s="36">
        <f>E59+E60</f>
        <v>0.4252528597727937</v>
      </c>
      <c r="F58" s="36">
        <f>F59+F60</f>
        <v>0.82864216543721891</v>
      </c>
      <c r="G58" s="36">
        <f>G59+G60</f>
        <v>0</v>
      </c>
      <c r="H58" s="163">
        <f t="shared" ref="H58:H67" si="5">SUM(C58:G58)</f>
        <v>112.57687533787701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35">
      <c r="A59" s="148" t="s">
        <v>19</v>
      </c>
      <c r="B59" s="35"/>
      <c r="C59" s="16">
        <v>0</v>
      </c>
      <c r="D59" s="16">
        <f>'T energie usages'!I64*3.2*Résultats!AH283</f>
        <v>53.754972869667</v>
      </c>
      <c r="E59" s="16">
        <f>'T energie usages'!J64/'T energie usages'!J$72*(Résultats!AH$192+Résultats!AH$193+Résultats!AH$194)/1000000</f>
        <v>0.22492778676941982</v>
      </c>
      <c r="F59" s="16">
        <f>'T energie usages'!K64*2.394*Résultats!AH284</f>
        <v>8.9619567218901647E-5</v>
      </c>
      <c r="G59" s="16">
        <v>0</v>
      </c>
      <c r="H59" s="95">
        <f t="shared" si="5"/>
        <v>53.97999027600364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3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57.568007442999999</v>
      </c>
      <c r="E60" s="16">
        <f>'T energie usages'!J65/'T energie usages'!J$72*(Résultats!AH$192+Résultats!AH$193+Résultats!AH$194)/1000000</f>
        <v>0.2003250730033739</v>
      </c>
      <c r="F60" s="16">
        <f>(Résultats!AH$209+Résultats!AH$210+Résultats!AH$211+Résultats!AH$212+Résultats!AH$213)/1000000</f>
        <v>0.82855254587000005</v>
      </c>
      <c r="G60" s="16">
        <v>0</v>
      </c>
      <c r="H60" s="95">
        <f t="shared" si="5"/>
        <v>58.59688506187338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35">
      <c r="A61" s="162" t="s">
        <v>21</v>
      </c>
      <c r="B61" s="187"/>
      <c r="C61" s="36">
        <f>Résultats!AH$135/1000000</f>
        <v>0.5164054401</v>
      </c>
      <c r="D61" s="36">
        <f>'T energie usages'!I66*3.2*Résultats!AH283</f>
        <v>15.225783675184486</v>
      </c>
      <c r="E61" s="36">
        <f>'T energie usages'!J66/'T energie usages'!J$72*(Résultats!AH$192+Résultats!AH$193+Résultats!AH$194)/1000000</f>
        <v>1.9614325523000067</v>
      </c>
      <c r="F61" s="36">
        <f>('T energie usages'!K66-8)*2.394*Résultats!AH284</f>
        <v>15.396392155703989</v>
      </c>
      <c r="G61" s="36">
        <v>0</v>
      </c>
      <c r="H61" s="163">
        <f t="shared" si="5"/>
        <v>33.100013823288478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3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9.2236828859000006</v>
      </c>
      <c r="E62" s="36">
        <f>'T energie usages'!J67/'T energie usages'!J$72*(Résultats!AH$192+Résultats!AH$193+Résultats!AH$194)/1000000</f>
        <v>1.4991264168546581</v>
      </c>
      <c r="F62" s="36">
        <f>(Résultats!AH$214+Résultats!AH$215)/1000000</f>
        <v>7.8242149649999995</v>
      </c>
      <c r="G62" s="36">
        <v>0</v>
      </c>
      <c r="H62" s="163">
        <f t="shared" si="5"/>
        <v>18.547024267754658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35">
      <c r="A63" s="162" t="s">
        <v>23</v>
      </c>
      <c r="B63" s="187"/>
      <c r="C63" s="36">
        <f>C64+C65</f>
        <v>14.964838476399999</v>
      </c>
      <c r="D63" s="36">
        <f>D64+D65</f>
        <v>69.682812330290176</v>
      </c>
      <c r="E63" s="36">
        <f>E64+E65</f>
        <v>1.5990434549725401</v>
      </c>
      <c r="F63" s="36">
        <f>F64+F65</f>
        <v>22.539753796425579</v>
      </c>
      <c r="G63" s="36">
        <f>G64+G65</f>
        <v>16.19744403</v>
      </c>
      <c r="H63" s="163">
        <f t="shared" si="5"/>
        <v>124.9838920880883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35">
      <c r="A64" s="149" t="s">
        <v>24</v>
      </c>
      <c r="B64" s="35"/>
      <c r="C64" s="75">
        <f>(Résultats!AH$162+Résultats!AH$163+Résultats!AH$164+Résultats!AH$165+Résultats!AH$166+Résultats!AH$167)/1000000</f>
        <v>14.964838476399999</v>
      </c>
      <c r="D64" s="16">
        <f>(Résultats!AH$171+Résultats!AH$173+Résultats!AH$174+Résultats!AH$175+Résultats!AH$176+Résultats!AH$177+Résultats!AH$178+Résultats!AH$179+Résultats!AH$180+Résultats!AH$181+Résultats!AH$182)/1000000</f>
        <v>61.270225095290179</v>
      </c>
      <c r="E64" s="16">
        <f>'T energie usages'!J69/'T energie usages'!J$72*(Résultats!AH$192+Résultats!AH$193+Résultats!AH$194)/1000000</f>
        <v>1.5499639540079855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22.026862474825577</v>
      </c>
      <c r="G64" s="16">
        <f>Résultats!AH$133/1000000</f>
        <v>16.19744403</v>
      </c>
      <c r="H64" s="95">
        <f t="shared" si="5"/>
        <v>116.00933403052373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35">
      <c r="A65" s="149" t="s">
        <v>25</v>
      </c>
      <c r="B65" s="35"/>
      <c r="C65" s="16">
        <v>0</v>
      </c>
      <c r="D65" s="16">
        <f>(Résultats!AH$172)/1000000</f>
        <v>8.4125872350000002</v>
      </c>
      <c r="E65" s="16">
        <f>'T energie usages'!J71/'T energie usages'!J$72*(Résultats!AH$192+Résultats!AH$193+Résultats!AH$194)/1000000</f>
        <v>4.9079500964554545E-2</v>
      </c>
      <c r="F65" s="16">
        <f>(Résultats!AH$196)/1000000</f>
        <v>0.51289132160000006</v>
      </c>
      <c r="G65" s="16">
        <v>0</v>
      </c>
      <c r="H65" s="95">
        <f t="shared" si="5"/>
        <v>8.974558057564554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35">
      <c r="A66" s="48" t="s">
        <v>41</v>
      </c>
      <c r="B66" s="37"/>
      <c r="C66" s="37">
        <f>SUM(C61:C63)+C58</f>
        <v>15.481243916499999</v>
      </c>
      <c r="D66" s="37">
        <f>SUM(D61:D63)+D58</f>
        <v>205.45525920404165</v>
      </c>
      <c r="E66" s="37">
        <f>SUM(E61:E63)+E58</f>
        <v>5.4848552838999982</v>
      </c>
      <c r="F66" s="37">
        <f>SUM(F61:F63)+F58</f>
        <v>46.589003082566784</v>
      </c>
      <c r="G66" s="37">
        <f>SUM(G61:G63)+G58</f>
        <v>16.19744403</v>
      </c>
      <c r="H66" s="167">
        <f t="shared" si="5"/>
        <v>289.20780551700841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3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15.4812439165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205.49694437919015</v>
      </c>
      <c r="E67" s="165">
        <f>(Résultats!AH$192+Résultats!AH$193+Résultats!AH$194)/1000000</f>
        <v>5.4848552838999991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46.697692227295576</v>
      </c>
      <c r="G67" s="165">
        <f>Résultats!AH$133/1000000</f>
        <v>16.19744403</v>
      </c>
      <c r="H67" s="188">
        <f t="shared" si="5"/>
        <v>289.35817983688571</v>
      </c>
      <c r="I67" s="45"/>
      <c r="K67" s="45"/>
      <c r="L67" s="166"/>
    </row>
    <row r="68" spans="1:28" x14ac:dyDescent="0.35">
      <c r="A68" s="164"/>
      <c r="B68" s="164"/>
      <c r="C68" s="165"/>
      <c r="D68" s="165"/>
      <c r="E68" s="165"/>
      <c r="F68" s="165"/>
      <c r="G68" s="165"/>
      <c r="H68" s="165">
        <f>Résultats!AH227/1000000</f>
        <v>289.35817930000002</v>
      </c>
      <c r="I68" s="45"/>
      <c r="K68" s="45"/>
      <c r="L68" s="166"/>
    </row>
    <row r="69" spans="1:28" x14ac:dyDescent="0.3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35">
      <c r="A71" s="162" t="s">
        <v>18</v>
      </c>
      <c r="B71" s="187"/>
      <c r="C71" s="36">
        <f>C72+C73</f>
        <v>3.9093098797962002E-7</v>
      </c>
      <c r="D71" s="36">
        <f>D72+D73</f>
        <v>86.950597290283866</v>
      </c>
      <c r="E71" s="36">
        <f>E72+E73</f>
        <v>1.4904204384629329</v>
      </c>
      <c r="F71" s="36">
        <f>F72+F73</f>
        <v>1.8695683558198453</v>
      </c>
      <c r="G71" s="36">
        <f>G72+G73</f>
        <v>0</v>
      </c>
      <c r="H71" s="163">
        <f t="shared" ref="H71:H80" si="6">SUM(C71:G71)</f>
        <v>90.310586475497644</v>
      </c>
      <c r="I71" s="3"/>
    </row>
    <row r="72" spans="1:28" x14ac:dyDescent="0.35">
      <c r="A72" s="148" t="s">
        <v>19</v>
      </c>
      <c r="B72" s="35"/>
      <c r="C72" s="16">
        <f>Résultats!AF$118/1000000</f>
        <v>3.9093098797962002E-7</v>
      </c>
      <c r="D72" s="16">
        <f>'T energie usages'!I90*3.2*Résultats!AW283</f>
        <v>24.401569163383861</v>
      </c>
      <c r="E72" s="16">
        <f>'T energie usages'!J90/'T energie usages'!J$98*(Résultats!AW$192+Résultats!AW$193+Résultats!AW$194)/1000000</f>
        <v>1.1052699579857044</v>
      </c>
      <c r="F72" s="16">
        <f>'T energie usages'!K90*2.394*Résultats!AW284</f>
        <v>5.3057909845317228E-5</v>
      </c>
      <c r="G72" s="16">
        <v>0</v>
      </c>
      <c r="H72" s="95">
        <f t="shared" si="6"/>
        <v>25.5068925702104</v>
      </c>
      <c r="I72" s="3"/>
    </row>
    <row r="73" spans="1:28" x14ac:dyDescent="0.3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62.549028126900005</v>
      </c>
      <c r="E73" s="16">
        <f>'T energie usages'!J91/'T energie usages'!J$98*(Résultats!AW$192+Résultats!AW$193+Résultats!AW$194)/1000000</f>
        <v>0.38515048047722866</v>
      </c>
      <c r="F73" s="192">
        <f>(Résultats!AW$209+Résultats!AW$210+Résultats!AW$211+Résultats!AW$212+Résultats!AW$213)/1000000</f>
        <v>1.86951529791</v>
      </c>
      <c r="G73" s="16">
        <v>0</v>
      </c>
      <c r="H73" s="95">
        <f t="shared" si="6"/>
        <v>64.803693905287233</v>
      </c>
      <c r="I73" s="3"/>
    </row>
    <row r="74" spans="1:28" x14ac:dyDescent="0.35">
      <c r="A74" s="162" t="s">
        <v>21</v>
      </c>
      <c r="B74" s="187"/>
      <c r="C74" s="36">
        <f>Résultats!AW$135/1000000</f>
        <v>0.39161740139999995</v>
      </c>
      <c r="D74" s="36">
        <f>'T energie usages'!I92*3.2*Résultats!AW283</f>
        <v>12.170782535555498</v>
      </c>
      <c r="E74" s="36">
        <f>'T energie usages'!J92/'T energie usages'!J$98*(Résultats!AW$192+Résultats!AW$193+Résultats!AW$194)/1000000</f>
        <v>3.1393602527503868</v>
      </c>
      <c r="F74" s="36">
        <f>('T energie usages'!K92-8)*2.394*Résultats!AW284</f>
        <v>12.431566692939555</v>
      </c>
      <c r="G74" s="36">
        <v>0</v>
      </c>
      <c r="H74" s="163">
        <f t="shared" si="6"/>
        <v>28.133326882645438</v>
      </c>
      <c r="I74" s="3"/>
    </row>
    <row r="75" spans="1:28" x14ac:dyDescent="0.3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10.7023497714</v>
      </c>
      <c r="E75" s="36">
        <f>'T energie usages'!J93/'T energie usages'!J$98*(Résultats!AW$192+Résultats!AW$193+Résultats!AW$194)/1000000</f>
        <v>2.6661563216335962</v>
      </c>
      <c r="F75" s="36">
        <f>(Résultats!AW$214+Résultats!AW$215)/1000000</f>
        <v>7.5473019199999998</v>
      </c>
      <c r="G75" s="36">
        <v>0</v>
      </c>
      <c r="H75" s="163">
        <f t="shared" si="6"/>
        <v>20.915808013033594</v>
      </c>
      <c r="I75" s="3"/>
    </row>
    <row r="76" spans="1:28" x14ac:dyDescent="0.35">
      <c r="A76" s="162" t="s">
        <v>23</v>
      </c>
      <c r="B76" s="187"/>
      <c r="C76" s="36">
        <f>C77+C78</f>
        <v>19.4550737719</v>
      </c>
      <c r="D76" s="36">
        <f>D77+D78</f>
        <v>85.36329510887758</v>
      </c>
      <c r="E76" s="36">
        <f>E77+E78</f>
        <v>3.2949038722530846</v>
      </c>
      <c r="F76" s="36">
        <f>F77+F78</f>
        <v>25.131012906224434</v>
      </c>
      <c r="G76" s="36">
        <f>G77+G78</f>
        <v>19.168762319999999</v>
      </c>
      <c r="H76" s="163">
        <f t="shared" si="6"/>
        <v>152.41304797925511</v>
      </c>
      <c r="I76" s="3"/>
    </row>
    <row r="77" spans="1:28" x14ac:dyDescent="0.35">
      <c r="A77" s="149" t="s">
        <v>24</v>
      </c>
      <c r="B77" s="35"/>
      <c r="C77" s="16">
        <f>(Résultats!AW$162+Résultats!AW$163+Résultats!AW$164+Résultats!AW$165+Résultats!AW$166+Résultats!AW$167)/1000000</f>
        <v>19.4550737719</v>
      </c>
      <c r="D77" s="16">
        <f>(Résultats!AW$171+Résultats!AW$173+Résultats!AW$174+Résultats!AW$175+Résultats!AW$176+Résultats!AW$177+Résultats!AW$178+Résultats!AW$179+Résultats!AW$180+Résultats!AW$181+Résultats!AW$182)/1000000</f>
        <v>74.955461498877582</v>
      </c>
      <c r="E77" s="16">
        <f>'T energie usages'!J95/'T energie usages'!J$98*(Résultats!AW$192+Résultats!AW$193+Résultats!AW$194)/1000000</f>
        <v>3.1958989828639428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24.558306377424433</v>
      </c>
      <c r="G77" s="16">
        <f>Résultats!AW$133/1000000</f>
        <v>19.168762319999999</v>
      </c>
      <c r="H77" s="95">
        <f t="shared" si="6"/>
        <v>141.33350295106595</v>
      </c>
      <c r="I77" s="3"/>
    </row>
    <row r="78" spans="1:28" x14ac:dyDescent="0.35">
      <c r="A78" s="149" t="s">
        <v>25</v>
      </c>
      <c r="B78" s="35"/>
      <c r="C78" s="16">
        <v>0</v>
      </c>
      <c r="D78" s="16">
        <f>(Résultats!AW$172)/1000000</f>
        <v>10.407833609999999</v>
      </c>
      <c r="E78" s="16">
        <f>'T energie usages'!J97/'T energie usages'!J$98*(Résultats!AW$192+Résultats!AW$193+Résultats!AW$194)/1000000</f>
        <v>9.9004889389141551E-2</v>
      </c>
      <c r="F78" s="16">
        <f>(Résultats!AW$196)/1000000</f>
        <v>0.57270652879999995</v>
      </c>
      <c r="G78" s="16">
        <v>0</v>
      </c>
      <c r="H78" s="95">
        <f t="shared" si="6"/>
        <v>11.079545028189139</v>
      </c>
      <c r="I78" s="3"/>
    </row>
    <row r="79" spans="1:28" x14ac:dyDescent="0.35">
      <c r="A79" s="48" t="s">
        <v>41</v>
      </c>
      <c r="B79" s="37"/>
      <c r="C79" s="37">
        <f>SUM(C74:C76)+C71</f>
        <v>19.846691564230991</v>
      </c>
      <c r="D79" s="37">
        <f>SUM(D74:D76)+D71</f>
        <v>195.18702470611694</v>
      </c>
      <c r="E79" s="37">
        <f>SUM(E74:E76)+E71</f>
        <v>10.5908408851</v>
      </c>
      <c r="F79" s="37">
        <f>SUM(F74:F76)+F71</f>
        <v>46.979449874983835</v>
      </c>
      <c r="G79" s="37">
        <f>SUM(G74:G76)+G71</f>
        <v>19.168762319999999</v>
      </c>
      <c r="H79" s="167">
        <f t="shared" si="6"/>
        <v>291.77276935043176</v>
      </c>
      <c r="I79" s="3"/>
    </row>
    <row r="80" spans="1:28" x14ac:dyDescent="0.3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19.846691173300002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195.20912544717757</v>
      </c>
      <c r="E80" s="165">
        <f>(Résultats!AW$192+Résultats!AW$193+Résultats!AW$194)/1000000</f>
        <v>10.5908408851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47.067209024134435</v>
      </c>
      <c r="G80" s="165">
        <f>Résultats!AW133/1000000</f>
        <v>19.168762319999999</v>
      </c>
      <c r="H80" s="188">
        <f t="shared" si="6"/>
        <v>291.88262884971198</v>
      </c>
      <c r="I80" s="47"/>
    </row>
    <row r="81" spans="1:9" x14ac:dyDescent="0.35">
      <c r="A81" s="164"/>
      <c r="B81" s="164"/>
      <c r="C81" s="165"/>
      <c r="D81" s="165"/>
      <c r="E81" s="165"/>
      <c r="F81" s="165"/>
      <c r="G81" s="165"/>
      <c r="H81" s="165">
        <f>Résultats!AW227/1000000</f>
        <v>291.88262839999999</v>
      </c>
      <c r="I81" s="3"/>
    </row>
    <row r="82" spans="1:9" x14ac:dyDescent="0.3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35"/>
    <row r="85" spans="1:9" s="3" customFormat="1" x14ac:dyDescent="0.35">
      <c r="G85" s="45"/>
    </row>
    <row r="86" spans="1:9" s="3" customFormat="1" x14ac:dyDescent="0.35">
      <c r="H86" s="47"/>
    </row>
    <row r="87" spans="1:9" s="3" customFormat="1" x14ac:dyDescent="0.35">
      <c r="C87" s="45"/>
      <c r="H87" s="47"/>
    </row>
    <row r="88" spans="1:9" s="3" customFormat="1" x14ac:dyDescent="0.35">
      <c r="C88" s="45"/>
      <c r="H88" s="47"/>
    </row>
    <row r="89" spans="1:9" s="3" customFormat="1" x14ac:dyDescent="0.35">
      <c r="C89" s="45"/>
      <c r="H89" s="47"/>
    </row>
    <row r="90" spans="1:9" s="3" customFormat="1" x14ac:dyDescent="0.35">
      <c r="C90" s="45"/>
      <c r="H90" s="47"/>
    </row>
    <row r="91" spans="1:9" s="3" customFormat="1" x14ac:dyDescent="0.35">
      <c r="C91" s="45"/>
      <c r="H91" s="47"/>
    </row>
    <row r="92" spans="1:9" s="3" customFormat="1" x14ac:dyDescent="0.35">
      <c r="C92" s="45"/>
    </row>
    <row r="93" spans="1:9" s="3" customFormat="1" x14ac:dyDescent="0.35">
      <c r="C93" s="45"/>
    </row>
    <row r="94" spans="1:9" s="3" customFormat="1" x14ac:dyDescent="0.35">
      <c r="C94" s="45"/>
    </row>
    <row r="95" spans="1:9" s="3" customFormat="1" x14ac:dyDescent="0.35">
      <c r="C95" s="45"/>
    </row>
    <row r="96" spans="1:9" s="3" customFormat="1" x14ac:dyDescent="0.35">
      <c r="C96" s="45"/>
    </row>
    <row r="97" spans="3:5" s="3" customFormat="1" x14ac:dyDescent="0.35">
      <c r="C97" s="45"/>
    </row>
    <row r="98" spans="3:5" s="3" customFormat="1" x14ac:dyDescent="0.35">
      <c r="C98" s="45"/>
    </row>
    <row r="99" spans="3:5" s="3" customFormat="1" x14ac:dyDescent="0.35">
      <c r="C99" s="45"/>
    </row>
    <row r="100" spans="3:5" s="3" customFormat="1" x14ac:dyDescent="0.35">
      <c r="C100" s="45"/>
    </row>
    <row r="101" spans="3:5" s="3" customFormat="1" x14ac:dyDescent="0.35">
      <c r="C101" s="45"/>
    </row>
    <row r="102" spans="3:5" s="3" customFormat="1" x14ac:dyDescent="0.35">
      <c r="C102" s="45"/>
    </row>
    <row r="103" spans="3:5" s="3" customFormat="1" x14ac:dyDescent="0.35"/>
    <row r="104" spans="3:5" s="3" customFormat="1" x14ac:dyDescent="0.35">
      <c r="C104" s="45"/>
    </row>
    <row r="105" spans="3:5" s="3" customFormat="1" x14ac:dyDescent="0.35">
      <c r="C105" s="45"/>
    </row>
    <row r="106" spans="3:5" s="3" customFormat="1" x14ac:dyDescent="0.35">
      <c r="C106" s="45"/>
    </row>
    <row r="107" spans="3:5" s="3" customFormat="1" x14ac:dyDescent="0.35">
      <c r="C107" s="45"/>
    </row>
    <row r="108" spans="3:5" s="3" customFormat="1" x14ac:dyDescent="0.35">
      <c r="C108" s="45"/>
    </row>
    <row r="109" spans="3:5" s="3" customFormat="1" x14ac:dyDescent="0.35">
      <c r="C109" s="45"/>
    </row>
    <row r="110" spans="3:5" s="3" customFormat="1" x14ac:dyDescent="0.35">
      <c r="C110" s="45"/>
    </row>
    <row r="111" spans="3:5" s="3" customFormat="1" x14ac:dyDescent="0.35">
      <c r="C111" s="45"/>
    </row>
    <row r="112" spans="3:5" s="3" customFormat="1" x14ac:dyDescent="0.35">
      <c r="C112" s="45"/>
      <c r="D112" s="212"/>
      <c r="E112" s="212"/>
    </row>
    <row r="113" spans="3:3" s="3" customFormat="1" x14ac:dyDescent="0.35">
      <c r="C113" s="45"/>
    </row>
    <row r="114" spans="3:3" s="3" customFormat="1" x14ac:dyDescent="0.35">
      <c r="C114" s="45"/>
    </row>
    <row r="115" spans="3:3" s="3" customFormat="1" x14ac:dyDescent="0.35">
      <c r="C115" s="45"/>
    </row>
    <row r="116" spans="3:3" s="3" customFormat="1" x14ac:dyDescent="0.35">
      <c r="C116" s="45"/>
    </row>
    <row r="117" spans="3:3" s="3" customFormat="1" x14ac:dyDescent="0.35">
      <c r="C117" s="45"/>
    </row>
    <row r="118" spans="3:3" s="3" customFormat="1" x14ac:dyDescent="0.35">
      <c r="C118" s="45"/>
    </row>
    <row r="119" spans="3:3" s="3" customFormat="1" x14ac:dyDescent="0.35">
      <c r="C119" s="45"/>
    </row>
    <row r="120" spans="3:3" s="3" customFormat="1" x14ac:dyDescent="0.35">
      <c r="C120" s="45"/>
    </row>
    <row r="121" spans="3:3" s="3" customFormat="1" x14ac:dyDescent="0.35">
      <c r="C121" s="45"/>
    </row>
    <row r="122" spans="3:3" s="3" customFormat="1" x14ac:dyDescent="0.35"/>
    <row r="123" spans="3:3" s="3" customFormat="1" x14ac:dyDescent="0.35"/>
    <row r="124" spans="3:3" s="3" customFormat="1" x14ac:dyDescent="0.35"/>
    <row r="125" spans="3:3" s="3" customFormat="1" x14ac:dyDescent="0.35"/>
    <row r="126" spans="3:3" s="3" customFormat="1" x14ac:dyDescent="0.35"/>
    <row r="127" spans="3:3" s="3" customFormat="1" x14ac:dyDescent="0.35"/>
    <row r="128" spans="3:3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4.5" x14ac:dyDescent="0.35"/>
  <cols>
    <col min="2" max="2" width="19.7265625" customWidth="1"/>
    <col min="3" max="3" width="21.54296875" bestFit="1" customWidth="1"/>
    <col min="4" max="6" width="13.54296875" hidden="1" customWidth="1"/>
    <col min="7" max="8" width="7.1796875" customWidth="1"/>
    <col min="9" max="18" width="7.1796875" bestFit="1" customWidth="1"/>
    <col min="19" max="19" width="7.81640625" customWidth="1"/>
    <col min="20" max="22" width="7.1796875" bestFit="1" customWidth="1"/>
    <col min="23" max="23" width="7.81640625" customWidth="1"/>
    <col min="30" max="30" width="19.7265625" hidden="1" customWidth="1"/>
    <col min="31" max="31" width="21.54296875" hidden="1" customWidth="1"/>
    <col min="32" max="34" width="13.54296875" hidden="1" customWidth="1"/>
    <col min="35" max="46" width="7.1796875" hidden="1" customWidth="1"/>
    <col min="47" max="47" width="7.81640625" customWidth="1"/>
    <col min="48" max="50" width="7.1796875" bestFit="1" customWidth="1"/>
    <col min="51" max="51" width="7.81640625" customWidth="1"/>
  </cols>
  <sheetData>
    <row r="1" spans="1:56" s="3" customFormat="1" ht="23.5" x14ac:dyDescent="0.55000000000000004">
      <c r="A1" s="46" t="s">
        <v>99</v>
      </c>
      <c r="AC1" s="46" t="s">
        <v>99</v>
      </c>
    </row>
    <row r="2" spans="1:56" s="3" customFormat="1" ht="23.5" x14ac:dyDescent="0.55000000000000004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5" x14ac:dyDescent="0.55000000000000004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5" x14ac:dyDescent="0.55000000000000004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2749.0234460000001</v>
      </c>
      <c r="N4" s="107">
        <f>VLOOKUP($D4,Résultats!$B$2:$AX$212,N$2,FALSE)/1000000</f>
        <v>2758.4017610000001</v>
      </c>
      <c r="O4" s="106">
        <f>VLOOKUP($D4,Résultats!$B$2:$AX$212,O$2,FALSE)/1000000</f>
        <v>2767.4699930000002</v>
      </c>
      <c r="P4" s="18">
        <f>VLOOKUP($D4,Résultats!$B$2:$AX$212,P$2,FALSE)/1000000</f>
        <v>2776.186181</v>
      </c>
      <c r="Q4" s="18">
        <f>VLOOKUP($D4,Résultats!$B$2:$AX$212,Q$2,FALSE)/1000000</f>
        <v>2784.711902</v>
      </c>
      <c r="R4" s="18">
        <f>VLOOKUP($D4,Résultats!$B$2:$AX$212,R$2,FALSE)/1000000</f>
        <v>2792.9239560000001</v>
      </c>
      <c r="S4" s="107">
        <f>VLOOKUP($D4,Résultats!$B$2:$AX$212,S$2,FALSE)/1000000</f>
        <v>2800.7802259999999</v>
      </c>
      <c r="T4" s="114">
        <f>VLOOKUP($D4,Résultats!$B$2:$AX$212,T$2,FALSE)/1000000</f>
        <v>2836.5253229999998</v>
      </c>
      <c r="U4" s="114">
        <f>VLOOKUP($D4,Résultats!$B$2:$AX$212,U$2,FALSE)/1000000</f>
        <v>2864.6758150000001</v>
      </c>
      <c r="V4" s="18">
        <f>VLOOKUP($D4,Résultats!$B$2:$AX$212,V$2,FALSE)/1000000</f>
        <v>2885.3738159999998</v>
      </c>
      <c r="W4" s="114">
        <f>VLOOKUP($D4,Résultats!$B$2:$AX$212,W$2,FALSE)/1000000</f>
        <v>2900.4032710000001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3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82601395.549999997</v>
      </c>
      <c r="G5" s="101">
        <f>VLOOKUP($D5,Résultats!$B$2:$AX$212,G$2,FALSE)/1000000</f>
        <v>127.55770079999999</v>
      </c>
      <c r="H5" s="25">
        <f>VLOOKUP($D5,Résultats!$B$2:$AX$212,H$2,FALSE)/1000000</f>
        <v>144.26890850000001</v>
      </c>
      <c r="I5" s="102">
        <f>VLOOKUP($D5,Résultats!$B$2:$AX$212,I$2,FALSE)/1000000</f>
        <v>163.241761</v>
      </c>
      <c r="J5" s="101">
        <f>VLOOKUP($D5,Résultats!$B$2:$AX$212,J$2,FALSE)/1000000</f>
        <v>182.93295810000001</v>
      </c>
      <c r="K5" s="25">
        <f>VLOOKUP($D5,Résultats!$B$2:$AX$212,K$2,FALSE)/1000000</f>
        <v>205.2536686</v>
      </c>
      <c r="L5" s="25">
        <f>VLOOKUP($D5,Résultats!$B$2:$AX$212,L$2,FALSE)/1000000</f>
        <v>228.43322419999998</v>
      </c>
      <c r="M5" s="25">
        <f>VLOOKUP($D5,Résultats!$B$2:$AX$212,M$2,FALSE)/1000000</f>
        <v>252.87635130000001</v>
      </c>
      <c r="N5" s="102">
        <f>VLOOKUP($D5,Résultats!$B$2:$AX$212,N$2,FALSE)/1000000</f>
        <v>277.42114330000004</v>
      </c>
      <c r="O5" s="101">
        <f>VLOOKUP($D5,Résultats!$B$2:$AX$212,O$2,FALSE)/1000000</f>
        <v>303.18109129999999</v>
      </c>
      <c r="P5" s="25">
        <f>VLOOKUP($D5,Résultats!$B$2:$AX$212,P$2,FALSE)/1000000</f>
        <v>329.54516760000001</v>
      </c>
      <c r="Q5" s="25">
        <f>VLOOKUP($D5,Résultats!$B$2:$AX$212,Q$2,FALSE)/1000000</f>
        <v>356.07402960000002</v>
      </c>
      <c r="R5" s="25">
        <f>VLOOKUP($D5,Résultats!$B$2:$AX$212,R$2,FALSE)/1000000</f>
        <v>382.61348560000005</v>
      </c>
      <c r="S5" s="102">
        <f>VLOOKUP($D5,Résultats!$B$2:$AX$212,S$2,FALSE)/1000000</f>
        <v>409.17234500000001</v>
      </c>
      <c r="T5" s="105">
        <f>VLOOKUP($D5,Résultats!$B$2:$AX$212,T$2,FALSE)/1000000</f>
        <v>541.63444360000005</v>
      </c>
      <c r="U5" s="105">
        <f>VLOOKUP($D5,Résultats!$B$2:$AX$212,U$2,FALSE)/1000000</f>
        <v>664.71526629999994</v>
      </c>
      <c r="V5" s="25">
        <f>VLOOKUP($D5,Résultats!$B$2:$AX$212,V$2,FALSE)/1000000</f>
        <v>780.90553899999998</v>
      </c>
      <c r="W5" s="105">
        <f>VLOOKUP($D5,Résultats!$B$2:$AX$212,W$2,FALSE)/1000000</f>
        <v>897.92991510000002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3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56562529.039999999</v>
      </c>
      <c r="G6" s="101">
        <f>VLOOKUP($D6,Résultats!$B$2:$AX$212,G$2,FALSE)/1000000</f>
        <v>58.512295930000001</v>
      </c>
      <c r="H6" s="25">
        <f>VLOOKUP($D6,Résultats!$B$2:$AX$212,H$2,FALSE)/1000000</f>
        <v>62.055673169999999</v>
      </c>
      <c r="I6" s="102">
        <f>VLOOKUP($D6,Résultats!$B$2:$AX$212,I$2,FALSE)/1000000</f>
        <v>64.794411960000005</v>
      </c>
      <c r="J6" s="101">
        <f>VLOOKUP($D6,Résultats!$B$2:$AX$212,J$2,FALSE)/1000000</f>
        <v>68.402836209999904</v>
      </c>
      <c r="K6" s="25">
        <f>VLOOKUP($D6,Résultats!$B$2:$AX$212,K$2,FALSE)/1000000</f>
        <v>71.17559129</v>
      </c>
      <c r="L6" s="25">
        <f>VLOOKUP($D6,Résultats!$B$2:$AX$212,L$2,FALSE)/1000000</f>
        <v>76.574908659999991</v>
      </c>
      <c r="M6" s="25">
        <f>VLOOKUP($D6,Résultats!$B$2:$AX$212,M$2,FALSE)/1000000</f>
        <v>80.555864379999989</v>
      </c>
      <c r="N6" s="102">
        <f>VLOOKUP($D6,Résultats!$B$2:$AX$212,N$2,FALSE)/1000000</f>
        <v>84.421699819999901</v>
      </c>
      <c r="O6" s="101">
        <f>VLOOKUP($D6,Résultats!$B$2:$AX$212,O$2,FALSE)/1000000</f>
        <v>86.829018879999992</v>
      </c>
      <c r="P6" s="25">
        <f>VLOOKUP($D6,Résultats!$B$2:$AX$212,P$2,FALSE)/1000000</f>
        <v>87.963204349999998</v>
      </c>
      <c r="Q6" s="25">
        <f>VLOOKUP($D6,Résultats!$B$2:$AX$212,Q$2,FALSE)/1000000</f>
        <v>88.596992029999996</v>
      </c>
      <c r="R6" s="25">
        <f>VLOOKUP($D6,Résultats!$B$2:$AX$212,R$2,FALSE)/1000000</f>
        <v>89.161175549999996</v>
      </c>
      <c r="S6" s="102">
        <f>VLOOKUP($D6,Résultats!$B$2:$AX$212,S$2,FALSE)/1000000</f>
        <v>89.809171800000001</v>
      </c>
      <c r="T6" s="105">
        <f>VLOOKUP($D6,Résultats!$B$2:$AX$212,T$2,FALSE)/1000000</f>
        <v>88.629377040000008</v>
      </c>
      <c r="U6" s="105">
        <f>VLOOKUP($D6,Résultats!$B$2:$AX$212,U$2,FALSE)/1000000</f>
        <v>82.787202150000013</v>
      </c>
      <c r="V6" s="25">
        <f>VLOOKUP($D6,Résultats!$B$2:$AX$212,V$2,FALSE)/1000000</f>
        <v>80.754205859999999</v>
      </c>
      <c r="W6" s="105">
        <f>VLOOKUP($D6,Résultats!$B$2:$AX$212,W$2,FALSE)/1000000</f>
        <v>81.829166829999991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3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501904099.19999999</v>
      </c>
      <c r="G7" s="101">
        <f>VLOOKUP($D7,Résultats!$B$2:$AX$212,G$2,FALSE)/1000000</f>
        <v>529.39750179999999</v>
      </c>
      <c r="H7" s="25">
        <f>VLOOKUP($D7,Résultats!$B$2:$AX$212,H$2,FALSE)/1000000</f>
        <v>543.04152690000001</v>
      </c>
      <c r="I7" s="102">
        <f>VLOOKUP($D7,Résultats!$B$2:$AX$212,I$2,FALSE)/1000000</f>
        <v>556.15247190000002</v>
      </c>
      <c r="J7" s="101">
        <f>VLOOKUP($D7,Résultats!$B$2:$AX$212,J$2,FALSE)/1000000</f>
        <v>568.5630324</v>
      </c>
      <c r="K7" s="25">
        <f>VLOOKUP($D7,Résultats!$B$2:$AX$212,K$2,FALSE)/1000000</f>
        <v>579.86671139999999</v>
      </c>
      <c r="L7" s="25">
        <f>VLOOKUP($D7,Résultats!$B$2:$AX$212,L$2,FALSE)/1000000</f>
        <v>595.3864701</v>
      </c>
      <c r="M7" s="25">
        <f>VLOOKUP($D7,Résultats!$B$2:$AX$212,M$2,FALSE)/1000000</f>
        <v>610.92549799999995</v>
      </c>
      <c r="N7" s="102">
        <f>VLOOKUP($D7,Résultats!$B$2:$AX$212,N$2,FALSE)/1000000</f>
        <v>629.41234939999993</v>
      </c>
      <c r="O7" s="101">
        <f>VLOOKUP($D7,Résultats!$B$2:$AX$212,O$2,FALSE)/1000000</f>
        <v>647.4389711</v>
      </c>
      <c r="P7" s="25">
        <f>VLOOKUP($D7,Résultats!$B$2:$AX$212,P$2,FALSE)/1000000</f>
        <v>663.13289629999997</v>
      </c>
      <c r="Q7" s="25">
        <f>VLOOKUP($D7,Résultats!$B$2:$AX$212,Q$2,FALSE)/1000000</f>
        <v>675.60301360000005</v>
      </c>
      <c r="R7" s="25">
        <f>VLOOKUP($D7,Résultats!$B$2:$AX$212,R$2,FALSE)/1000000</f>
        <v>684.98502940000003</v>
      </c>
      <c r="S7" s="102">
        <f>VLOOKUP($D7,Résultats!$B$2:$AX$212,S$2,FALSE)/1000000</f>
        <v>691.75853870000003</v>
      </c>
      <c r="T7" s="105">
        <f>VLOOKUP($D7,Résultats!$B$2:$AX$212,T$2,FALSE)/1000000</f>
        <v>703.73689009999998</v>
      </c>
      <c r="U7" s="105">
        <f>VLOOKUP($D7,Résultats!$B$2:$AX$212,U$2,FALSE)/1000000</f>
        <v>699.77691600000003</v>
      </c>
      <c r="V7" s="25">
        <f>VLOOKUP($D7,Résultats!$B$2:$AX$212,V$2,FALSE)/1000000</f>
        <v>690.56691499999999</v>
      </c>
      <c r="W7" s="105">
        <f>VLOOKUP($D7,Résultats!$B$2:$AX$212,W$2,FALSE)/1000000</f>
        <v>678.79822679999995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3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832344749.60000002</v>
      </c>
      <c r="G8" s="101">
        <f>VLOOKUP($D8,Résultats!$B$2:$AX$212,G$2,FALSE)/1000000</f>
        <v>845.60590120000006</v>
      </c>
      <c r="H8" s="25">
        <f>VLOOKUP($D8,Résultats!$B$2:$AX$212,H$2,FALSE)/1000000</f>
        <v>848.8967472999999</v>
      </c>
      <c r="I8" s="102">
        <f>VLOOKUP($D8,Résultats!$B$2:$AX$212,I$2,FALSE)/1000000</f>
        <v>851.41336920000003</v>
      </c>
      <c r="J8" s="101">
        <f>VLOOKUP($D8,Résultats!$B$2:$AX$212,J$2,FALSE)/1000000</f>
        <v>850.73823040000002</v>
      </c>
      <c r="K8" s="25">
        <f>VLOOKUP($D8,Résultats!$B$2:$AX$212,K$2,FALSE)/1000000</f>
        <v>848.9815797</v>
      </c>
      <c r="L8" s="25">
        <f>VLOOKUP($D8,Résultats!$B$2:$AX$212,L$2,FALSE)/1000000</f>
        <v>846.47130949999996</v>
      </c>
      <c r="M8" s="25">
        <f>VLOOKUP($D8,Résultats!$B$2:$AX$212,M$2,FALSE)/1000000</f>
        <v>841.87963239999999</v>
      </c>
      <c r="N8" s="102">
        <f>VLOOKUP($D8,Résultats!$B$2:$AX$212,N$2,FALSE)/1000000</f>
        <v>837.08291539999993</v>
      </c>
      <c r="O8" s="101">
        <f>VLOOKUP($D8,Résultats!$B$2:$AX$212,O$2,FALSE)/1000000</f>
        <v>832.82865020000008</v>
      </c>
      <c r="P8" s="25">
        <f>VLOOKUP($D8,Résultats!$B$2:$AX$212,P$2,FALSE)/1000000</f>
        <v>828.26458049999997</v>
      </c>
      <c r="Q8" s="25">
        <f>VLOOKUP($D8,Résultats!$B$2:$AX$212,Q$2,FALSE)/1000000</f>
        <v>823.2236517</v>
      </c>
      <c r="R8" s="25">
        <f>VLOOKUP($D8,Résultats!$B$2:$AX$212,R$2,FALSE)/1000000</f>
        <v>817.39617620000001</v>
      </c>
      <c r="S8" s="102">
        <f>VLOOKUP($D8,Résultats!$B$2:$AX$212,S$2,FALSE)/1000000</f>
        <v>810.71368170000005</v>
      </c>
      <c r="T8" s="105">
        <f>VLOOKUP($D8,Résultats!$B$2:$AX$212,T$2,FALSE)/1000000</f>
        <v>774.47738870000001</v>
      </c>
      <c r="U8" s="105">
        <f>VLOOKUP($D8,Résultats!$B$2:$AX$212,U$2,FALSE)/1000000</f>
        <v>743.56974909999997</v>
      </c>
      <c r="V8" s="25">
        <f>VLOOKUP($D8,Résultats!$B$2:$AX$212,V$2,FALSE)/1000000</f>
        <v>710.28808220000008</v>
      </c>
      <c r="W8" s="105">
        <f>VLOOKUP($D8,Résultats!$B$2:$AX$212,W$2,FALSE)/1000000</f>
        <v>670.27698670000007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3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681337599.39999998</v>
      </c>
      <c r="G9" s="101">
        <f>VLOOKUP($D9,Résultats!$B$2:$AX$212,G$2,FALSE)/1000000</f>
        <v>665.5966777000001</v>
      </c>
      <c r="H9" s="25">
        <f>VLOOKUP($D9,Résultats!$B$2:$AX$212,H$2,FALSE)/1000000</f>
        <v>654.60478069999999</v>
      </c>
      <c r="I9" s="102">
        <f>VLOOKUP($D9,Résultats!$B$2:$AX$212,I$2,FALSE)/1000000</f>
        <v>643.20227</v>
      </c>
      <c r="J9" s="101">
        <f>VLOOKUP($D9,Résultats!$B$2:$AX$212,J$2,FALSE)/1000000</f>
        <v>632.33973789999993</v>
      </c>
      <c r="K9" s="25">
        <f>VLOOKUP($D9,Résultats!$B$2:$AX$212,K$2,FALSE)/1000000</f>
        <v>621.33319700000004</v>
      </c>
      <c r="L9" s="25">
        <f>VLOOKUP($D9,Résultats!$B$2:$AX$212,L$2,FALSE)/1000000</f>
        <v>606.87790099999995</v>
      </c>
      <c r="M9" s="25">
        <f>VLOOKUP($D9,Résultats!$B$2:$AX$212,M$2,FALSE)/1000000</f>
        <v>591.00712910000004</v>
      </c>
      <c r="N9" s="102">
        <f>VLOOKUP($D9,Résultats!$B$2:$AX$212,N$2,FALSE)/1000000</f>
        <v>573.25179270000001</v>
      </c>
      <c r="O9" s="101">
        <f>VLOOKUP($D9,Résultats!$B$2:$AX$212,O$2,FALSE)/1000000</f>
        <v>555.39081810000005</v>
      </c>
      <c r="P9" s="25">
        <f>VLOOKUP($D9,Résultats!$B$2:$AX$212,P$2,FALSE)/1000000</f>
        <v>539.21079279999992</v>
      </c>
      <c r="Q9" s="25">
        <f>VLOOKUP($D9,Résultats!$B$2:$AX$212,Q$2,FALSE)/1000000</f>
        <v>525.17836010000008</v>
      </c>
      <c r="R9" s="25">
        <f>VLOOKUP($D9,Résultats!$B$2:$AX$212,R$2,FALSE)/1000000</f>
        <v>513.15752969999994</v>
      </c>
      <c r="S9" s="102">
        <f>VLOOKUP($D9,Résultats!$B$2:$AX$212,S$2,FALSE)/1000000</f>
        <v>502.78955139999999</v>
      </c>
      <c r="T9" s="105">
        <f>VLOOKUP($D9,Résultats!$B$2:$AX$212,T$2,FALSE)/1000000</f>
        <v>464.82621069999999</v>
      </c>
      <c r="U9" s="105">
        <f>VLOOKUP($D9,Résultats!$B$2:$AX$212,U$2,FALSE)/1000000</f>
        <v>435.42637550000001</v>
      </c>
      <c r="V9" s="25">
        <f>VLOOKUP($D9,Résultats!$B$2:$AX$212,V$2,FALSE)/1000000</f>
        <v>406.84453189999999</v>
      </c>
      <c r="W9" s="105">
        <f>VLOOKUP($D9,Résultats!$B$2:$AX$212,W$2,FALSE)/1000000</f>
        <v>377.36022030000004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3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349477571.10000002</v>
      </c>
      <c r="G10" s="101">
        <f>VLOOKUP($D10,Résultats!$B$2:$AX$212,G$2,FALSE)/1000000</f>
        <v>338.7592957</v>
      </c>
      <c r="H10" s="25">
        <f>VLOOKUP($D10,Résultats!$B$2:$AX$212,H$2,FALSE)/1000000</f>
        <v>332.21519000000001</v>
      </c>
      <c r="I10" s="102">
        <f>VLOOKUP($D10,Résultats!$B$2:$AX$212,I$2,FALSE)/1000000</f>
        <v>325.41751249999999</v>
      </c>
      <c r="J10" s="101">
        <f>VLOOKUP($D10,Résultats!$B$2:$AX$212,J$2,FALSE)/1000000</f>
        <v>319.28908200000001</v>
      </c>
      <c r="K10" s="25">
        <f>VLOOKUP($D10,Résultats!$B$2:$AX$212,K$2,FALSE)/1000000</f>
        <v>312.9856178</v>
      </c>
      <c r="L10" s="25">
        <f>VLOOKUP($D10,Résultats!$B$2:$AX$212,L$2,FALSE)/1000000</f>
        <v>305.06055099999998</v>
      </c>
      <c r="M10" s="25">
        <f>VLOOKUP($D10,Résultats!$B$2:$AX$212,M$2,FALSE)/1000000</f>
        <v>296.24745519999999</v>
      </c>
      <c r="N10" s="102">
        <f>VLOOKUP($D10,Résultats!$B$2:$AX$212,N$2,FALSE)/1000000</f>
        <v>286.25811119999997</v>
      </c>
      <c r="O10" s="101">
        <f>VLOOKUP($D10,Résultats!$B$2:$AX$212,O$2,FALSE)/1000000</f>
        <v>275.97966650000001</v>
      </c>
      <c r="P10" s="25">
        <f>VLOOKUP($D10,Résultats!$B$2:$AX$212,P$2,FALSE)/1000000</f>
        <v>266.48581259999997</v>
      </c>
      <c r="Q10" s="25">
        <f>VLOOKUP($D10,Résultats!$B$2:$AX$212,Q$2,FALSE)/1000000</f>
        <v>258.142335</v>
      </c>
      <c r="R10" s="25">
        <f>VLOOKUP($D10,Résultats!$B$2:$AX$212,R$2,FALSE)/1000000</f>
        <v>250.92463290000001</v>
      </c>
      <c r="S10" s="102">
        <f>VLOOKUP($D10,Résultats!$B$2:$AX$212,S$2,FALSE)/1000000</f>
        <v>244.6646116</v>
      </c>
      <c r="T10" s="105">
        <f>VLOOKUP($D10,Résultats!$B$2:$AX$212,T$2,FALSE)/1000000</f>
        <v>221.8067365</v>
      </c>
      <c r="U10" s="105">
        <f>VLOOKUP($D10,Résultats!$B$2:$AX$212,U$2,FALSE)/1000000</f>
        <v>204.37767919999999</v>
      </c>
      <c r="V10" s="25">
        <f>VLOOKUP($D10,Résultats!$B$2:$AX$212,V$2,FALSE)/1000000</f>
        <v>187.75181259999999</v>
      </c>
      <c r="W10" s="105">
        <f>VLOOKUP($D10,Résultats!$B$2:$AX$212,W$2,FALSE)/1000000</f>
        <v>171.00078260000001</v>
      </c>
      <c r="X10" s="3"/>
      <c r="Y10">
        <f>(K10+K11-S10-S11)*10</f>
        <v>1017.8399768999998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3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119441056.09999999</v>
      </c>
      <c r="G11" s="88">
        <f>VLOOKUP($D11,Résultats!$B$2:$AX$212,G$2,FALSE)/1000000</f>
        <v>105.3390436</v>
      </c>
      <c r="H11" s="17">
        <f>VLOOKUP($D11,Résultats!$B$2:$AX$212,H$2,FALSE)/1000000</f>
        <v>100.00953579999999</v>
      </c>
      <c r="I11" s="89">
        <f>VLOOKUP($D11,Résultats!$B$2:$AX$212,I$2,FALSE)/1000000</f>
        <v>94.85636495</v>
      </c>
      <c r="J11" s="88">
        <f>VLOOKUP($D11,Résultats!$B$2:$AX$212,J$2,FALSE)/1000000</f>
        <v>89.973625400000003</v>
      </c>
      <c r="K11" s="17">
        <f>VLOOKUP($D11,Résultats!$B$2:$AX$212,K$2,FALSE)/1000000</f>
        <v>85.335316939999998</v>
      </c>
      <c r="L11" s="17">
        <f>VLOOKUP($D11,Résultats!$B$2:$AX$212,L$2,FALSE)/1000000</f>
        <v>80.410491659999991</v>
      </c>
      <c r="M11" s="17">
        <f>VLOOKUP($D11,Résultats!$B$2:$AX$212,M$2,FALSE)/1000000</f>
        <v>75.531515810000002</v>
      </c>
      <c r="N11" s="89">
        <f>VLOOKUP($D11,Résultats!$B$2:$AX$212,N$2,FALSE)/1000000</f>
        <v>70.553748760000005</v>
      </c>
      <c r="O11" s="88">
        <f>VLOOKUP($D11,Résultats!$B$2:$AX$212,O$2,FALSE)/1000000</f>
        <v>65.821776830000005</v>
      </c>
      <c r="P11" s="17">
        <f>VLOOKUP($D11,Résultats!$B$2:$AX$212,P$2,FALSE)/1000000</f>
        <v>61.583727189999998</v>
      </c>
      <c r="Q11" s="17">
        <f>VLOOKUP($D11,Résultats!$B$2:$AX$212,Q$2,FALSE)/1000000</f>
        <v>57.893519840000003</v>
      </c>
      <c r="R11" s="17">
        <f>VLOOKUP($D11,Résultats!$B$2:$AX$212,R$2,FALSE)/1000000</f>
        <v>54.685927049999997</v>
      </c>
      <c r="S11" s="89">
        <f>VLOOKUP($D11,Résultats!$B$2:$AX$212,S$2,FALSE)/1000000</f>
        <v>51.872325450000005</v>
      </c>
      <c r="T11" s="97">
        <f>VLOOKUP($D11,Résultats!$B$2:$AX$212,T$2,FALSE)/1000000</f>
        <v>41.414276270000002</v>
      </c>
      <c r="U11" s="97">
        <f>VLOOKUP($D11,Résultats!$B$2:$AX$212,U$2,FALSE)/1000000</f>
        <v>34.022626799999998</v>
      </c>
      <c r="V11" s="17">
        <f>VLOOKUP($D11,Résultats!$B$2:$AX$212,V$2,FALSE)/1000000</f>
        <v>28.262728890000002</v>
      </c>
      <c r="W11" s="97">
        <f>VLOOKUP($D11,Résultats!$B$2:$AX$212,W$2,FALSE)/1000000</f>
        <v>23.64272527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3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" thickBot="1" x14ac:dyDescent="0.4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27490.23446</v>
      </c>
      <c r="N15" s="107">
        <f t="shared" si="1"/>
        <v>27584.017609999999</v>
      </c>
      <c r="O15" s="106">
        <f t="shared" si="1"/>
        <v>27674.699930000002</v>
      </c>
      <c r="P15" s="18">
        <f t="shared" si="1"/>
        <v>27761.861809999999</v>
      </c>
      <c r="Q15" s="18">
        <f t="shared" si="1"/>
        <v>27847.119020000002</v>
      </c>
      <c r="R15" s="18">
        <f t="shared" si="1"/>
        <v>27929.239560000002</v>
      </c>
      <c r="S15" s="107">
        <f t="shared" si="1"/>
        <v>28007.802259999997</v>
      </c>
      <c r="T15" s="18">
        <f t="shared" si="1"/>
        <v>28365.253229999998</v>
      </c>
      <c r="U15" s="114">
        <f t="shared" si="1"/>
        <v>28646.758149999998</v>
      </c>
      <c r="V15" s="18">
        <f t="shared" si="1"/>
        <v>28853.738159999997</v>
      </c>
      <c r="W15" s="114">
        <f t="shared" si="1"/>
        <v>29004.032710000003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3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3.1483161766975937E-2</v>
      </c>
      <c r="G16" s="108">
        <f>G5/G$4</f>
        <v>4.776067441417553E-2</v>
      </c>
      <c r="H16" s="74">
        <f t="shared" ref="H16:W16" si="2">H5/H$4</f>
        <v>5.372958879989545E-2</v>
      </c>
      <c r="I16" s="109">
        <f t="shared" si="2"/>
        <v>6.0480560866573586E-2</v>
      </c>
      <c r="J16" s="108">
        <f t="shared" si="2"/>
        <v>6.7447199248114195E-2</v>
      </c>
      <c r="K16" s="74">
        <f t="shared" si="2"/>
        <v>7.5324335608306703E-2</v>
      </c>
      <c r="L16" s="74">
        <f t="shared" si="2"/>
        <v>8.3393686223494981E-2</v>
      </c>
      <c r="M16" s="74">
        <f t="shared" si="2"/>
        <v>9.1987702639623109E-2</v>
      </c>
      <c r="N16" s="109">
        <f t="shared" si="2"/>
        <v>0.10057314609581271</v>
      </c>
      <c r="O16" s="108">
        <f t="shared" si="2"/>
        <v>0.10955171765795546</v>
      </c>
      <c r="P16" s="74">
        <f t="shared" si="2"/>
        <v>0.11870427489891752</v>
      </c>
      <c r="Q16" s="74">
        <f t="shared" si="2"/>
        <v>0.12786745707671415</v>
      </c>
      <c r="R16" s="74">
        <f t="shared" si="2"/>
        <v>0.13699387868331925</v>
      </c>
      <c r="S16" s="109">
        <f t="shared" si="2"/>
        <v>0.1460922714326533</v>
      </c>
      <c r="T16" s="74">
        <f t="shared" si="2"/>
        <v>0.19094997644059464</v>
      </c>
      <c r="U16" s="115">
        <f t="shared" si="2"/>
        <v>0.23203856534810027</v>
      </c>
      <c r="V16" s="74">
        <f t="shared" si="2"/>
        <v>0.27064276201222726</v>
      </c>
      <c r="W16" s="115">
        <f t="shared" si="2"/>
        <v>0.30958795422624524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3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2.1558561327667477E-2</v>
      </c>
      <c r="G17" s="110">
        <f t="shared" si="3"/>
        <v>2.190841240953614E-2</v>
      </c>
      <c r="H17" s="68">
        <f t="shared" ref="H17:W17" si="4">H6/H$4</f>
        <v>2.31111875510225E-2</v>
      </c>
      <c r="I17" s="111">
        <f t="shared" si="4"/>
        <v>2.4006126571745473E-2</v>
      </c>
      <c r="J17" s="110">
        <f t="shared" si="4"/>
        <v>2.5220057505821219E-2</v>
      </c>
      <c r="K17" s="68">
        <f t="shared" si="4"/>
        <v>2.6120137886040354E-2</v>
      </c>
      <c r="L17" s="68">
        <f t="shared" si="4"/>
        <v>2.7955057447308175E-2</v>
      </c>
      <c r="M17" s="68">
        <f t="shared" si="4"/>
        <v>2.9303447555972566E-2</v>
      </c>
      <c r="N17" s="111">
        <f t="shared" si="4"/>
        <v>3.0605295071082974E-2</v>
      </c>
      <c r="O17" s="110">
        <f t="shared" si="4"/>
        <v>3.1374872753679027E-2</v>
      </c>
      <c r="P17" s="68">
        <f t="shared" si="4"/>
        <v>3.1684908221218465E-2</v>
      </c>
      <c r="Q17" s="68">
        <f t="shared" si="4"/>
        <v>3.1815496592796186E-2</v>
      </c>
      <c r="R17" s="68">
        <f t="shared" si="4"/>
        <v>3.192395387581401E-2</v>
      </c>
      <c r="S17" s="111">
        <f t="shared" si="4"/>
        <v>3.2065769019036197E-2</v>
      </c>
      <c r="T17" s="68">
        <f t="shared" si="4"/>
        <v>3.1245755615628611E-2</v>
      </c>
      <c r="U17" s="116">
        <f t="shared" si="4"/>
        <v>2.889932665906212E-2</v>
      </c>
      <c r="V17" s="68">
        <f t="shared" si="4"/>
        <v>2.7987432828356962E-2</v>
      </c>
      <c r="W17" s="116">
        <f t="shared" si="4"/>
        <v>2.8213030804432569E-2</v>
      </c>
      <c r="X17" s="3"/>
      <c r="Y17" s="136" t="s">
        <v>54</v>
      </c>
      <c r="Z17" s="137">
        <f>I16+I17</f>
        <v>8.4486687438319052E-2</v>
      </c>
      <c r="AA17" s="137">
        <f>S16+S17</f>
        <v>0.17815804045168948</v>
      </c>
      <c r="AB17" s="138">
        <f>W16+W17</f>
        <v>0.33780098503067779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3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0.19129855907890819</v>
      </c>
      <c r="G18" s="110">
        <f t="shared" si="3"/>
        <v>0.19821917109333556</v>
      </c>
      <c r="H18" s="68">
        <f t="shared" ref="H18:W18" si="5">H7/H$4</f>
        <v>0.20224314611491195</v>
      </c>
      <c r="I18" s="111">
        <f t="shared" si="5"/>
        <v>0.20605274791077088</v>
      </c>
      <c r="J18" s="110">
        <f t="shared" si="5"/>
        <v>0.20962862312887293</v>
      </c>
      <c r="K18" s="68">
        <f t="shared" si="5"/>
        <v>0.21280045845464965</v>
      </c>
      <c r="L18" s="68">
        <f t="shared" si="5"/>
        <v>0.21735661545346116</v>
      </c>
      <c r="M18" s="68">
        <f t="shared" si="5"/>
        <v>0.22223364405601359</v>
      </c>
      <c r="N18" s="111">
        <f t="shared" si="5"/>
        <v>0.22818008540272242</v>
      </c>
      <c r="O18" s="110">
        <f t="shared" si="5"/>
        <v>0.23394615758711859</v>
      </c>
      <c r="P18" s="68">
        <f t="shared" si="5"/>
        <v>0.2388647061347792</v>
      </c>
      <c r="Q18" s="68">
        <f t="shared" si="5"/>
        <v>0.24261145762144268</v>
      </c>
      <c r="R18" s="68">
        <f t="shared" si="5"/>
        <v>0.24525731462485978</v>
      </c>
      <c r="S18" s="111">
        <f t="shared" si="5"/>
        <v>0.24698779728531262</v>
      </c>
      <c r="T18" s="68">
        <f t="shared" si="5"/>
        <v>0.24809822228405329</v>
      </c>
      <c r="U18" s="116">
        <f t="shared" si="5"/>
        <v>0.244277873376049</v>
      </c>
      <c r="V18" s="68">
        <f t="shared" si="5"/>
        <v>0.23933360425282241</v>
      </c>
      <c r="W18" s="116">
        <f t="shared" si="5"/>
        <v>0.23403580929143145</v>
      </c>
      <c r="X18" s="3"/>
      <c r="Y18" s="136" t="s">
        <v>55</v>
      </c>
      <c r="Z18" s="137">
        <f>I18+I19+I20</f>
        <v>0.75980315825318556</v>
      </c>
      <c r="AA18" s="137">
        <f>S18+S19+S20</f>
        <v>0.71596541320339935</v>
      </c>
      <c r="AB18" s="138">
        <f>W18+W19+W20</f>
        <v>0.59523978994988525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" thickBot="1" x14ac:dyDescent="0.4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0.31724457223834257</v>
      </c>
      <c r="G19" s="110">
        <f t="shared" si="3"/>
        <v>0.31661520924747405</v>
      </c>
      <c r="H19" s="68">
        <f t="shared" ref="H19:W19" si="6">H8/H$4</f>
        <v>0.31615178655072274</v>
      </c>
      <c r="I19" s="111">
        <f t="shared" si="6"/>
        <v>0.31544598504126092</v>
      </c>
      <c r="J19" s="110">
        <f t="shared" si="6"/>
        <v>0.31366633727318971</v>
      </c>
      <c r="K19" s="68">
        <f t="shared" si="6"/>
        <v>0.31156068425367567</v>
      </c>
      <c r="L19" s="68">
        <f t="shared" si="6"/>
        <v>0.30901968410615249</v>
      </c>
      <c r="M19" s="68">
        <f t="shared" si="6"/>
        <v>0.30624679961350898</v>
      </c>
      <c r="N19" s="111">
        <f t="shared" si="6"/>
        <v>0.30346664044201205</v>
      </c>
      <c r="O19" s="110">
        <f t="shared" si="6"/>
        <v>0.30093502451934268</v>
      </c>
      <c r="P19" s="68">
        <f t="shared" si="6"/>
        <v>0.29834619384268163</v>
      </c>
      <c r="Q19" s="68">
        <f t="shared" si="6"/>
        <v>0.29562255654121883</v>
      </c>
      <c r="R19" s="68">
        <f t="shared" si="6"/>
        <v>0.29266682125161303</v>
      </c>
      <c r="S19" s="111">
        <f t="shared" si="6"/>
        <v>0.28945994197404051</v>
      </c>
      <c r="T19" s="68">
        <f t="shared" si="6"/>
        <v>0.27303736103469295</v>
      </c>
      <c r="U19" s="116">
        <f t="shared" si="6"/>
        <v>0.25956505975528682</v>
      </c>
      <c r="V19" s="68">
        <f t="shared" si="6"/>
        <v>0.24616847850399989</v>
      </c>
      <c r="W19" s="116">
        <f t="shared" si="6"/>
        <v>0.23109785918456166</v>
      </c>
      <c r="X19" s="3"/>
      <c r="Y19" s="139" t="s">
        <v>60</v>
      </c>
      <c r="Z19" s="140">
        <f>I21+I22</f>
        <v>0.15571015449744879</v>
      </c>
      <c r="AA19" s="140">
        <f>S21+S22</f>
        <v>0.10587654621994608</v>
      </c>
      <c r="AB19" s="272">
        <f>W21+W22</f>
        <v>6.7109118865009032E-2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3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0.25968885533960268</v>
      </c>
      <c r="G20" s="110">
        <f t="shared" si="3"/>
        <v>0.24921542184763676</v>
      </c>
      <c r="H20" s="68">
        <f t="shared" ref="H20:W20" si="7">H9/H$4</f>
        <v>0.24379227693024885</v>
      </c>
      <c r="I20" s="111">
        <f t="shared" si="7"/>
        <v>0.23830442530115378</v>
      </c>
      <c r="J20" s="110">
        <f t="shared" si="7"/>
        <v>0.23314303085465493</v>
      </c>
      <c r="K20" s="68">
        <f t="shared" si="7"/>
        <v>0.22801789889864188</v>
      </c>
      <c r="L20" s="68">
        <f t="shared" si="7"/>
        <v>0.22155177045374491</v>
      </c>
      <c r="M20" s="68">
        <f t="shared" si="7"/>
        <v>0.21498802782491802</v>
      </c>
      <c r="N20" s="111">
        <f t="shared" si="7"/>
        <v>0.20782026781050913</v>
      </c>
      <c r="O20" s="110">
        <f t="shared" si="7"/>
        <v>0.2006853983981029</v>
      </c>
      <c r="P20" s="68">
        <f t="shared" si="7"/>
        <v>0.19422717269119635</v>
      </c>
      <c r="Q20" s="68">
        <f t="shared" si="7"/>
        <v>0.18859342674652024</v>
      </c>
      <c r="R20" s="68">
        <f t="shared" si="7"/>
        <v>0.18373487348181847</v>
      </c>
      <c r="S20" s="111">
        <f t="shared" si="7"/>
        <v>0.17951767394404619</v>
      </c>
      <c r="T20" s="68">
        <f t="shared" si="7"/>
        <v>0.16387169433353937</v>
      </c>
      <c r="U20" s="116">
        <f t="shared" si="7"/>
        <v>0.15199848206907837</v>
      </c>
      <c r="V20" s="68">
        <f t="shared" si="7"/>
        <v>0.14100236497744667</v>
      </c>
      <c r="W20" s="116">
        <f t="shared" si="7"/>
        <v>0.13010612147389211</v>
      </c>
      <c r="X20" s="3"/>
      <c r="Y20" s="173" t="s">
        <v>92</v>
      </c>
      <c r="Z20" s="174">
        <f>SUM(Z17:Z19)</f>
        <v>1.0000000001889535</v>
      </c>
      <c r="AA20" s="174">
        <f t="shared" ref="AA20:AB20" si="8">SUM(AA17:AA19)</f>
        <v>0.99999999987503485</v>
      </c>
      <c r="AB20" s="174">
        <f t="shared" si="8"/>
        <v>1.0001498938455722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3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0.13320185248215383</v>
      </c>
      <c r="G21" s="110">
        <f t="shared" si="3"/>
        <v>0.12683963669171994</v>
      </c>
      <c r="H21" s="68">
        <f t="shared" ref="H21:W21" si="9">H10/H$4</f>
        <v>0.12372579606630307</v>
      </c>
      <c r="I21" s="111">
        <f t="shared" si="9"/>
        <v>0.12056616855416807</v>
      </c>
      <c r="J21" s="110">
        <f t="shared" si="9"/>
        <v>0.11772156616867975</v>
      </c>
      <c r="K21" s="68">
        <f t="shared" si="9"/>
        <v>0.11485998704210451</v>
      </c>
      <c r="L21" s="68">
        <f t="shared" si="9"/>
        <v>0.11136787986228706</v>
      </c>
      <c r="M21" s="68">
        <f t="shared" si="9"/>
        <v>0.10776461569691537</v>
      </c>
      <c r="N21" s="111">
        <f t="shared" si="9"/>
        <v>0.10377680120687828</v>
      </c>
      <c r="O21" s="110">
        <f t="shared" si="9"/>
        <v>9.9722731302619036E-2</v>
      </c>
      <c r="P21" s="68">
        <f t="shared" si="9"/>
        <v>9.5989892329198925E-2</v>
      </c>
      <c r="Q21" s="68">
        <f t="shared" si="9"/>
        <v>9.2699835417301271E-2</v>
      </c>
      <c r="R21" s="68">
        <f t="shared" si="9"/>
        <v>8.9842987798125357E-2</v>
      </c>
      <c r="S21" s="111">
        <f t="shared" si="9"/>
        <v>8.7355876526386197E-2</v>
      </c>
      <c r="T21" s="68">
        <f t="shared" si="9"/>
        <v>7.8196635405112513E-2</v>
      </c>
      <c r="U21" s="116">
        <f t="shared" si="9"/>
        <v>7.1344086521008307E-2</v>
      </c>
      <c r="V21" s="68">
        <f t="shared" si="9"/>
        <v>6.5070186593805285E-2</v>
      </c>
      <c r="W21" s="116">
        <f t="shared" si="9"/>
        <v>5.8957588522178993E-2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3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4.5524437762537881E-2</v>
      </c>
      <c r="G22" s="112">
        <f t="shared" si="3"/>
        <v>3.9441474195027519E-2</v>
      </c>
      <c r="H22" s="70">
        <f t="shared" ref="H22:W22" si="10">H11/H$4</f>
        <v>3.7246218124693323E-2</v>
      </c>
      <c r="I22" s="113">
        <f t="shared" si="10"/>
        <v>3.5143985943280727E-2</v>
      </c>
      <c r="J22" s="112">
        <f t="shared" si="10"/>
        <v>3.3173185971833843E-2</v>
      </c>
      <c r="K22" s="70">
        <f t="shared" si="10"/>
        <v>3.1316497757496259E-2</v>
      </c>
      <c r="L22" s="70">
        <f t="shared" si="10"/>
        <v>2.9355306497359325E-2</v>
      </c>
      <c r="M22" s="70">
        <f t="shared" si="10"/>
        <v>2.747576268216375E-2</v>
      </c>
      <c r="N22" s="113">
        <f t="shared" si="10"/>
        <v>2.5577763818720244E-2</v>
      </c>
      <c r="O22" s="112">
        <f t="shared" si="10"/>
        <v>2.3784097748661661E-2</v>
      </c>
      <c r="P22" s="70">
        <f t="shared" si="10"/>
        <v>2.2182852004478008E-2</v>
      </c>
      <c r="Q22" s="70">
        <f t="shared" si="10"/>
        <v>2.078976995732322E-2</v>
      </c>
      <c r="R22" s="70">
        <f t="shared" si="10"/>
        <v>1.9580170427669172E-2</v>
      </c>
      <c r="S22" s="113">
        <f t="shared" si="10"/>
        <v>1.8520669693559887E-2</v>
      </c>
      <c r="T22" s="70">
        <f t="shared" si="10"/>
        <v>1.4600354854649751E-2</v>
      </c>
      <c r="U22" s="117">
        <f t="shared" si="10"/>
        <v>1.1876606288869024E-2</v>
      </c>
      <c r="V22" s="70">
        <f t="shared" si="10"/>
        <v>9.79517064072505E-3</v>
      </c>
      <c r="W22" s="117">
        <f t="shared" si="10"/>
        <v>8.1515303428300392E-3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3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3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3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3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3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3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4.5" x14ac:dyDescent="0.35"/>
  <cols>
    <col min="1" max="1" width="11.453125" style="3"/>
    <col min="2" max="2" width="17.1796875" style="3" customWidth="1"/>
    <col min="3" max="3" width="28.1796875" customWidth="1"/>
    <col min="4" max="4" width="41" hidden="1" customWidth="1"/>
    <col min="5" max="8" width="20.1796875" hidden="1" customWidth="1"/>
    <col min="9" max="39" width="20.1796875" customWidth="1"/>
    <col min="40" max="40" width="13" style="3" customWidth="1"/>
    <col min="41" max="84" width="11.453125" style="3"/>
  </cols>
  <sheetData>
    <row r="1" spans="1:39" s="3" customFormat="1" ht="23.5" x14ac:dyDescent="0.55000000000000004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5" x14ac:dyDescent="0.55000000000000004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5" x14ac:dyDescent="0.55000000000000004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3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34664.492700000003</v>
      </c>
      <c r="J4" s="59">
        <f t="shared" si="6"/>
        <v>34956.187980000002</v>
      </c>
      <c r="K4" s="59">
        <f t="shared" si="6"/>
        <v>35116.030050000001</v>
      </c>
      <c r="L4" s="59">
        <f t="shared" si="6"/>
        <v>35229.844510000003</v>
      </c>
      <c r="M4" s="59">
        <f t="shared" si="6"/>
        <v>35263.179049999999</v>
      </c>
      <c r="N4" s="59">
        <f t="shared" si="6"/>
        <v>35249.777090000003</v>
      </c>
      <c r="O4" s="59">
        <f t="shared" si="6"/>
        <v>35293.637759999998</v>
      </c>
      <c r="P4" s="59">
        <f t="shared" si="6"/>
        <v>35397.082829999999</v>
      </c>
      <c r="Q4" s="59">
        <f t="shared" si="6"/>
        <v>35547.242339999997</v>
      </c>
      <c r="R4" s="59">
        <f t="shared" si="6"/>
        <v>35727.662709999997</v>
      </c>
      <c r="S4" s="59">
        <f t="shared" si="6"/>
        <v>35926.602480000001</v>
      </c>
      <c r="T4" s="59">
        <f t="shared" si="6"/>
        <v>36130.951330000004</v>
      </c>
      <c r="U4" s="59">
        <f t="shared" si="6"/>
        <v>36335.174919999998</v>
      </c>
      <c r="V4" s="59">
        <f t="shared" si="6"/>
        <v>36536.448709999997</v>
      </c>
      <c r="W4" s="59">
        <f t="shared" si="6"/>
        <v>36734.278279999999</v>
      </c>
      <c r="X4" s="59">
        <f t="shared" si="6"/>
        <v>36930.246579999999</v>
      </c>
      <c r="Y4" s="59">
        <f t="shared" si="6"/>
        <v>37123.05027</v>
      </c>
      <c r="Z4" s="59">
        <f t="shared" si="6"/>
        <v>37315.613729999997</v>
      </c>
      <c r="AA4" s="59">
        <f t="shared" si="6"/>
        <v>37509.929530000001</v>
      </c>
      <c r="AB4" s="59">
        <f t="shared" si="6"/>
        <v>37707.931750000003</v>
      </c>
      <c r="AC4" s="59">
        <f t="shared" si="6"/>
        <v>37910.49841</v>
      </c>
      <c r="AD4" s="59">
        <f t="shared" si="6"/>
        <v>38124.448830000001</v>
      </c>
      <c r="AE4" s="59">
        <f t="shared" si="6"/>
        <v>38348.593269999998</v>
      </c>
      <c r="AF4" s="59">
        <f t="shared" si="6"/>
        <v>38580.20491</v>
      </c>
      <c r="AG4" s="59">
        <f t="shared" si="6"/>
        <v>38817.568290000003</v>
      </c>
      <c r="AH4" s="59">
        <f t="shared" si="6"/>
        <v>39058.533949999997</v>
      </c>
      <c r="AI4" s="59">
        <f t="shared" si="6"/>
        <v>39300.951609999996</v>
      </c>
      <c r="AJ4" s="59">
        <f t="shared" si="6"/>
        <v>39544.550150000003</v>
      </c>
      <c r="AK4" s="59">
        <f t="shared" si="6"/>
        <v>39788.959159999999</v>
      </c>
      <c r="AL4" s="59">
        <f t="shared" si="6"/>
        <v>40033.861550000001</v>
      </c>
      <c r="AM4" s="103">
        <f t="shared" si="6"/>
        <v>40280.122589999999</v>
      </c>
    </row>
    <row r="5" spans="1:39" x14ac:dyDescent="0.3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34.664492700000004</v>
      </c>
      <c r="J5" s="154">
        <f t="shared" si="7"/>
        <v>34.956187980000003</v>
      </c>
      <c r="K5" s="154">
        <f t="shared" si="7"/>
        <v>35.116030049999999</v>
      </c>
      <c r="L5" s="154">
        <f t="shared" si="7"/>
        <v>35.22984451</v>
      </c>
      <c r="M5" s="154">
        <f t="shared" si="7"/>
        <v>35.263179049999998</v>
      </c>
      <c r="N5" s="154">
        <f t="shared" si="7"/>
        <v>35.249777090000002</v>
      </c>
      <c r="O5" s="154">
        <f t="shared" si="7"/>
        <v>35.293637759999996</v>
      </c>
      <c r="P5" s="154">
        <f t="shared" si="7"/>
        <v>35.397082830000002</v>
      </c>
      <c r="Q5" s="154">
        <f t="shared" si="7"/>
        <v>35.547242339999997</v>
      </c>
      <c r="R5" s="154">
        <f t="shared" si="7"/>
        <v>35.727662709999997</v>
      </c>
      <c r="S5" s="154">
        <f t="shared" si="7"/>
        <v>35.92660248</v>
      </c>
      <c r="T5" s="154">
        <f t="shared" si="7"/>
        <v>36.130951330000002</v>
      </c>
      <c r="U5" s="154">
        <f t="shared" si="7"/>
        <v>36.33517492</v>
      </c>
      <c r="V5" s="154">
        <f t="shared" si="7"/>
        <v>36.536448709999995</v>
      </c>
      <c r="W5" s="154">
        <f t="shared" si="7"/>
        <v>36.734278279999998</v>
      </c>
      <c r="X5" s="154">
        <f t="shared" si="7"/>
        <v>36.930246580000002</v>
      </c>
      <c r="Y5" s="154">
        <f t="shared" si="7"/>
        <v>37.12305027</v>
      </c>
      <c r="Z5" s="154">
        <f t="shared" si="7"/>
        <v>37.315613729999995</v>
      </c>
      <c r="AA5" s="154">
        <f t="shared" si="7"/>
        <v>37.509929530000001</v>
      </c>
      <c r="AB5" s="154">
        <f t="shared" si="7"/>
        <v>37.70793175</v>
      </c>
      <c r="AC5" s="154">
        <f t="shared" si="7"/>
        <v>37.910498410000002</v>
      </c>
      <c r="AD5" s="154">
        <f t="shared" si="7"/>
        <v>38.124448829999999</v>
      </c>
      <c r="AE5" s="154">
        <f t="shared" si="7"/>
        <v>38.348593269999995</v>
      </c>
      <c r="AF5" s="154">
        <f t="shared" si="7"/>
        <v>38.580204909999999</v>
      </c>
      <c r="AG5" s="154">
        <f t="shared" si="7"/>
        <v>38.817568290000004</v>
      </c>
      <c r="AH5" s="154">
        <f t="shared" si="7"/>
        <v>39.058533949999998</v>
      </c>
      <c r="AI5" s="154">
        <f t="shared" si="7"/>
        <v>39.300951609999998</v>
      </c>
      <c r="AJ5" s="154">
        <f t="shared" si="7"/>
        <v>39.544550150000006</v>
      </c>
      <c r="AK5" s="154">
        <f t="shared" si="7"/>
        <v>39.788959159999997</v>
      </c>
      <c r="AL5" s="154">
        <f t="shared" si="7"/>
        <v>40.033861550000005</v>
      </c>
      <c r="AM5" s="176">
        <f t="shared" si="7"/>
        <v>40.280122589999998</v>
      </c>
    </row>
    <row r="6" spans="1:39" x14ac:dyDescent="0.35">
      <c r="C6" s="157" t="s">
        <v>73</v>
      </c>
      <c r="D6" s="3" t="s">
        <v>451</v>
      </c>
      <c r="E6" s="155"/>
      <c r="F6" s="155"/>
      <c r="G6" s="155">
        <f>G91</f>
        <v>4.9178930595426889E-3</v>
      </c>
      <c r="H6" s="155">
        <f t="shared" ref="H6:AM6" si="8">H91</f>
        <v>6.0791121317806734E-3</v>
      </c>
      <c r="I6" s="155">
        <f t="shared" si="8"/>
        <v>8.5699726798540449E-3</v>
      </c>
      <c r="J6" s="155">
        <f t="shared" si="8"/>
        <v>1.3125767536852568E-2</v>
      </c>
      <c r="K6" s="155">
        <f t="shared" si="8"/>
        <v>2.093814652035246E-2</v>
      </c>
      <c r="L6" s="155">
        <f t="shared" si="8"/>
        <v>2.9339596650975963E-2</v>
      </c>
      <c r="M6" s="155">
        <f t="shared" si="8"/>
        <v>3.8331772075439127E-2</v>
      </c>
      <c r="N6" s="155">
        <f t="shared" si="8"/>
        <v>4.8115682850123805E-2</v>
      </c>
      <c r="O6" s="155">
        <f t="shared" si="8"/>
        <v>5.917044296201221E-2</v>
      </c>
      <c r="P6" s="155">
        <f t="shared" si="8"/>
        <v>7.1650597795886228E-2</v>
      </c>
      <c r="Q6" s="155">
        <f t="shared" si="8"/>
        <v>8.5643083586663393E-2</v>
      </c>
      <c r="R6" s="155">
        <f t="shared" si="8"/>
        <v>0.10119808486626861</v>
      </c>
      <c r="S6" s="155">
        <f t="shared" si="8"/>
        <v>0.11836137450980029</v>
      </c>
      <c r="T6" s="155">
        <f t="shared" si="8"/>
        <v>0.13713885698010486</v>
      </c>
      <c r="U6" s="155">
        <f t="shared" si="8"/>
        <v>0.15754366556934138</v>
      </c>
      <c r="V6" s="155">
        <f t="shared" si="8"/>
        <v>0.17956825517101552</v>
      </c>
      <c r="W6" s="155">
        <f t="shared" si="8"/>
        <v>0.20318072251506886</v>
      </c>
      <c r="X6" s="155">
        <f t="shared" si="8"/>
        <v>0.22832280525758653</v>
      </c>
      <c r="Y6" s="155">
        <f t="shared" si="8"/>
        <v>0.25487160214973359</v>
      </c>
      <c r="Z6" s="155">
        <f t="shared" si="8"/>
        <v>0.28269778748189445</v>
      </c>
      <c r="AA6" s="155">
        <f t="shared" si="8"/>
        <v>0.31162802453817351</v>
      </c>
      <c r="AB6" s="155">
        <f t="shared" si="8"/>
        <v>0.34145818565082131</v>
      </c>
      <c r="AC6" s="155">
        <f t="shared" si="8"/>
        <v>0.37195233804366118</v>
      </c>
      <c r="AD6" s="155">
        <f t="shared" si="8"/>
        <v>0.40291516182950154</v>
      </c>
      <c r="AE6" s="155">
        <f t="shared" si="8"/>
        <v>0.43407161959763851</v>
      </c>
      <c r="AF6" s="155">
        <f t="shared" si="8"/>
        <v>0.46514069357232968</v>
      </c>
      <c r="AG6" s="155">
        <f t="shared" si="8"/>
        <v>0.49586869909516418</v>
      </c>
      <c r="AH6" s="155">
        <f t="shared" si="8"/>
        <v>0.52602277485123072</v>
      </c>
      <c r="AI6" s="155">
        <f t="shared" si="8"/>
        <v>0.55540013576785763</v>
      </c>
      <c r="AJ6" s="155">
        <f t="shared" si="8"/>
        <v>0.5838456741174991</v>
      </c>
      <c r="AK6" s="155">
        <f t="shared" si="8"/>
        <v>0.6112338838068766</v>
      </c>
      <c r="AL6" s="155">
        <f t="shared" si="8"/>
        <v>0.63746932601359307</v>
      </c>
      <c r="AM6" s="177">
        <f t="shared" si="8"/>
        <v>0.66249228513085323</v>
      </c>
    </row>
    <row r="7" spans="1:39" x14ac:dyDescent="0.3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0.9914300274759249</v>
      </c>
      <c r="J7" s="179">
        <f t="shared" si="9"/>
        <v>0.98687423267484098</v>
      </c>
      <c r="K7" s="179">
        <f t="shared" si="9"/>
        <v>0.97906185354799236</v>
      </c>
      <c r="L7" s="179">
        <f t="shared" si="9"/>
        <v>0.970660403292254</v>
      </c>
      <c r="M7" s="179">
        <f t="shared" si="9"/>
        <v>0.96166822769769544</v>
      </c>
      <c r="N7" s="179">
        <f t="shared" si="9"/>
        <v>0.95188431700803133</v>
      </c>
      <c r="O7" s="179">
        <f t="shared" si="9"/>
        <v>0.94082955703798787</v>
      </c>
      <c r="P7" s="179">
        <f t="shared" si="9"/>
        <v>0.92834940206285921</v>
      </c>
      <c r="Q7" s="179">
        <f t="shared" si="9"/>
        <v>0.914356916328942</v>
      </c>
      <c r="R7" s="179">
        <f t="shared" si="9"/>
        <v>0.89880191521770003</v>
      </c>
      <c r="S7" s="179">
        <f t="shared" si="9"/>
        <v>0.88163862551803418</v>
      </c>
      <c r="T7" s="179">
        <f t="shared" si="9"/>
        <v>0.86286114321363472</v>
      </c>
      <c r="U7" s="179">
        <f t="shared" si="9"/>
        <v>0.84245633459578795</v>
      </c>
      <c r="V7" s="179">
        <f t="shared" si="9"/>
        <v>0.82043174469213487</v>
      </c>
      <c r="W7" s="179">
        <f t="shared" si="9"/>
        <v>0.7968192775393762</v>
      </c>
      <c r="X7" s="179">
        <f t="shared" si="9"/>
        <v>0.77167719495903786</v>
      </c>
      <c r="Y7" s="179">
        <f t="shared" si="9"/>
        <v>0.74512839782332896</v>
      </c>
      <c r="Z7" s="179">
        <f t="shared" si="9"/>
        <v>0.71730221251810566</v>
      </c>
      <c r="AA7" s="179">
        <f t="shared" si="9"/>
        <v>0.68837197546182638</v>
      </c>
      <c r="AB7" s="179">
        <f t="shared" si="9"/>
        <v>0.65854181461437489</v>
      </c>
      <c r="AC7" s="179">
        <f t="shared" si="9"/>
        <v>0.62804766169255966</v>
      </c>
      <c r="AD7" s="179">
        <f t="shared" si="9"/>
        <v>0.59708483843279736</v>
      </c>
      <c r="AE7" s="179">
        <f t="shared" si="9"/>
        <v>0.5659283804023616</v>
      </c>
      <c r="AF7" s="179">
        <f t="shared" si="9"/>
        <v>0.53485930642767032</v>
      </c>
      <c r="AG7" s="179">
        <f t="shared" si="9"/>
        <v>0.50413130090483571</v>
      </c>
      <c r="AH7" s="179">
        <f t="shared" si="9"/>
        <v>0.47397722514876933</v>
      </c>
      <c r="AI7" s="179">
        <f t="shared" si="9"/>
        <v>0.44459986397769569</v>
      </c>
      <c r="AJ7" s="179">
        <f t="shared" si="9"/>
        <v>0.4161543258825009</v>
      </c>
      <c r="AK7" s="179">
        <f t="shared" si="9"/>
        <v>0.38876611644444936</v>
      </c>
      <c r="AL7" s="179">
        <f t="shared" si="9"/>
        <v>0.36253067398640687</v>
      </c>
      <c r="AM7" s="180">
        <f t="shared" si="9"/>
        <v>0.33750771486914682</v>
      </c>
    </row>
    <row r="8" spans="1:39" s="3" customFormat="1" x14ac:dyDescent="0.35">
      <c r="C8" s="153" t="s">
        <v>70</v>
      </c>
      <c r="E8" s="231"/>
      <c r="F8" s="231"/>
      <c r="G8" s="231">
        <f>SUM(G6:G7)</f>
        <v>0.99999999999124223</v>
      </c>
      <c r="H8" s="231">
        <f t="shared" ref="H8:AM8" si="10">SUM(H6:H7)</f>
        <v>0.99999999999708744</v>
      </c>
      <c r="I8" s="231">
        <f t="shared" si="10"/>
        <v>1.0000000001557789</v>
      </c>
      <c r="J8" s="231">
        <f t="shared" si="10"/>
        <v>1.0000000002116936</v>
      </c>
      <c r="K8" s="231">
        <f t="shared" si="10"/>
        <v>1.0000000000683449</v>
      </c>
      <c r="L8" s="231">
        <f t="shared" si="10"/>
        <v>0.99999999994322997</v>
      </c>
      <c r="M8" s="231">
        <f t="shared" si="10"/>
        <v>0.99999999977313458</v>
      </c>
      <c r="N8" s="231">
        <f t="shared" si="10"/>
        <v>0.99999999985815513</v>
      </c>
      <c r="O8" s="231">
        <f t="shared" si="10"/>
        <v>1</v>
      </c>
      <c r="P8" s="231">
        <f t="shared" si="10"/>
        <v>0.99999999985874544</v>
      </c>
      <c r="Q8" s="231">
        <f t="shared" si="10"/>
        <v>0.9999999999156054</v>
      </c>
      <c r="R8" s="231">
        <f t="shared" si="10"/>
        <v>1.0000000000839686</v>
      </c>
      <c r="S8" s="231">
        <f t="shared" si="10"/>
        <v>1.0000000000278344</v>
      </c>
      <c r="T8" s="231">
        <f t="shared" si="10"/>
        <v>1.0000000001937397</v>
      </c>
      <c r="U8" s="231">
        <f t="shared" si="10"/>
        <v>1.0000000001651292</v>
      </c>
      <c r="V8" s="231">
        <f t="shared" si="10"/>
        <v>0.99999999986315036</v>
      </c>
      <c r="W8" s="231">
        <f t="shared" si="10"/>
        <v>1.0000000000544451</v>
      </c>
      <c r="X8" s="231">
        <f t="shared" si="10"/>
        <v>1.0000000002166245</v>
      </c>
      <c r="Y8" s="231">
        <f t="shared" si="10"/>
        <v>0.99999999997306255</v>
      </c>
      <c r="Z8" s="231">
        <f t="shared" si="10"/>
        <v>1</v>
      </c>
      <c r="AA8" s="231">
        <f t="shared" si="10"/>
        <v>0.99999999999999989</v>
      </c>
      <c r="AB8" s="231">
        <f t="shared" si="10"/>
        <v>1.0000000002651963</v>
      </c>
      <c r="AC8" s="231">
        <f t="shared" si="10"/>
        <v>0.99999999973622078</v>
      </c>
      <c r="AD8" s="231">
        <f t="shared" si="10"/>
        <v>1.0000000002622988</v>
      </c>
      <c r="AE8" s="231">
        <f t="shared" si="10"/>
        <v>1</v>
      </c>
      <c r="AF8" s="231">
        <f t="shared" si="10"/>
        <v>1</v>
      </c>
      <c r="AG8" s="231">
        <f t="shared" si="10"/>
        <v>0.99999999999999989</v>
      </c>
      <c r="AH8" s="231">
        <f t="shared" si="10"/>
        <v>1</v>
      </c>
      <c r="AI8" s="231">
        <f t="shared" si="10"/>
        <v>0.99999999974555331</v>
      </c>
      <c r="AJ8" s="231">
        <f t="shared" si="10"/>
        <v>1</v>
      </c>
      <c r="AK8" s="231">
        <f t="shared" si="10"/>
        <v>1.0000000002513261</v>
      </c>
      <c r="AL8" s="231">
        <f t="shared" si="10"/>
        <v>1</v>
      </c>
      <c r="AM8" s="231">
        <f t="shared" si="10"/>
        <v>1</v>
      </c>
    </row>
    <row r="9" spans="1:39" s="3" customFormat="1" x14ac:dyDescent="0.35"/>
    <row r="10" spans="1:39" s="3" customFormat="1" x14ac:dyDescent="0.35"/>
    <row r="11" spans="1:39" s="3" customFormat="1" x14ac:dyDescent="0.35"/>
    <row r="12" spans="1:39" x14ac:dyDescent="0.3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35">
      <c r="C13" s="157" t="s">
        <v>73</v>
      </c>
      <c r="D13" s="3"/>
      <c r="E13" s="181"/>
      <c r="F13" s="181"/>
      <c r="G13" s="181"/>
      <c r="H13" s="181"/>
      <c r="I13" s="181">
        <f>I91</f>
        <v>8.5699726798540449E-3</v>
      </c>
      <c r="J13" s="182">
        <f>S91</f>
        <v>0.11836137450980029</v>
      </c>
      <c r="K13" s="182">
        <f>AM91</f>
        <v>0.66249228513085323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35">
      <c r="C14" s="158" t="s">
        <v>59</v>
      </c>
      <c r="D14" s="3"/>
      <c r="E14" s="183"/>
      <c r="F14" s="183"/>
      <c r="G14" s="183"/>
      <c r="H14" s="183"/>
      <c r="I14" s="183">
        <f>I91</f>
        <v>8.5699726798540449E-3</v>
      </c>
      <c r="J14" s="183">
        <f>S91</f>
        <v>0.11836137450980029</v>
      </c>
      <c r="K14" s="183">
        <f>AM91</f>
        <v>0.66249228513085323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35">
      <c r="C15" s="157" t="s">
        <v>74</v>
      </c>
      <c r="D15" s="3"/>
      <c r="E15" s="181"/>
      <c r="F15" s="181"/>
      <c r="G15" s="181"/>
      <c r="H15" s="181"/>
      <c r="I15" s="181">
        <f>I99</f>
        <v>0.9914300274759249</v>
      </c>
      <c r="J15" s="181">
        <f>S99</f>
        <v>0.88163862551803418</v>
      </c>
      <c r="K15" s="182">
        <f>AM99</f>
        <v>0.33750771486914682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35">
      <c r="C16" s="158" t="s">
        <v>56</v>
      </c>
      <c r="D16" s="3"/>
      <c r="E16" s="184"/>
      <c r="F16" s="184"/>
      <c r="G16" s="184"/>
      <c r="H16" s="184"/>
      <c r="I16" s="184">
        <f>I100+I101</f>
        <v>0.17621775300637815</v>
      </c>
      <c r="J16" s="184">
        <f>S100+S101</f>
        <v>0.21005771503723886</v>
      </c>
      <c r="K16" s="184">
        <f>AM100+AM101</f>
        <v>9.9522655499445445E-2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35">
      <c r="C17" s="159" t="s">
        <v>57</v>
      </c>
      <c r="D17" s="3"/>
      <c r="E17" s="183"/>
      <c r="F17" s="183"/>
      <c r="G17" s="183"/>
      <c r="H17" s="183"/>
      <c r="I17" s="183">
        <f>I102+I103+I104</f>
        <v>0.71137273095013442</v>
      </c>
      <c r="J17" s="183">
        <f>S102+S103+S104</f>
        <v>0.61331411642017319</v>
      </c>
      <c r="K17" s="183">
        <f>AM102+AM103+AM104</f>
        <v>0.22277269911357539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35">
      <c r="C18" s="159" t="s">
        <v>58</v>
      </c>
      <c r="D18" s="3"/>
      <c r="E18" s="183"/>
      <c r="F18" s="183"/>
      <c r="G18" s="183"/>
      <c r="H18" s="183"/>
      <c r="I18" s="183">
        <f>I105+I106</f>
        <v>0.10383954338094208</v>
      </c>
      <c r="J18" s="183">
        <f>S105+S106</f>
        <v>5.8266794138558904E-2</v>
      </c>
      <c r="K18" s="183">
        <f>AM105+AM106</f>
        <v>1.5212360248678182E-2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35">
      <c r="C19" s="160" t="s">
        <v>70</v>
      </c>
      <c r="E19" s="185"/>
      <c r="F19" s="185"/>
      <c r="G19" s="185"/>
      <c r="H19" s="185"/>
      <c r="I19" s="185">
        <f>SUM(I16:I18)</f>
        <v>0.99143002733745456</v>
      </c>
      <c r="J19" s="185">
        <f>SUM(J16:J18)</f>
        <v>0.88163862559597106</v>
      </c>
      <c r="K19" s="185">
        <f>SUM(K16:K18)</f>
        <v>0.337507714861699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35"/>
    <row r="21" spans="1:39" s="3" customFormat="1" x14ac:dyDescent="0.35"/>
    <row r="22" spans="1:39" s="3" customFormat="1" x14ac:dyDescent="0.35"/>
    <row r="23" spans="1:39" s="3" customFormat="1" ht="23.5" x14ac:dyDescent="0.55000000000000004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5" x14ac:dyDescent="0.55000000000000004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3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3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3003.2163580000001</v>
      </c>
      <c r="J26" s="51">
        <f>VLOOKUP($D26,Résultats!$B$2:$AZ$251,J$2,FALSE)</f>
        <v>2989.3211740000002</v>
      </c>
      <c r="K26" s="51">
        <f>VLOOKUP($D26,Résultats!$B$2:$AZ$251,K$2,FALSE)</f>
        <v>2880.1679779999999</v>
      </c>
      <c r="L26" s="51">
        <f>VLOOKUP($D26,Résultats!$B$2:$AZ$251,L$2,FALSE)</f>
        <v>2846.579448</v>
      </c>
      <c r="M26" s="51">
        <f>VLOOKUP($D26,Résultats!$B$2:$AZ$251,M$2,FALSE)</f>
        <v>2774.956674</v>
      </c>
      <c r="N26" s="51">
        <f>VLOOKUP($D26,Résultats!$B$2:$AZ$251,N$2,FALSE)</f>
        <v>2730.8143110000001</v>
      </c>
      <c r="O26" s="51">
        <f>VLOOKUP($D26,Résultats!$B$2:$AZ$251,O$2,FALSE)</f>
        <v>2787.0339869999998</v>
      </c>
      <c r="P26" s="51">
        <f>VLOOKUP($D26,Résultats!$B$2:$AZ$251,P$2,FALSE)</f>
        <v>2850.031661</v>
      </c>
      <c r="Q26" s="51">
        <f>VLOOKUP($D26,Résultats!$B$2:$AZ$251,Q$2,FALSE)</f>
        <v>2904.7963060000002</v>
      </c>
      <c r="R26" s="51">
        <f>VLOOKUP($D26,Résultats!$B$2:$AZ$251,R$2,FALSE)</f>
        <v>2946.7427349999998</v>
      </c>
      <c r="S26" s="51">
        <f>VLOOKUP($D26,Résultats!$B$2:$AZ$251,S$2,FALSE)</f>
        <v>2979.302631</v>
      </c>
      <c r="T26" s="51">
        <f>VLOOKUP($D26,Résultats!$B$2:$AZ$251,T$2,FALSE)</f>
        <v>3000.193401</v>
      </c>
      <c r="U26" s="51">
        <f>VLOOKUP($D26,Résultats!$B$2:$AZ$251,U$2,FALSE)</f>
        <v>3015.970773</v>
      </c>
      <c r="V26" s="51">
        <f>VLOOKUP($D26,Résultats!$B$2:$AZ$251,V$2,FALSE)</f>
        <v>3028.913857</v>
      </c>
      <c r="W26" s="51">
        <f>VLOOKUP($D26,Résultats!$B$2:$AZ$251,W$2,FALSE)</f>
        <v>3041.1329719999999</v>
      </c>
      <c r="X26" s="51">
        <f>VLOOKUP($D26,Résultats!$B$2:$AZ$251,X$2,FALSE)</f>
        <v>3054.6670049999998</v>
      </c>
      <c r="Y26" s="51">
        <f>VLOOKUP($D26,Résultats!$B$2:$AZ$251,Y$2,FALSE)</f>
        <v>3066.7528400000001</v>
      </c>
      <c r="Z26" s="51">
        <f>VLOOKUP($D26,Résultats!$B$2:$AZ$251,Z$2,FALSE)</f>
        <v>3081.5167849999998</v>
      </c>
      <c r="AA26" s="51">
        <f>VLOOKUP($D26,Résultats!$B$2:$AZ$251,AA$2,FALSE)</f>
        <v>3098.2546139999999</v>
      </c>
      <c r="AB26" s="51">
        <f>VLOOKUP($D26,Résultats!$B$2:$AZ$251,AB$2,FALSE)</f>
        <v>3117.0628860000002</v>
      </c>
      <c r="AC26" s="51">
        <f>VLOOKUP($D26,Résultats!$B$2:$AZ$251,AC$2,FALSE)</f>
        <v>3137.0360519999999</v>
      </c>
      <c r="AD26" s="51">
        <f>VLOOKUP($D26,Résultats!$B$2:$AZ$251,AD$2,FALSE)</f>
        <v>3164.1837639999999</v>
      </c>
      <c r="AE26" s="51">
        <f>VLOOKUP($D26,Résultats!$B$2:$AZ$251,AE$2,FALSE)</f>
        <v>3191.0276180000001</v>
      </c>
      <c r="AF26" s="51">
        <f>VLOOKUP($D26,Résultats!$B$2:$AZ$251,AF$2,FALSE)</f>
        <v>3215.9379640000002</v>
      </c>
      <c r="AG26" s="51">
        <f>VLOOKUP($D26,Résultats!$B$2:$AZ$251,AG$2,FALSE)</f>
        <v>3239.7139510000002</v>
      </c>
      <c r="AH26" s="51">
        <f>VLOOKUP($D26,Résultats!$B$2:$AZ$251,AH$2,FALSE)</f>
        <v>3261.788098</v>
      </c>
      <c r="AI26" s="51">
        <f>VLOOKUP($D26,Résultats!$B$2:$AZ$251,AI$2,FALSE)</f>
        <v>3281.9922809999998</v>
      </c>
      <c r="AJ26" s="51">
        <f>VLOOKUP($D26,Résultats!$B$2:$AZ$251,AJ$2,FALSE)</f>
        <v>3302.0383609999999</v>
      </c>
      <c r="AK26" s="51">
        <f>VLOOKUP($D26,Résultats!$B$2:$AZ$251,AK$2,FALSE)</f>
        <v>3321.8059079999998</v>
      </c>
      <c r="AL26" s="51">
        <f>VLOOKUP($D26,Résultats!$B$2:$AZ$251,AL$2,FALSE)</f>
        <v>3341.3194410000001</v>
      </c>
      <c r="AM26" s="100">
        <f>VLOOKUP($D26,Résultats!$B$2:$AZ$251,AM$2,FALSE)</f>
        <v>3361.736652</v>
      </c>
    </row>
    <row r="27" spans="1:39" x14ac:dyDescent="0.3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24.20504944</v>
      </c>
      <c r="G27" s="53">
        <f>VLOOKUP($D27,Résultats!$B$2:$AZ$251,G$2,FALSE)</f>
        <v>44.500197389999997</v>
      </c>
      <c r="H27" s="53">
        <f>VLOOKUP($D27,Résultats!$B$2:$AZ$251,H$2,FALSE)</f>
        <v>53.36056636</v>
      </c>
      <c r="I27" s="53">
        <f>VLOOKUP($D27,Résultats!$B$2:$AZ$251,I$2,FALSE)</f>
        <v>104.6013062</v>
      </c>
      <c r="J27" s="53">
        <f>VLOOKUP($D27,Résultats!$B$2:$AZ$251,J$2,FALSE)</f>
        <v>184.87162219999999</v>
      </c>
      <c r="K27" s="53">
        <f>VLOOKUP($D27,Résultats!$B$2:$AZ$251,K$2,FALSE)</f>
        <v>312.14415059999999</v>
      </c>
      <c r="L27" s="53">
        <f>VLOOKUP($D27,Résultats!$B$2:$AZ$251,L$2,FALSE)</f>
        <v>355.58387929999998</v>
      </c>
      <c r="M27" s="53">
        <f>VLOOKUP($D27,Résultats!$B$2:$AZ$251,M$2,FALSE)</f>
        <v>398.50880189999998</v>
      </c>
      <c r="N27" s="53">
        <f>VLOOKUP($D27,Résultats!$B$2:$AZ$251,N$2,FALSE)</f>
        <v>449.55762559999999</v>
      </c>
      <c r="O27" s="53">
        <f>VLOOKUP($D27,Résultats!$B$2:$AZ$251,O$2,FALSE)</f>
        <v>524.26274220000005</v>
      </c>
      <c r="P27" s="53">
        <f>VLOOKUP($D27,Résultats!$B$2:$AZ$251,P$2,FALSE)</f>
        <v>610.39871019999998</v>
      </c>
      <c r="Q27" s="53">
        <f>VLOOKUP($D27,Résultats!$B$2:$AZ$251,Q$2,FALSE)</f>
        <v>705.52467549999994</v>
      </c>
      <c r="R27" s="53">
        <f>VLOOKUP($D27,Résultats!$B$2:$AZ$251,R$2,FALSE)</f>
        <v>808.11197349999998</v>
      </c>
      <c r="S27" s="53">
        <f>VLOOKUP($D27,Résultats!$B$2:$AZ$251,S$2,FALSE)</f>
        <v>918.11840429999995</v>
      </c>
      <c r="T27" s="53">
        <f>VLOOKUP($D27,Résultats!$B$2:$AZ$251,T$2,FALSE)</f>
        <v>1033.5553190000001</v>
      </c>
      <c r="U27" s="53">
        <f>VLOOKUP($D27,Résultats!$B$2:$AZ$251,U$2,FALSE)</f>
        <v>1155.019074</v>
      </c>
      <c r="V27" s="53">
        <f>VLOOKUP($D27,Résultats!$B$2:$AZ$251,V$2,FALSE)</f>
        <v>1281.886481</v>
      </c>
      <c r="W27" s="53">
        <f>VLOOKUP($D27,Résultats!$B$2:$AZ$251,W$2,FALSE)</f>
        <v>1413.4778879999999</v>
      </c>
      <c r="X27" s="53">
        <f>VLOOKUP($D27,Résultats!$B$2:$AZ$251,X$2,FALSE)</f>
        <v>1549.152763</v>
      </c>
      <c r="Y27" s="53">
        <f>VLOOKUP($D27,Résultats!$B$2:$AZ$251,Y$2,FALSE)</f>
        <v>1685.781933</v>
      </c>
      <c r="Z27" s="53">
        <f>VLOOKUP($D27,Résultats!$B$2:$AZ$251,Z$2,FALSE)</f>
        <v>1823.742307</v>
      </c>
      <c r="AA27" s="53">
        <f>VLOOKUP($D27,Résultats!$B$2:$AZ$251,AA$2,FALSE)</f>
        <v>1961.04088</v>
      </c>
      <c r="AB27" s="53">
        <f>VLOOKUP($D27,Résultats!$B$2:$AZ$251,AB$2,FALSE)</f>
        <v>2096.1978210000002</v>
      </c>
      <c r="AC27" s="53">
        <f>VLOOKUP($D27,Résultats!$B$2:$AZ$251,AC$2,FALSE)</f>
        <v>2227.2151629999998</v>
      </c>
      <c r="AD27" s="53">
        <f>VLOOKUP($D27,Résultats!$B$2:$AZ$251,AD$2,FALSE)</f>
        <v>2357.3661310000002</v>
      </c>
      <c r="AE27" s="53">
        <f>VLOOKUP($D27,Résultats!$B$2:$AZ$251,AE$2,FALSE)</f>
        <v>2480.5197429999998</v>
      </c>
      <c r="AF27" s="53">
        <f>VLOOKUP($D27,Résultats!$B$2:$AZ$251,AF$2,FALSE)</f>
        <v>2594.5986400000002</v>
      </c>
      <c r="AG27" s="53">
        <f>VLOOKUP($D27,Résultats!$B$2:$AZ$251,AG$2,FALSE)</f>
        <v>2699.7092469999998</v>
      </c>
      <c r="AH27" s="53">
        <f>VLOOKUP($D27,Résultats!$B$2:$AZ$251,AH$2,FALSE)</f>
        <v>2795.192607</v>
      </c>
      <c r="AI27" s="53">
        <f>VLOOKUP($D27,Résultats!$B$2:$AZ$251,AI$2,FALSE)</f>
        <v>2880.9609340000002</v>
      </c>
      <c r="AJ27" s="53">
        <f>VLOOKUP($D27,Résultats!$B$2:$AZ$251,AJ$2,FALSE)</f>
        <v>2958.8185659999999</v>
      </c>
      <c r="AK27" s="53">
        <f>VLOOKUP($D27,Résultats!$B$2:$AZ$251,AK$2,FALSE)</f>
        <v>3029.1703619999998</v>
      </c>
      <c r="AL27" s="53">
        <f>VLOOKUP($D27,Résultats!$B$2:$AZ$251,AL$2,FALSE)</f>
        <v>3092.6337269999999</v>
      </c>
      <c r="AM27" s="213">
        <f>VLOOKUP($D27,Résultats!$B$2:$AZ$251,AM$2,FALSE)</f>
        <v>3150.9318579999999</v>
      </c>
    </row>
    <row r="28" spans="1:39" x14ac:dyDescent="0.3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0.52189186929999998</v>
      </c>
      <c r="G28" s="25">
        <f>VLOOKUP($D28,Résultats!$B$2:$AZ$251,G$2,FALSE)</f>
        <v>1.245701186</v>
      </c>
      <c r="H28" s="25">
        <f>VLOOKUP($D28,Résultats!$B$2:$AZ$251,H$2,FALSE)</f>
        <v>1.622179075</v>
      </c>
      <c r="I28" s="25">
        <f>VLOOKUP($D28,Résultats!$B$2:$AZ$251,I$2,FALSE)</f>
        <v>3.4305258300000001</v>
      </c>
      <c r="J28" s="25">
        <f>VLOOKUP($D28,Résultats!$B$2:$AZ$251,J$2,FALSE)</f>
        <v>6.5446796220000003</v>
      </c>
      <c r="K28" s="25">
        <f>VLOOKUP($D28,Résultats!$B$2:$AZ$251,K$2,FALSE)</f>
        <v>11.9210805</v>
      </c>
      <c r="L28" s="25">
        <f>VLOOKUP($D28,Résultats!$B$2:$AZ$251,L$2,FALSE)</f>
        <v>14.626547860000001</v>
      </c>
      <c r="M28" s="25">
        <f>VLOOKUP($D28,Résultats!$B$2:$AZ$251,M$2,FALSE)</f>
        <v>17.603981900000001</v>
      </c>
      <c r="N28" s="25">
        <f>VLOOKUP($D28,Résultats!$B$2:$AZ$251,N$2,FALSE)</f>
        <v>21.261782579999998</v>
      </c>
      <c r="O28" s="25">
        <f>VLOOKUP($D28,Résultats!$B$2:$AZ$251,O$2,FALSE)</f>
        <v>26.4195408</v>
      </c>
      <c r="P28" s="25">
        <f>VLOOKUP($D28,Résultats!$B$2:$AZ$251,P$2,FALSE)</f>
        <v>32.61287325</v>
      </c>
      <c r="Q28" s="25">
        <f>VLOOKUP($D28,Résultats!$B$2:$AZ$251,Q$2,FALSE)</f>
        <v>39.777236539999997</v>
      </c>
      <c r="R28" s="25">
        <f>VLOOKUP($D28,Résultats!$B$2:$AZ$251,R$2,FALSE)</f>
        <v>47.877504199999997</v>
      </c>
      <c r="S28" s="25">
        <f>VLOOKUP($D28,Résultats!$B$2:$AZ$251,S$2,FALSE)</f>
        <v>56.957229509999998</v>
      </c>
      <c r="T28" s="25">
        <f>VLOOKUP($D28,Résultats!$B$2:$AZ$251,T$2,FALSE)</f>
        <v>66.940651070000001</v>
      </c>
      <c r="U28" s="25">
        <f>VLOOKUP($D28,Résultats!$B$2:$AZ$251,U$2,FALSE)</f>
        <v>77.912097410000001</v>
      </c>
      <c r="V28" s="25">
        <f>VLOOKUP($D28,Résultats!$B$2:$AZ$251,V$2,FALSE)</f>
        <v>89.882242570000003</v>
      </c>
      <c r="W28" s="25">
        <f>VLOOKUP($D28,Résultats!$B$2:$AZ$251,W$2,FALSE)</f>
        <v>102.8542238</v>
      </c>
      <c r="X28" s="25">
        <f>VLOOKUP($D28,Résultats!$B$2:$AZ$251,X$2,FALSE)</f>
        <v>116.8313607</v>
      </c>
      <c r="Y28" s="25">
        <f>VLOOKUP($D28,Résultats!$B$2:$AZ$251,Y$2,FALSE)</f>
        <v>131.6148207</v>
      </c>
      <c r="Z28" s="25">
        <f>VLOOKUP($D28,Résultats!$B$2:$AZ$251,Z$2,FALSE)</f>
        <v>147.25185569999999</v>
      </c>
      <c r="AA28" s="25">
        <f>VLOOKUP($D28,Résultats!$B$2:$AZ$251,AA$2,FALSE)</f>
        <v>163.6081921</v>
      </c>
      <c r="AB28" s="25">
        <f>VLOOKUP($D28,Résultats!$B$2:$AZ$251,AB$2,FALSE)</f>
        <v>180.56768729999999</v>
      </c>
      <c r="AC28" s="25">
        <f>VLOOKUP($D28,Résultats!$B$2:$AZ$251,AC$2,FALSE)</f>
        <v>197.9535861</v>
      </c>
      <c r="AD28" s="25">
        <f>VLOOKUP($D28,Résultats!$B$2:$AZ$251,AD$2,FALSE)</f>
        <v>216.0535213</v>
      </c>
      <c r="AE28" s="25">
        <f>VLOOKUP($D28,Résultats!$B$2:$AZ$251,AE$2,FALSE)</f>
        <v>234.2995454</v>
      </c>
      <c r="AF28" s="25">
        <f>VLOOKUP($D28,Résultats!$B$2:$AZ$251,AF$2,FALSE)</f>
        <v>252.45865330000001</v>
      </c>
      <c r="AG28" s="25">
        <f>VLOOKUP($D28,Résultats!$B$2:$AZ$251,AG$2,FALSE)</f>
        <v>270.49757010000002</v>
      </c>
      <c r="AH28" s="25">
        <f>VLOOKUP($D28,Résultats!$B$2:$AZ$251,AH$2,FALSE)</f>
        <v>288.29935829999999</v>
      </c>
      <c r="AI28" s="25">
        <f>VLOOKUP($D28,Résultats!$B$2:$AZ$251,AI$2,FALSE)</f>
        <v>305.80269040000002</v>
      </c>
      <c r="AJ28" s="25">
        <f>VLOOKUP($D28,Résultats!$B$2:$AZ$251,AJ$2,FALSE)</f>
        <v>323.14384109999997</v>
      </c>
      <c r="AK28" s="25">
        <f>VLOOKUP($D28,Résultats!$B$2:$AZ$251,AK$2,FALSE)</f>
        <v>340.31742759999997</v>
      </c>
      <c r="AL28" s="25">
        <f>VLOOKUP($D28,Résultats!$B$2:$AZ$251,AL$2,FALSE)</f>
        <v>357.34495120000003</v>
      </c>
      <c r="AM28" s="102">
        <f>VLOOKUP($D28,Résultats!$B$2:$AZ$251,AM$2,FALSE)</f>
        <v>374.3876467</v>
      </c>
    </row>
    <row r="29" spans="1:39" x14ac:dyDescent="0.3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0.42579564110000001</v>
      </c>
      <c r="G29" s="25">
        <f>VLOOKUP($D29,Résultats!$B$2:$AZ$251,G$2,FALSE)</f>
        <v>0.93818148629999998</v>
      </c>
      <c r="H29" s="25">
        <f>VLOOKUP($D29,Résultats!$B$2:$AZ$251,H$2,FALSE)</f>
        <v>1.193055577</v>
      </c>
      <c r="I29" s="25">
        <f>VLOOKUP($D29,Résultats!$B$2:$AZ$251,I$2,FALSE)</f>
        <v>2.4697662380000001</v>
      </c>
      <c r="J29" s="25">
        <f>VLOOKUP($D29,Résultats!$B$2:$AZ$251,J$2,FALSE)</f>
        <v>4.6133328569999996</v>
      </c>
      <c r="K29" s="25">
        <f>VLOOKUP($D29,Résultats!$B$2:$AZ$251,K$2,FALSE)</f>
        <v>8.2313043340000007</v>
      </c>
      <c r="L29" s="25">
        <f>VLOOKUP($D29,Résultats!$B$2:$AZ$251,L$2,FALSE)</f>
        <v>9.8990317010000002</v>
      </c>
      <c r="M29" s="25">
        <f>VLOOKUP($D29,Résultats!$B$2:$AZ$251,M$2,FALSE)</f>
        <v>11.68787975</v>
      </c>
      <c r="N29" s="25">
        <f>VLOOKUP($D29,Résultats!$B$2:$AZ$251,N$2,FALSE)</f>
        <v>13.859597089999999</v>
      </c>
      <c r="O29" s="25">
        <f>VLOOKUP($D29,Résultats!$B$2:$AZ$251,O$2,FALSE)</f>
        <v>16.928700679999999</v>
      </c>
      <c r="P29" s="25">
        <f>VLOOKUP($D29,Résultats!$B$2:$AZ$251,P$2,FALSE)</f>
        <v>20.566455470000001</v>
      </c>
      <c r="Q29" s="25">
        <f>VLOOKUP($D29,Résultats!$B$2:$AZ$251,Q$2,FALSE)</f>
        <v>24.715137080000002</v>
      </c>
      <c r="R29" s="25">
        <f>VLOOKUP($D29,Résultats!$B$2:$AZ$251,R$2,FALSE)</f>
        <v>29.338355060000001</v>
      </c>
      <c r="S29" s="25">
        <f>VLOOKUP($D29,Résultats!$B$2:$AZ$251,S$2,FALSE)</f>
        <v>34.448968120000004</v>
      </c>
      <c r="T29" s="25">
        <f>VLOOKUP($D29,Résultats!$B$2:$AZ$251,T$2,FALSE)</f>
        <v>39.986856760000002</v>
      </c>
      <c r="U29" s="25">
        <f>VLOOKUP($D29,Résultats!$B$2:$AZ$251,U$2,FALSE)</f>
        <v>45.988043830000002</v>
      </c>
      <c r="V29" s="25">
        <f>VLOOKUP($D29,Résultats!$B$2:$AZ$251,V$2,FALSE)</f>
        <v>52.442790170000002</v>
      </c>
      <c r="W29" s="25">
        <f>VLOOKUP($D29,Résultats!$B$2:$AZ$251,W$2,FALSE)</f>
        <v>59.336627460000003</v>
      </c>
      <c r="X29" s="25">
        <f>VLOOKUP($D29,Résultats!$B$2:$AZ$251,X$2,FALSE)</f>
        <v>66.654685079999894</v>
      </c>
      <c r="Y29" s="25">
        <f>VLOOKUP($D29,Résultats!$B$2:$AZ$251,Y$2,FALSE)</f>
        <v>74.268395010000006</v>
      </c>
      <c r="Z29" s="25">
        <f>VLOOKUP($D29,Résultats!$B$2:$AZ$251,Z$2,FALSE)</f>
        <v>82.192279540000001</v>
      </c>
      <c r="AA29" s="25">
        <f>VLOOKUP($D29,Résultats!$B$2:$AZ$251,AA$2,FALSE)</f>
        <v>90.337274500000007</v>
      </c>
      <c r="AB29" s="25">
        <f>VLOOKUP($D29,Résultats!$B$2:$AZ$251,AB$2,FALSE)</f>
        <v>98.628190110000006</v>
      </c>
      <c r="AC29" s="25">
        <f>VLOOKUP($D29,Résultats!$B$2:$AZ$251,AC$2,FALSE)</f>
        <v>106.959363</v>
      </c>
      <c r="AD29" s="25">
        <f>VLOOKUP($D29,Résultats!$B$2:$AZ$251,AD$2,FALSE)</f>
        <v>115.4765604</v>
      </c>
      <c r="AE29" s="25">
        <f>VLOOKUP($D29,Résultats!$B$2:$AZ$251,AE$2,FALSE)</f>
        <v>123.866921</v>
      </c>
      <c r="AF29" s="25">
        <f>VLOOKUP($D29,Résultats!$B$2:$AZ$251,AF$2,FALSE)</f>
        <v>132.00366959999999</v>
      </c>
      <c r="AG29" s="25">
        <f>VLOOKUP($D29,Résultats!$B$2:$AZ$251,AG$2,FALSE)</f>
        <v>139.86707770000001</v>
      </c>
      <c r="AH29" s="25">
        <f>VLOOKUP($D29,Résultats!$B$2:$AZ$251,AH$2,FALSE)</f>
        <v>147.39578789999999</v>
      </c>
      <c r="AI29" s="25">
        <f>VLOOKUP($D29,Résultats!$B$2:$AZ$251,AI$2,FALSE)</f>
        <v>154.55788570000001</v>
      </c>
      <c r="AJ29" s="25">
        <f>VLOOKUP($D29,Résultats!$B$2:$AZ$251,AJ$2,FALSE)</f>
        <v>161.42235239999999</v>
      </c>
      <c r="AK29" s="25">
        <f>VLOOKUP($D29,Résultats!$B$2:$AZ$251,AK$2,FALSE)</f>
        <v>167.98563139999999</v>
      </c>
      <c r="AL29" s="25">
        <f>VLOOKUP($D29,Résultats!$B$2:$AZ$251,AL$2,FALSE)</f>
        <v>174.25728609999999</v>
      </c>
      <c r="AM29" s="102">
        <f>VLOOKUP($D29,Résultats!$B$2:$AZ$251,AM$2,FALSE)</f>
        <v>180.31289050000001</v>
      </c>
    </row>
    <row r="30" spans="1:39" x14ac:dyDescent="0.3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0.71810894349999999</v>
      </c>
      <c r="G30" s="25">
        <f>VLOOKUP($D30,Résultats!$B$2:$AZ$251,G$2,FALSE)</f>
        <v>1.329148636</v>
      </c>
      <c r="H30" s="25">
        <f>VLOOKUP($D30,Résultats!$B$2:$AZ$251,H$2,FALSE)</f>
        <v>1.595285786</v>
      </c>
      <c r="I30" s="25">
        <f>VLOOKUP($D30,Résultats!$B$2:$AZ$251,I$2,FALSE)</f>
        <v>3.1274625340000002</v>
      </c>
      <c r="J30" s="25">
        <f>VLOOKUP($D30,Résultats!$B$2:$AZ$251,J$2,FALSE)</f>
        <v>5.5227053809999997</v>
      </c>
      <c r="K30" s="25">
        <f>VLOOKUP($D30,Résultats!$B$2:$AZ$251,K$2,FALSE)</f>
        <v>9.3059631399999905</v>
      </c>
      <c r="L30" s="25">
        <f>VLOOKUP($D30,Résultats!$B$2:$AZ$251,L$2,FALSE)</f>
        <v>10.56556389</v>
      </c>
      <c r="M30" s="25">
        <f>VLOOKUP($D30,Résultats!$B$2:$AZ$251,M$2,FALSE)</f>
        <v>11.784491490000001</v>
      </c>
      <c r="N30" s="25">
        <f>VLOOKUP($D30,Résultats!$B$2:$AZ$251,N$2,FALSE)</f>
        <v>13.210464419999999</v>
      </c>
      <c r="O30" s="25">
        <f>VLOOKUP($D30,Résultats!$B$2:$AZ$251,O$2,FALSE)</f>
        <v>15.28786171</v>
      </c>
      <c r="P30" s="25">
        <f>VLOOKUP($D30,Résultats!$B$2:$AZ$251,P$2,FALSE)</f>
        <v>17.641946579999999</v>
      </c>
      <c r="Q30" s="25">
        <f>VLOOKUP($D30,Résultats!$B$2:$AZ$251,Q$2,FALSE)</f>
        <v>20.188895429999999</v>
      </c>
      <c r="R30" s="25">
        <f>VLOOKUP($D30,Résultats!$B$2:$AZ$251,R$2,FALSE)</f>
        <v>22.872416380000001</v>
      </c>
      <c r="S30" s="25">
        <f>VLOOKUP($D30,Résultats!$B$2:$AZ$251,S$2,FALSE)</f>
        <v>25.678742150000001</v>
      </c>
      <c r="T30" s="25">
        <f>VLOOKUP($D30,Résultats!$B$2:$AZ$251,T$2,FALSE)</f>
        <v>28.53890127</v>
      </c>
      <c r="U30" s="25">
        <f>VLOOKUP($D30,Résultats!$B$2:$AZ$251,U$2,FALSE)</f>
        <v>31.455477940000002</v>
      </c>
      <c r="V30" s="25">
        <f>VLOOKUP($D30,Résultats!$B$2:$AZ$251,V$2,FALSE)</f>
        <v>34.395772700000002</v>
      </c>
      <c r="W30" s="25">
        <f>VLOOKUP($D30,Résultats!$B$2:$AZ$251,W$2,FALSE)</f>
        <v>37.325120239999997</v>
      </c>
      <c r="X30" s="25">
        <f>VLOOKUP($D30,Résultats!$B$2:$AZ$251,X$2,FALSE)</f>
        <v>40.209335000000003</v>
      </c>
      <c r="Y30" s="25">
        <f>VLOOKUP($D30,Résultats!$B$2:$AZ$251,Y$2,FALSE)</f>
        <v>42.951238119999999</v>
      </c>
      <c r="Z30" s="25">
        <f>VLOOKUP($D30,Résultats!$B$2:$AZ$251,Z$2,FALSE)</f>
        <v>45.547396769999999</v>
      </c>
      <c r="AA30" s="25">
        <f>VLOOKUP($D30,Résultats!$B$2:$AZ$251,AA$2,FALSE)</f>
        <v>47.932996780000003</v>
      </c>
      <c r="AB30" s="25">
        <f>VLOOKUP($D30,Résultats!$B$2:$AZ$251,AB$2,FALSE)</f>
        <v>50.060233820000001</v>
      </c>
      <c r="AC30" s="25">
        <f>VLOOKUP($D30,Résultats!$B$2:$AZ$251,AC$2,FALSE)</f>
        <v>51.872191600000001</v>
      </c>
      <c r="AD30" s="25">
        <f>VLOOKUP($D30,Résultats!$B$2:$AZ$251,AD$2,FALSE)</f>
        <v>53.435624799999999</v>
      </c>
      <c r="AE30" s="25">
        <f>VLOOKUP($D30,Résultats!$B$2:$AZ$251,AE$2,FALSE)</f>
        <v>54.602838149999997</v>
      </c>
      <c r="AF30" s="25">
        <f>VLOOKUP($D30,Résultats!$B$2:$AZ$251,AF$2,FALSE)</f>
        <v>55.326778470000001</v>
      </c>
      <c r="AG30" s="25">
        <f>VLOOKUP($D30,Résultats!$B$2:$AZ$251,AG$2,FALSE)</f>
        <v>55.610542680000002</v>
      </c>
      <c r="AH30" s="25">
        <f>VLOOKUP($D30,Résultats!$B$2:$AZ$251,AH$2,FALSE)</f>
        <v>55.443829970000003</v>
      </c>
      <c r="AI30" s="25">
        <f>VLOOKUP($D30,Résultats!$B$2:$AZ$251,AI$2,FALSE)</f>
        <v>54.829241600000003</v>
      </c>
      <c r="AJ30" s="25">
        <f>VLOOKUP($D30,Résultats!$B$2:$AZ$251,AJ$2,FALSE)</f>
        <v>53.806995260000001</v>
      </c>
      <c r="AK30" s="25">
        <f>VLOOKUP($D30,Résultats!$B$2:$AZ$251,AK$2,FALSE)</f>
        <v>52.389637550000003</v>
      </c>
      <c r="AL30" s="25">
        <f>VLOOKUP($D30,Résultats!$B$2:$AZ$251,AL$2,FALSE)</f>
        <v>50.593372160000001</v>
      </c>
      <c r="AM30" s="102">
        <f>VLOOKUP($D30,Résultats!$B$2:$AZ$251,AM$2,FALSE)</f>
        <v>48.44974758</v>
      </c>
    </row>
    <row r="31" spans="1:39" x14ac:dyDescent="0.3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15.696133919999999</v>
      </c>
      <c r="G31" s="25">
        <f>VLOOKUP($D31,Résultats!$B$2:$AZ$251,G$2,FALSE)</f>
        <v>28.693082090000001</v>
      </c>
      <c r="H31" s="25">
        <f>VLOOKUP($D31,Résultats!$B$2:$AZ$251,H$2,FALSE)</f>
        <v>34.332323440000003</v>
      </c>
      <c r="I31" s="25">
        <f>VLOOKUP($D31,Résultats!$B$2:$AZ$251,I$2,FALSE)</f>
        <v>67.156490289999894</v>
      </c>
      <c r="J31" s="25">
        <f>VLOOKUP($D31,Résultats!$B$2:$AZ$251,J$2,FALSE)</f>
        <v>118.41422590000001</v>
      </c>
      <c r="K31" s="25">
        <f>VLOOKUP($D31,Résultats!$B$2:$AZ$251,K$2,FALSE)</f>
        <v>199.43210020000001</v>
      </c>
      <c r="L31" s="25">
        <f>VLOOKUP($D31,Résultats!$B$2:$AZ$251,L$2,FALSE)</f>
        <v>226.58101099999999</v>
      </c>
      <c r="M31" s="25">
        <f>VLOOKUP($D31,Résultats!$B$2:$AZ$251,M$2,FALSE)</f>
        <v>253.23158549999999</v>
      </c>
      <c r="N31" s="25">
        <f>VLOOKUP($D31,Résultats!$B$2:$AZ$251,N$2,FALSE)</f>
        <v>284.8577037</v>
      </c>
      <c r="O31" s="25">
        <f>VLOOKUP($D31,Résultats!$B$2:$AZ$251,O$2,FALSE)</f>
        <v>331.25212800000003</v>
      </c>
      <c r="P31" s="25">
        <f>VLOOKUP($D31,Résultats!$B$2:$AZ$251,P$2,FALSE)</f>
        <v>384.60253790000002</v>
      </c>
      <c r="Q31" s="25">
        <f>VLOOKUP($D31,Résultats!$B$2:$AZ$251,Q$2,FALSE)</f>
        <v>443.33310649999999</v>
      </c>
      <c r="R31" s="25">
        <f>VLOOKUP($D31,Résultats!$B$2:$AZ$251,R$2,FALSE)</f>
        <v>506.4540854</v>
      </c>
      <c r="S31" s="25">
        <f>VLOOKUP($D31,Résultats!$B$2:$AZ$251,S$2,FALSE)</f>
        <v>573.91287509999995</v>
      </c>
      <c r="T31" s="25">
        <f>VLOOKUP($D31,Résultats!$B$2:$AZ$251,T$2,FALSE)</f>
        <v>644.43945389999999</v>
      </c>
      <c r="U31" s="25">
        <f>VLOOKUP($D31,Résultats!$B$2:$AZ$251,U$2,FALSE)</f>
        <v>718.3799861</v>
      </c>
      <c r="V31" s="25">
        <f>VLOOKUP($D31,Résultats!$B$2:$AZ$251,V$2,FALSE)</f>
        <v>795.31731639999998</v>
      </c>
      <c r="W31" s="25">
        <f>VLOOKUP($D31,Résultats!$B$2:$AZ$251,W$2,FALSE)</f>
        <v>874.80152090000001</v>
      </c>
      <c r="X31" s="25">
        <f>VLOOKUP($D31,Résultats!$B$2:$AZ$251,X$2,FALSE)</f>
        <v>956.40864420000003</v>
      </c>
      <c r="Y31" s="25">
        <f>VLOOKUP($D31,Résultats!$B$2:$AZ$251,Y$2,FALSE)</f>
        <v>1038.1868609999999</v>
      </c>
      <c r="Z31" s="25">
        <f>VLOOKUP($D31,Résultats!$B$2:$AZ$251,Z$2,FALSE)</f>
        <v>1120.3596649999999</v>
      </c>
      <c r="AA31" s="25">
        <f>VLOOKUP($D31,Résultats!$B$2:$AZ$251,AA$2,FALSE)</f>
        <v>1201.689241</v>
      </c>
      <c r="AB31" s="25">
        <f>VLOOKUP($D31,Résultats!$B$2:$AZ$251,AB$2,FALSE)</f>
        <v>1281.26659</v>
      </c>
      <c r="AC31" s="25">
        <f>VLOOKUP($D31,Résultats!$B$2:$AZ$251,AC$2,FALSE)</f>
        <v>1357.8753260000001</v>
      </c>
      <c r="AD31" s="25">
        <f>VLOOKUP($D31,Résultats!$B$2:$AZ$251,AD$2,FALSE)</f>
        <v>1433.5153049999999</v>
      </c>
      <c r="AE31" s="25">
        <f>VLOOKUP($D31,Résultats!$B$2:$AZ$251,AE$2,FALSE)</f>
        <v>1504.464275</v>
      </c>
      <c r="AF31" s="25">
        <f>VLOOKUP($D31,Résultats!$B$2:$AZ$251,AF$2,FALSE)</f>
        <v>1569.4858730000001</v>
      </c>
      <c r="AG31" s="25">
        <f>VLOOKUP($D31,Résultats!$B$2:$AZ$251,AG$2,FALSE)</f>
        <v>1628.6720459999999</v>
      </c>
      <c r="AH31" s="25">
        <f>VLOOKUP($D31,Résultats!$B$2:$AZ$251,AH$2,FALSE)</f>
        <v>1681.6570320000001</v>
      </c>
      <c r="AI31" s="25">
        <f>VLOOKUP($D31,Résultats!$B$2:$AZ$251,AI$2,FALSE)</f>
        <v>1728.4206369999999</v>
      </c>
      <c r="AJ31" s="25">
        <f>VLOOKUP($D31,Résultats!$B$2:$AZ$251,AJ$2,FALSE)</f>
        <v>1770.0797279999999</v>
      </c>
      <c r="AK31" s="25">
        <f>VLOOKUP($D31,Résultats!$B$2:$AZ$251,AK$2,FALSE)</f>
        <v>1806.907778</v>
      </c>
      <c r="AL31" s="25">
        <f>VLOOKUP($D31,Résultats!$B$2:$AZ$251,AL$2,FALSE)</f>
        <v>1839.3034339999999</v>
      </c>
      <c r="AM31" s="102">
        <f>VLOOKUP($D31,Résultats!$B$2:$AZ$251,AM$2,FALSE)</f>
        <v>1868.3164839999999</v>
      </c>
    </row>
    <row r="32" spans="1:39" x14ac:dyDescent="0.3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5.9529705850000001</v>
      </c>
      <c r="G32" s="25">
        <f>VLOOKUP($D32,Résultats!$B$2:$AZ$251,G$2,FALSE)</f>
        <v>10.737935070000001</v>
      </c>
      <c r="H32" s="25">
        <f>VLOOKUP($D32,Résultats!$B$2:$AZ$251,H$2,FALSE)</f>
        <v>12.784533339999999</v>
      </c>
      <c r="I32" s="25">
        <f>VLOOKUP($D32,Résultats!$B$2:$AZ$251,I$2,FALSE)</f>
        <v>24.884237089999999</v>
      </c>
      <c r="J32" s="25">
        <f>VLOOKUP($D32,Résultats!$B$2:$AZ$251,J$2,FALSE)</f>
        <v>43.643186159999999</v>
      </c>
      <c r="K32" s="25">
        <f>VLOOKUP($D32,Résultats!$B$2:$AZ$251,K$2,FALSE)</f>
        <v>73.085504360000002</v>
      </c>
      <c r="L32" s="25">
        <f>VLOOKUP($D32,Résultats!$B$2:$AZ$251,L$2,FALSE)</f>
        <v>82.5397775</v>
      </c>
      <c r="M32" s="25">
        <f>VLOOKUP($D32,Résultats!$B$2:$AZ$251,M$2,FALSE)</f>
        <v>91.684270789999999</v>
      </c>
      <c r="N32" s="25">
        <f>VLOOKUP($D32,Résultats!$B$2:$AZ$251,N$2,FALSE)</f>
        <v>102.49350010000001</v>
      </c>
      <c r="O32" s="25">
        <f>VLOOKUP($D32,Résultats!$B$2:$AZ$251,O$2,FALSE)</f>
        <v>118.45784449999999</v>
      </c>
      <c r="P32" s="25">
        <f>VLOOKUP($D32,Résultats!$B$2:$AZ$251,P$2,FALSE)</f>
        <v>136.72168740000001</v>
      </c>
      <c r="Q32" s="25">
        <f>VLOOKUP($D32,Résultats!$B$2:$AZ$251,Q$2,FALSE)</f>
        <v>156.70279170000001</v>
      </c>
      <c r="R32" s="25">
        <f>VLOOKUP($D32,Résultats!$B$2:$AZ$251,R$2,FALSE)</f>
        <v>178.03646029999999</v>
      </c>
      <c r="S32" s="25">
        <f>VLOOKUP($D32,Résultats!$B$2:$AZ$251,S$2,FALSE)</f>
        <v>200.69216080000001</v>
      </c>
      <c r="T32" s="25">
        <f>VLOOKUP($D32,Résultats!$B$2:$AZ$251,T$2,FALSE)</f>
        <v>224.21382539999999</v>
      </c>
      <c r="U32" s="25">
        <f>VLOOKUP($D32,Résultats!$B$2:$AZ$251,U$2,FALSE)</f>
        <v>248.71163659999999</v>
      </c>
      <c r="V32" s="25">
        <f>VLOOKUP($D32,Résultats!$B$2:$AZ$251,V$2,FALSE)</f>
        <v>274.02917430000002</v>
      </c>
      <c r="W32" s="25">
        <f>VLOOKUP($D32,Résultats!$B$2:$AZ$251,W$2,FALSE)</f>
        <v>300.00136350000002</v>
      </c>
      <c r="X32" s="25">
        <f>VLOOKUP($D32,Résultats!$B$2:$AZ$251,X$2,FALSE)</f>
        <v>326.4743259</v>
      </c>
      <c r="Y32" s="25">
        <f>VLOOKUP($D32,Résultats!$B$2:$AZ$251,Y$2,FALSE)</f>
        <v>352.7791818</v>
      </c>
      <c r="Z32" s="25">
        <f>VLOOKUP($D32,Résultats!$B$2:$AZ$251,Z$2,FALSE)</f>
        <v>378.99709080000002</v>
      </c>
      <c r="AA32" s="25">
        <f>VLOOKUP($D32,Résultats!$B$2:$AZ$251,AA$2,FALSE)</f>
        <v>404.7121113</v>
      </c>
      <c r="AB32" s="25">
        <f>VLOOKUP($D32,Résultats!$B$2:$AZ$251,AB$2,FALSE)</f>
        <v>429.62826489999998</v>
      </c>
      <c r="AC32" s="25">
        <f>VLOOKUP($D32,Résultats!$B$2:$AZ$251,AC$2,FALSE)</f>
        <v>453.3521801</v>
      </c>
      <c r="AD32" s="25">
        <f>VLOOKUP($D32,Résultats!$B$2:$AZ$251,AD$2,FALSE)</f>
        <v>476.56591150000003</v>
      </c>
      <c r="AE32" s="25">
        <f>VLOOKUP($D32,Résultats!$B$2:$AZ$251,AE$2,FALSE)</f>
        <v>498.04738270000001</v>
      </c>
      <c r="AF32" s="25">
        <f>VLOOKUP($D32,Résultats!$B$2:$AZ$251,AF$2,FALSE)</f>
        <v>517.41203719999999</v>
      </c>
      <c r="AG32" s="25">
        <f>VLOOKUP($D32,Résultats!$B$2:$AZ$251,AG$2,FALSE)</f>
        <v>534.71663950000004</v>
      </c>
      <c r="AH32" s="25">
        <f>VLOOKUP($D32,Résultats!$B$2:$AZ$251,AH$2,FALSE)</f>
        <v>549.8691566</v>
      </c>
      <c r="AI32" s="25">
        <f>VLOOKUP($D32,Résultats!$B$2:$AZ$251,AI$2,FALSE)</f>
        <v>562.89080100000001</v>
      </c>
      <c r="AJ32" s="25">
        <f>VLOOKUP($D32,Résultats!$B$2:$AZ$251,AJ$2,FALSE)</f>
        <v>574.17323339999996</v>
      </c>
      <c r="AK32" s="25">
        <f>VLOOKUP($D32,Résultats!$B$2:$AZ$251,AK$2,FALSE)</f>
        <v>583.83080700000005</v>
      </c>
      <c r="AL32" s="25">
        <f>VLOOKUP($D32,Résultats!$B$2:$AZ$251,AL$2,FALSE)</f>
        <v>592.01669000000004</v>
      </c>
      <c r="AM32" s="102">
        <f>VLOOKUP($D32,Résultats!$B$2:$AZ$251,AM$2,FALSE)</f>
        <v>599.09004200000004</v>
      </c>
    </row>
    <row r="33" spans="2:39" x14ac:dyDescent="0.3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3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0.89014848219999998</v>
      </c>
      <c r="G34" s="55">
        <f>VLOOKUP($D34,Résultats!$B$2:$AZ$251,G$2,FALSE)</f>
        <v>1.5561489230000001</v>
      </c>
      <c r="H34" s="55">
        <f>VLOOKUP($D34,Résultats!$B$2:$AZ$251,H$2,FALSE)</f>
        <v>1.8331891410000001</v>
      </c>
      <c r="I34" s="55">
        <f>VLOOKUP($D34,Résultats!$B$2:$AZ$251,I$2,FALSE)</f>
        <v>3.5328242510000001</v>
      </c>
      <c r="J34" s="55">
        <f>VLOOKUP($D34,Résultats!$B$2:$AZ$251,J$2,FALSE)</f>
        <v>6.133492188</v>
      </c>
      <c r="K34" s="55">
        <f>VLOOKUP($D34,Résultats!$B$2:$AZ$251,K$2,FALSE)</f>
        <v>10.16819804</v>
      </c>
      <c r="L34" s="55">
        <f>VLOOKUP($D34,Résultats!$B$2:$AZ$251,L$2,FALSE)</f>
        <v>11.37194729</v>
      </c>
      <c r="M34" s="55">
        <f>VLOOKUP($D34,Résultats!$B$2:$AZ$251,M$2,FALSE)</f>
        <v>12.51659242</v>
      </c>
      <c r="N34" s="55">
        <f>VLOOKUP($D34,Résultats!$B$2:$AZ$251,N$2,FALSE)</f>
        <v>13.874577650000001</v>
      </c>
      <c r="O34" s="55">
        <f>VLOOKUP($D34,Résultats!$B$2:$AZ$251,O$2,FALSE)</f>
        <v>15.916666490000001</v>
      </c>
      <c r="P34" s="55">
        <f>VLOOKUP($D34,Résultats!$B$2:$AZ$251,P$2,FALSE)</f>
        <v>18.253209569999999</v>
      </c>
      <c r="Q34" s="55">
        <f>VLOOKUP($D34,Résultats!$B$2:$AZ$251,Q$2,FALSE)</f>
        <v>20.807508110000001</v>
      </c>
      <c r="R34" s="55">
        <f>VLOOKUP($D34,Résultats!$B$2:$AZ$251,R$2,FALSE)</f>
        <v>23.533152080000001</v>
      </c>
      <c r="S34" s="55">
        <f>VLOOKUP($D34,Résultats!$B$2:$AZ$251,S$2,FALSE)</f>
        <v>26.42842864</v>
      </c>
      <c r="T34" s="55">
        <f>VLOOKUP($D34,Résultats!$B$2:$AZ$251,T$2,FALSE)</f>
        <v>29.43563086</v>
      </c>
      <c r="U34" s="55">
        <f>VLOOKUP($D34,Résultats!$B$2:$AZ$251,U$2,FALSE)</f>
        <v>32.571832430000001</v>
      </c>
      <c r="V34" s="55">
        <f>VLOOKUP($D34,Résultats!$B$2:$AZ$251,V$2,FALSE)</f>
        <v>35.819184989999997</v>
      </c>
      <c r="W34" s="55">
        <f>VLOOKUP($D34,Résultats!$B$2:$AZ$251,W$2,FALSE)</f>
        <v>39.159031769999999</v>
      </c>
      <c r="X34" s="55">
        <f>VLOOKUP($D34,Résultats!$B$2:$AZ$251,X$2,FALSE)</f>
        <v>42.574412260000003</v>
      </c>
      <c r="Y34" s="55">
        <f>VLOOKUP($D34,Résultats!$B$2:$AZ$251,Y$2,FALSE)</f>
        <v>45.981436010000003</v>
      </c>
      <c r="Z34" s="55">
        <f>VLOOKUP($D34,Résultats!$B$2:$AZ$251,Z$2,FALSE)</f>
        <v>49.394018369999998</v>
      </c>
      <c r="AA34" s="55">
        <f>VLOOKUP($D34,Résultats!$B$2:$AZ$251,AA$2,FALSE)</f>
        <v>52.761063909999997</v>
      </c>
      <c r="AB34" s="55">
        <f>VLOOKUP($D34,Résultats!$B$2:$AZ$251,AB$2,FALSE)</f>
        <v>56.046854979999999</v>
      </c>
      <c r="AC34" s="55">
        <f>VLOOKUP($D34,Résultats!$B$2:$AZ$251,AC$2,FALSE)</f>
        <v>59.202516559999999</v>
      </c>
      <c r="AD34" s="55">
        <f>VLOOKUP($D34,Résultats!$B$2:$AZ$251,AD$2,FALSE)</f>
        <v>62.319207949999999</v>
      </c>
      <c r="AE34" s="55">
        <f>VLOOKUP($D34,Résultats!$B$2:$AZ$251,AE$2,FALSE)</f>
        <v>65.238781309999894</v>
      </c>
      <c r="AF34" s="55">
        <f>VLOOKUP($D34,Résultats!$B$2:$AZ$251,AF$2,FALSE)</f>
        <v>67.911629129999994</v>
      </c>
      <c r="AG34" s="55">
        <f>VLOOKUP($D34,Résultats!$B$2:$AZ$251,AG$2,FALSE)</f>
        <v>70.345371349999894</v>
      </c>
      <c r="AH34" s="55">
        <f>VLOOKUP($D34,Résultats!$B$2:$AZ$251,AH$2,FALSE)</f>
        <v>72.527441580000001</v>
      </c>
      <c r="AI34" s="55">
        <f>VLOOKUP($D34,Résultats!$B$2:$AZ$251,AI$2,FALSE)</f>
        <v>74.459677970000001</v>
      </c>
      <c r="AJ34" s="55">
        <f>VLOOKUP($D34,Résultats!$B$2:$AZ$251,AJ$2,FALSE)</f>
        <v>76.192415729999894</v>
      </c>
      <c r="AK34" s="55">
        <f>VLOOKUP($D34,Résultats!$B$2:$AZ$251,AK$2,FALSE)</f>
        <v>77.739080810000004</v>
      </c>
      <c r="AL34" s="55">
        <f>VLOOKUP($D34,Résultats!$B$2:$AZ$251,AL$2,FALSE)</f>
        <v>79.117993100000007</v>
      </c>
      <c r="AM34" s="214">
        <f>VLOOKUP($D34,Résultats!$B$2:$AZ$251,AM$2,FALSE)</f>
        <v>80.375047749999894</v>
      </c>
    </row>
    <row r="35" spans="2:39" x14ac:dyDescent="0.3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2690.1516200000001</v>
      </c>
      <c r="I35" s="53">
        <f>VLOOKUP($D35,Résultats!$B$2:$AZ$251,I$2,FALSE)</f>
        <v>2898.6150520000001</v>
      </c>
      <c r="J35" s="53">
        <f>VLOOKUP($D35,Résultats!$B$2:$AZ$251,J$2,FALSE)</f>
        <v>2804.4495510000002</v>
      </c>
      <c r="K35" s="53">
        <f>VLOOKUP($D35,Résultats!$B$2:$AZ$251,K$2,FALSE)</f>
        <v>2568.023827</v>
      </c>
      <c r="L35" s="53">
        <f>VLOOKUP($D35,Résultats!$B$2:$AZ$251,L$2,FALSE)</f>
        <v>2490.9955690000002</v>
      </c>
      <c r="M35" s="53">
        <f>VLOOKUP($D35,Résultats!$B$2:$AZ$251,M$2,FALSE)</f>
        <v>2376.4478720000002</v>
      </c>
      <c r="N35" s="53">
        <f>VLOOKUP($D35,Résultats!$B$2:$AZ$251,N$2,FALSE)</f>
        <v>2281.2566860000002</v>
      </c>
      <c r="O35" s="53">
        <f>VLOOKUP($D35,Résultats!$B$2:$AZ$251,O$2,FALSE)</f>
        <v>2262.7712449999999</v>
      </c>
      <c r="P35" s="53">
        <f>VLOOKUP($D35,Résultats!$B$2:$AZ$251,P$2,FALSE)</f>
        <v>2239.6329500000002</v>
      </c>
      <c r="Q35" s="53">
        <f>VLOOKUP($D35,Résultats!$B$2:$AZ$251,Q$2,FALSE)</f>
        <v>2199.2716300000002</v>
      </c>
      <c r="R35" s="53">
        <f>VLOOKUP($D35,Résultats!$B$2:$AZ$251,R$2,FALSE)</f>
        <v>2138.6307619999998</v>
      </c>
      <c r="S35" s="53">
        <f>VLOOKUP($D35,Résultats!$B$2:$AZ$251,S$2,FALSE)</f>
        <v>2061.1842270000002</v>
      </c>
      <c r="T35" s="53">
        <f>VLOOKUP($D35,Résultats!$B$2:$AZ$251,T$2,FALSE)</f>
        <v>1966.6380819999999</v>
      </c>
      <c r="U35" s="53">
        <f>VLOOKUP($D35,Résultats!$B$2:$AZ$251,U$2,FALSE)</f>
        <v>1860.951699</v>
      </c>
      <c r="V35" s="53">
        <f>VLOOKUP($D35,Résultats!$B$2:$AZ$251,V$2,FALSE)</f>
        <v>1747.0273749999999</v>
      </c>
      <c r="W35" s="53">
        <f>VLOOKUP($D35,Résultats!$B$2:$AZ$251,W$2,FALSE)</f>
        <v>1627.6550850000001</v>
      </c>
      <c r="X35" s="53">
        <f>VLOOKUP($D35,Résultats!$B$2:$AZ$251,X$2,FALSE)</f>
        <v>1505.514242</v>
      </c>
      <c r="Y35" s="53">
        <f>VLOOKUP($D35,Résultats!$B$2:$AZ$251,Y$2,FALSE)</f>
        <v>1380.9709069999999</v>
      </c>
      <c r="Z35" s="53">
        <f>VLOOKUP($D35,Résultats!$B$2:$AZ$251,Z$2,FALSE)</f>
        <v>1257.7744789999999</v>
      </c>
      <c r="AA35" s="53">
        <f>VLOOKUP($D35,Résultats!$B$2:$AZ$251,AA$2,FALSE)</f>
        <v>1137.2137339999999</v>
      </c>
      <c r="AB35" s="53">
        <f>VLOOKUP($D35,Résultats!$B$2:$AZ$251,AB$2,FALSE)</f>
        <v>1020.865065</v>
      </c>
      <c r="AC35" s="53">
        <f>VLOOKUP($D35,Résultats!$B$2:$AZ$251,AC$2,FALSE)</f>
        <v>909.82088910000004</v>
      </c>
      <c r="AD35" s="53">
        <f>VLOOKUP($D35,Résultats!$B$2:$AZ$251,AD$2,FALSE)</f>
        <v>806.81763239999998</v>
      </c>
      <c r="AE35" s="53">
        <f>VLOOKUP($D35,Résultats!$B$2:$AZ$251,AE$2,FALSE)</f>
        <v>710.50787490000005</v>
      </c>
      <c r="AF35" s="53">
        <f>VLOOKUP($D35,Résultats!$B$2:$AZ$251,AF$2,FALSE)</f>
        <v>621.33932359999994</v>
      </c>
      <c r="AG35" s="53">
        <f>VLOOKUP($D35,Résultats!$B$2:$AZ$251,AG$2,FALSE)</f>
        <v>540.00470389999998</v>
      </c>
      <c r="AH35" s="53">
        <f>VLOOKUP($D35,Résultats!$B$2:$AZ$251,AH$2,FALSE)</f>
        <v>466.59549149999998</v>
      </c>
      <c r="AI35" s="53">
        <f>VLOOKUP($D35,Résultats!$B$2:$AZ$251,AI$2,FALSE)</f>
        <v>401.03134770000003</v>
      </c>
      <c r="AJ35" s="53">
        <f>VLOOKUP($D35,Résultats!$B$2:$AZ$251,AJ$2,FALSE)</f>
        <v>343.21979499999998</v>
      </c>
      <c r="AK35" s="53">
        <f>VLOOKUP($D35,Résultats!$B$2:$AZ$251,AK$2,FALSE)</f>
        <v>292.63554590000001</v>
      </c>
      <c r="AL35" s="53">
        <f>VLOOKUP($D35,Résultats!$B$2:$AZ$251,AL$2,FALSE)</f>
        <v>248.6857143</v>
      </c>
      <c r="AM35" s="213">
        <f>VLOOKUP($D35,Résultats!$B$2:$AZ$251,AM$2,FALSE)</f>
        <v>210.80479320000001</v>
      </c>
    </row>
    <row r="36" spans="2:39" x14ac:dyDescent="0.3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82.418702019999998</v>
      </c>
      <c r="G36" s="25">
        <f>VLOOKUP($D36,Résultats!$B$2:$AZ$251,G$2,FALSE)</f>
        <v>123.9733107</v>
      </c>
      <c r="H36" s="25">
        <f>VLOOKUP($D36,Résultats!$B$2:$AZ$251,H$2,FALSE)</f>
        <v>126.8437261</v>
      </c>
      <c r="I36" s="25">
        <f>VLOOKUP($D36,Résultats!$B$2:$AZ$251,I$2,FALSE)</f>
        <v>165.30724979999999</v>
      </c>
      <c r="J36" s="25">
        <f>VLOOKUP($D36,Résultats!$B$2:$AZ$251,J$2,FALSE)</f>
        <v>145.3003678</v>
      </c>
      <c r="K36" s="25">
        <f>VLOOKUP($D36,Résultats!$B$2:$AZ$251,K$2,FALSE)</f>
        <v>157.8829681</v>
      </c>
      <c r="L36" s="25">
        <f>VLOOKUP($D36,Résultats!$B$2:$AZ$251,L$2,FALSE)</f>
        <v>171.37416970000001</v>
      </c>
      <c r="M36" s="25">
        <f>VLOOKUP($D36,Résultats!$B$2:$AZ$251,M$2,FALSE)</f>
        <v>183.59608639999999</v>
      </c>
      <c r="N36" s="25">
        <f>VLOOKUP($D36,Résultats!$B$2:$AZ$251,N$2,FALSE)</f>
        <v>195.57918810000001</v>
      </c>
      <c r="O36" s="25">
        <f>VLOOKUP($D36,Résultats!$B$2:$AZ$251,O$2,FALSE)</f>
        <v>204.56702200000001</v>
      </c>
      <c r="P36" s="25">
        <f>VLOOKUP($D36,Résultats!$B$2:$AZ$251,P$2,FALSE)</f>
        <v>209.14259390000001</v>
      </c>
      <c r="Q36" s="25">
        <f>VLOOKUP($D36,Résultats!$B$2:$AZ$251,Q$2,FALSE)</f>
        <v>210.74286609999999</v>
      </c>
      <c r="R36" s="25">
        <f>VLOOKUP($D36,Résultats!$B$2:$AZ$251,R$2,FALSE)</f>
        <v>209.53454980000001</v>
      </c>
      <c r="S36" s="25">
        <f>VLOOKUP($D36,Résultats!$B$2:$AZ$251,S$2,FALSE)</f>
        <v>206.1942813</v>
      </c>
      <c r="T36" s="25">
        <f>VLOOKUP($D36,Résultats!$B$2:$AZ$251,T$2,FALSE)</f>
        <v>200.9360853</v>
      </c>
      <c r="U36" s="25">
        <f>VLOOKUP($D36,Résultats!$B$2:$AZ$251,U$2,FALSE)</f>
        <v>194.36106520000001</v>
      </c>
      <c r="V36" s="25">
        <f>VLOOKUP($D36,Résultats!$B$2:$AZ$251,V$2,FALSE)</f>
        <v>186.67837349999999</v>
      </c>
      <c r="W36" s="25">
        <f>VLOOKUP($D36,Résultats!$B$2:$AZ$251,W$2,FALSE)</f>
        <v>178.0794664</v>
      </c>
      <c r="X36" s="25">
        <f>VLOOKUP($D36,Résultats!$B$2:$AZ$251,X$2,FALSE)</f>
        <v>168.73394379999999</v>
      </c>
      <c r="Y36" s="25">
        <f>VLOOKUP($D36,Résultats!$B$2:$AZ$251,Y$2,FALSE)</f>
        <v>158.92252020000001</v>
      </c>
      <c r="Z36" s="25">
        <f>VLOOKUP($D36,Résultats!$B$2:$AZ$251,Z$2,FALSE)</f>
        <v>148.60058040000001</v>
      </c>
      <c r="AA36" s="25">
        <f>VLOOKUP($D36,Résultats!$B$2:$AZ$251,AA$2,FALSE)</f>
        <v>137.83689240000001</v>
      </c>
      <c r="AB36" s="25">
        <f>VLOOKUP($D36,Résultats!$B$2:$AZ$251,AB$2,FALSE)</f>
        <v>126.88841720000001</v>
      </c>
      <c r="AC36" s="25">
        <f>VLOOKUP($D36,Résultats!$B$2:$AZ$251,AC$2,FALSE)</f>
        <v>115.9135254</v>
      </c>
      <c r="AD36" s="25">
        <f>VLOOKUP($D36,Résultats!$B$2:$AZ$251,AD$2,FALSE)</f>
        <v>105.42626009999999</v>
      </c>
      <c r="AE36" s="25">
        <f>VLOOKUP($D36,Résultats!$B$2:$AZ$251,AE$2,FALSE)</f>
        <v>95.216281190000004</v>
      </c>
      <c r="AF36" s="25">
        <f>VLOOKUP($D36,Résultats!$B$2:$AZ$251,AF$2,FALSE)</f>
        <v>85.382593080000007</v>
      </c>
      <c r="AG36" s="25">
        <f>VLOOKUP($D36,Résultats!$B$2:$AZ$251,AG$2,FALSE)</f>
        <v>76.101781840000001</v>
      </c>
      <c r="AH36" s="25">
        <f>VLOOKUP($D36,Résultats!$B$2:$AZ$251,AH$2,FALSE)</f>
        <v>67.464024199999997</v>
      </c>
      <c r="AI36" s="25">
        <f>VLOOKUP($D36,Résultats!$B$2:$AZ$251,AI$2,FALSE)</f>
        <v>59.557689879999998</v>
      </c>
      <c r="AJ36" s="25">
        <f>VLOOKUP($D36,Résultats!$B$2:$AZ$251,AJ$2,FALSE)</f>
        <v>52.383739630000001</v>
      </c>
      <c r="AK36" s="25">
        <f>VLOOKUP($D36,Résultats!$B$2:$AZ$251,AK$2,FALSE)</f>
        <v>45.916208400000002</v>
      </c>
      <c r="AL36" s="25">
        <f>VLOOKUP($D36,Résultats!$B$2:$AZ$251,AL$2,FALSE)</f>
        <v>40.119658829999999</v>
      </c>
      <c r="AM36" s="102">
        <f>VLOOKUP($D36,Résultats!$B$2:$AZ$251,AM$2,FALSE)</f>
        <v>34.96854982</v>
      </c>
    </row>
    <row r="37" spans="2:39" x14ac:dyDescent="0.3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531.62122220000003</v>
      </c>
      <c r="G37" s="25">
        <f>VLOOKUP($D37,Résultats!$B$2:$AZ$251,G$2,FALSE)</f>
        <v>546.04507139999998</v>
      </c>
      <c r="H37" s="25">
        <f>VLOOKUP($D37,Résultats!$B$2:$AZ$251,H$2,FALSE)</f>
        <v>543.82126670000002</v>
      </c>
      <c r="I37" s="25">
        <f>VLOOKUP($D37,Résultats!$B$2:$AZ$251,I$2,FALSE)</f>
        <v>612.23208350000004</v>
      </c>
      <c r="J37" s="25">
        <f>VLOOKUP($D37,Résultats!$B$2:$AZ$251,J$2,FALSE)</f>
        <v>572.27383659999998</v>
      </c>
      <c r="K37" s="25">
        <f>VLOOKUP($D37,Résultats!$B$2:$AZ$251,K$2,FALSE)</f>
        <v>535.50512360000005</v>
      </c>
      <c r="L37" s="25">
        <f>VLOOKUP($D37,Résultats!$B$2:$AZ$251,L$2,FALSE)</f>
        <v>521.2459854</v>
      </c>
      <c r="M37" s="25">
        <f>VLOOKUP($D37,Résultats!$B$2:$AZ$251,M$2,FALSE)</f>
        <v>498.59750980000001</v>
      </c>
      <c r="N37" s="25">
        <f>VLOOKUP($D37,Résultats!$B$2:$AZ$251,N$2,FALSE)</f>
        <v>478.5721557</v>
      </c>
      <c r="O37" s="25">
        <f>VLOOKUP($D37,Résultats!$B$2:$AZ$251,O$2,FALSE)</f>
        <v>476.49656420000002</v>
      </c>
      <c r="P37" s="25">
        <f>VLOOKUP($D37,Résultats!$B$2:$AZ$251,P$2,FALSE)</f>
        <v>472.91105470000002</v>
      </c>
      <c r="Q37" s="25">
        <f>VLOOKUP($D37,Résultats!$B$2:$AZ$251,Q$2,FALSE)</f>
        <v>465.58661139999998</v>
      </c>
      <c r="R37" s="25">
        <f>VLOOKUP($D37,Résultats!$B$2:$AZ$251,R$2,FALSE)</f>
        <v>453.82780439999999</v>
      </c>
      <c r="S37" s="25">
        <f>VLOOKUP($D37,Résultats!$B$2:$AZ$251,S$2,FALSE)</f>
        <v>438.38727469999998</v>
      </c>
      <c r="T37" s="25">
        <f>VLOOKUP($D37,Résultats!$B$2:$AZ$251,T$2,FALSE)</f>
        <v>419.1987896</v>
      </c>
      <c r="U37" s="25">
        <f>VLOOKUP($D37,Résultats!$B$2:$AZ$251,U$2,FALSE)</f>
        <v>397.55961289999999</v>
      </c>
      <c r="V37" s="25">
        <f>VLOOKUP($D37,Résultats!$B$2:$AZ$251,V$2,FALSE)</f>
        <v>374.08202299999999</v>
      </c>
      <c r="W37" s="25">
        <f>VLOOKUP($D37,Résultats!$B$2:$AZ$251,W$2,FALSE)</f>
        <v>349.34837420000002</v>
      </c>
      <c r="X37" s="25">
        <f>VLOOKUP($D37,Résultats!$B$2:$AZ$251,X$2,FALSE)</f>
        <v>323.91148950000002</v>
      </c>
      <c r="Y37" s="25">
        <f>VLOOKUP($D37,Résultats!$B$2:$AZ$251,Y$2,FALSE)</f>
        <v>297.74122219999998</v>
      </c>
      <c r="Z37" s="25">
        <f>VLOOKUP($D37,Résultats!$B$2:$AZ$251,Z$2,FALSE)</f>
        <v>271.72120080000002</v>
      </c>
      <c r="AA37" s="25">
        <f>VLOOKUP($D37,Résultats!$B$2:$AZ$251,AA$2,FALSE)</f>
        <v>246.13187300000001</v>
      </c>
      <c r="AB37" s="25">
        <f>VLOOKUP($D37,Résultats!$B$2:$AZ$251,AB$2,FALSE)</f>
        <v>221.3398727</v>
      </c>
      <c r="AC37" s="25">
        <f>VLOOKUP($D37,Résultats!$B$2:$AZ$251,AC$2,FALSE)</f>
        <v>197.592682</v>
      </c>
      <c r="AD37" s="25">
        <f>VLOOKUP($D37,Résultats!$B$2:$AZ$251,AD$2,FALSE)</f>
        <v>175.4684183</v>
      </c>
      <c r="AE37" s="25">
        <f>VLOOKUP($D37,Résultats!$B$2:$AZ$251,AE$2,FALSE)</f>
        <v>154.72370309999999</v>
      </c>
      <c r="AF37" s="25">
        <f>VLOOKUP($D37,Résultats!$B$2:$AZ$251,AF$2,FALSE)</f>
        <v>135.46786729999999</v>
      </c>
      <c r="AG37" s="25">
        <f>VLOOKUP($D37,Résultats!$B$2:$AZ$251,AG$2,FALSE)</f>
        <v>117.86700039999999</v>
      </c>
      <c r="AH37" s="25">
        <f>VLOOKUP($D37,Résultats!$B$2:$AZ$251,AH$2,FALSE)</f>
        <v>101.9525656</v>
      </c>
      <c r="AI37" s="25">
        <f>VLOOKUP($D37,Résultats!$B$2:$AZ$251,AI$2,FALSE)</f>
        <v>87.697403260000002</v>
      </c>
      <c r="AJ37" s="25">
        <f>VLOOKUP($D37,Résultats!$B$2:$AZ$251,AJ$2,FALSE)</f>
        <v>75.106745810000007</v>
      </c>
      <c r="AK37" s="25">
        <f>VLOOKUP($D37,Résultats!$B$2:$AZ$251,AK$2,FALSE)</f>
        <v>64.072650159999995</v>
      </c>
      <c r="AL37" s="25">
        <f>VLOOKUP($D37,Résultats!$B$2:$AZ$251,AL$2,FALSE)</f>
        <v>54.470935779999998</v>
      </c>
      <c r="AM37" s="102">
        <f>VLOOKUP($D37,Résultats!$B$2:$AZ$251,AM$2,FALSE)</f>
        <v>46.183268150000004</v>
      </c>
    </row>
    <row r="38" spans="2:39" x14ac:dyDescent="0.3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787.6051923</v>
      </c>
      <c r="G38" s="25">
        <f>VLOOKUP($D38,Résultats!$B$2:$AZ$251,G$2,FALSE)</f>
        <v>782.04698329999997</v>
      </c>
      <c r="H38" s="25">
        <f>VLOOKUP($D38,Résultats!$B$2:$AZ$251,H$2,FALSE)</f>
        <v>777.24543140000003</v>
      </c>
      <c r="I38" s="25">
        <f>VLOOKUP($D38,Résultats!$B$2:$AZ$251,I$2,FALSE)</f>
        <v>846.42534620000004</v>
      </c>
      <c r="J38" s="25">
        <f>VLOOKUP($D38,Résultats!$B$2:$AZ$251,J$2,FALSE)</f>
        <v>812.42641939999999</v>
      </c>
      <c r="K38" s="25">
        <f>VLOOKUP($D38,Résultats!$B$2:$AZ$251,K$2,FALSE)</f>
        <v>746.04799779999996</v>
      </c>
      <c r="L38" s="25">
        <f>VLOOKUP($D38,Résultats!$B$2:$AZ$251,L$2,FALSE)</f>
        <v>719.69188199999996</v>
      </c>
      <c r="M38" s="25">
        <f>VLOOKUP($D38,Résultats!$B$2:$AZ$251,M$2,FALSE)</f>
        <v>681.88436630000001</v>
      </c>
      <c r="N38" s="25">
        <f>VLOOKUP($D38,Résultats!$B$2:$AZ$251,N$2,FALSE)</f>
        <v>649.65247220000003</v>
      </c>
      <c r="O38" s="25">
        <f>VLOOKUP($D38,Résultats!$B$2:$AZ$251,O$2,FALSE)</f>
        <v>641.87578069999995</v>
      </c>
      <c r="P38" s="25">
        <f>VLOOKUP($D38,Résultats!$B$2:$AZ$251,P$2,FALSE)</f>
        <v>633.6950425</v>
      </c>
      <c r="Q38" s="25">
        <f>VLOOKUP($D38,Résultats!$B$2:$AZ$251,Q$2,FALSE)</f>
        <v>620.958395</v>
      </c>
      <c r="R38" s="25">
        <f>VLOOKUP($D38,Résultats!$B$2:$AZ$251,R$2,FALSE)</f>
        <v>602.68760889999999</v>
      </c>
      <c r="S38" s="25">
        <f>VLOOKUP($D38,Résultats!$B$2:$AZ$251,S$2,FALSE)</f>
        <v>579.77935419999994</v>
      </c>
      <c r="T38" s="25">
        <f>VLOOKUP($D38,Résultats!$B$2:$AZ$251,T$2,FALSE)</f>
        <v>552.08691320000003</v>
      </c>
      <c r="U38" s="25">
        <f>VLOOKUP($D38,Résultats!$B$2:$AZ$251,U$2,FALSE)</f>
        <v>521.28875579999999</v>
      </c>
      <c r="V38" s="25">
        <f>VLOOKUP($D38,Résultats!$B$2:$AZ$251,V$2,FALSE)</f>
        <v>488.22423839999999</v>
      </c>
      <c r="W38" s="25">
        <f>VLOOKUP($D38,Résultats!$B$2:$AZ$251,W$2,FALSE)</f>
        <v>453.70349700000003</v>
      </c>
      <c r="X38" s="25">
        <f>VLOOKUP($D38,Résultats!$B$2:$AZ$251,X$2,FALSE)</f>
        <v>418.51006849999999</v>
      </c>
      <c r="Y38" s="25">
        <f>VLOOKUP($D38,Résultats!$B$2:$AZ$251,Y$2,FALSE)</f>
        <v>382.67299309999999</v>
      </c>
      <c r="Z38" s="25">
        <f>VLOOKUP($D38,Résultats!$B$2:$AZ$251,Z$2,FALSE)</f>
        <v>347.38058640000003</v>
      </c>
      <c r="AA38" s="25">
        <f>VLOOKUP($D38,Résultats!$B$2:$AZ$251,AA$2,FALSE)</f>
        <v>313.02102350000001</v>
      </c>
      <c r="AB38" s="25">
        <f>VLOOKUP($D38,Résultats!$B$2:$AZ$251,AB$2,FALSE)</f>
        <v>280.01520449999998</v>
      </c>
      <c r="AC38" s="25">
        <f>VLOOKUP($D38,Résultats!$B$2:$AZ$251,AC$2,FALSE)</f>
        <v>248.66195519999999</v>
      </c>
      <c r="AD38" s="25">
        <f>VLOOKUP($D38,Résultats!$B$2:$AZ$251,AD$2,FALSE)</f>
        <v>219.662702</v>
      </c>
      <c r="AE38" s="25">
        <f>VLOOKUP($D38,Résultats!$B$2:$AZ$251,AE$2,FALSE)</f>
        <v>192.6657294</v>
      </c>
      <c r="AF38" s="25">
        <f>VLOOKUP($D38,Résultats!$B$2:$AZ$251,AF$2,FALSE)</f>
        <v>167.78428210000001</v>
      </c>
      <c r="AG38" s="25">
        <f>VLOOKUP($D38,Résultats!$B$2:$AZ$251,AG$2,FALSE)</f>
        <v>145.1824723</v>
      </c>
      <c r="AH38" s="25">
        <f>VLOOKUP($D38,Résultats!$B$2:$AZ$251,AH$2,FALSE)</f>
        <v>124.8623237</v>
      </c>
      <c r="AI38" s="25">
        <f>VLOOKUP($D38,Résultats!$B$2:$AZ$251,AI$2,FALSE)</f>
        <v>106.77252249999999</v>
      </c>
      <c r="AJ38" s="25">
        <f>VLOOKUP($D38,Résultats!$B$2:$AZ$251,AJ$2,FALSE)</f>
        <v>90.884876410000004</v>
      </c>
      <c r="AK38" s="25">
        <f>VLOOKUP($D38,Résultats!$B$2:$AZ$251,AK$2,FALSE)</f>
        <v>77.044080370000003</v>
      </c>
      <c r="AL38" s="25">
        <f>VLOOKUP($D38,Résultats!$B$2:$AZ$251,AL$2,FALSE)</f>
        <v>65.076358580000004</v>
      </c>
      <c r="AM38" s="102">
        <f>VLOOKUP($D38,Résultats!$B$2:$AZ$251,AM$2,FALSE)</f>
        <v>54.812605259999998</v>
      </c>
    </row>
    <row r="39" spans="2:39" x14ac:dyDescent="0.3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743.77991510000004</v>
      </c>
      <c r="G39" s="25">
        <f>VLOOKUP($D39,Résultats!$B$2:$AZ$251,G$2,FALSE)</f>
        <v>721.33099360000006</v>
      </c>
      <c r="H39" s="25">
        <f>VLOOKUP($D39,Résultats!$B$2:$AZ$251,H$2,FALSE)</f>
        <v>720.56672149999997</v>
      </c>
      <c r="I39" s="25">
        <f>VLOOKUP($D39,Résultats!$B$2:$AZ$251,I$2,FALSE)</f>
        <v>760.2749546</v>
      </c>
      <c r="J39" s="25">
        <f>VLOOKUP($D39,Résultats!$B$2:$AZ$251,J$2,FALSE)</f>
        <v>761.48216449999995</v>
      </c>
      <c r="K39" s="25">
        <f>VLOOKUP($D39,Résultats!$B$2:$AZ$251,K$2,FALSE)</f>
        <v>690.65462779999996</v>
      </c>
      <c r="L39" s="25">
        <f>VLOOKUP($D39,Résultats!$B$2:$AZ$251,L$2,FALSE)</f>
        <v>662.83498010000005</v>
      </c>
      <c r="M39" s="25">
        <f>VLOOKUP($D39,Résultats!$B$2:$AZ$251,M$2,FALSE)</f>
        <v>624.51630209999996</v>
      </c>
      <c r="N39" s="25">
        <f>VLOOKUP($D39,Résultats!$B$2:$AZ$251,N$2,FALSE)</f>
        <v>592.19928519999996</v>
      </c>
      <c r="O39" s="25">
        <f>VLOOKUP($D39,Résultats!$B$2:$AZ$251,O$2,FALSE)</f>
        <v>582.78078470000003</v>
      </c>
      <c r="P39" s="25">
        <f>VLOOKUP($D39,Résultats!$B$2:$AZ$251,P$2,FALSE)</f>
        <v>573.81504399999994</v>
      </c>
      <c r="Q39" s="25">
        <f>VLOOKUP($D39,Résultats!$B$2:$AZ$251,Q$2,FALSE)</f>
        <v>560.97112349999998</v>
      </c>
      <c r="R39" s="25">
        <f>VLOOKUP($D39,Résultats!$B$2:$AZ$251,R$2,FALSE)</f>
        <v>543.31814039999995</v>
      </c>
      <c r="S39" s="25">
        <f>VLOOKUP($D39,Résultats!$B$2:$AZ$251,S$2,FALSE)</f>
        <v>521.60795919999998</v>
      </c>
      <c r="T39" s="25">
        <f>VLOOKUP($D39,Résultats!$B$2:$AZ$251,T$2,FALSE)</f>
        <v>495.67446539999997</v>
      </c>
      <c r="U39" s="25">
        <f>VLOOKUP($D39,Résultats!$B$2:$AZ$251,U$2,FALSE)</f>
        <v>467.01434990000001</v>
      </c>
      <c r="V39" s="25">
        <f>VLOOKUP($D39,Résultats!$B$2:$AZ$251,V$2,FALSE)</f>
        <v>436.39723759999998</v>
      </c>
      <c r="W39" s="25">
        <f>VLOOKUP($D39,Résultats!$B$2:$AZ$251,W$2,FALSE)</f>
        <v>404.56993319999998</v>
      </c>
      <c r="X39" s="25">
        <f>VLOOKUP($D39,Résultats!$B$2:$AZ$251,X$2,FALSE)</f>
        <v>372.25927039999999</v>
      </c>
      <c r="Y39" s="25">
        <f>VLOOKUP($D39,Résultats!$B$2:$AZ$251,Y$2,FALSE)</f>
        <v>339.50355760000002</v>
      </c>
      <c r="Z39" s="25">
        <f>VLOOKUP($D39,Résultats!$B$2:$AZ$251,Z$2,FALSE)</f>
        <v>307.39438749999999</v>
      </c>
      <c r="AA39" s="25">
        <f>VLOOKUP($D39,Résultats!$B$2:$AZ$251,AA$2,FALSE)</f>
        <v>276.285776</v>
      </c>
      <c r="AB39" s="25">
        <f>VLOOKUP($D39,Résultats!$B$2:$AZ$251,AB$2,FALSE)</f>
        <v>246.52751190000001</v>
      </c>
      <c r="AC39" s="25">
        <f>VLOOKUP($D39,Résultats!$B$2:$AZ$251,AC$2,FALSE)</f>
        <v>218.3737051</v>
      </c>
      <c r="AD39" s="25">
        <f>VLOOKUP($D39,Résultats!$B$2:$AZ$251,AD$2,FALSE)</f>
        <v>192.42223010000001</v>
      </c>
      <c r="AE39" s="25">
        <f>VLOOKUP($D39,Résultats!$B$2:$AZ$251,AE$2,FALSE)</f>
        <v>168.34764630000001</v>
      </c>
      <c r="AF39" s="25">
        <f>VLOOKUP($D39,Résultats!$B$2:$AZ$251,AF$2,FALSE)</f>
        <v>146.2370512</v>
      </c>
      <c r="AG39" s="25">
        <f>VLOOKUP($D39,Résultats!$B$2:$AZ$251,AG$2,FALSE)</f>
        <v>126.2142656</v>
      </c>
      <c r="AH39" s="25">
        <f>VLOOKUP($D39,Résultats!$B$2:$AZ$251,AH$2,FALSE)</f>
        <v>108.2641381</v>
      </c>
      <c r="AI39" s="25">
        <f>VLOOKUP($D39,Résultats!$B$2:$AZ$251,AI$2,FALSE)</f>
        <v>92.331109479999995</v>
      </c>
      <c r="AJ39" s="25">
        <f>VLOOKUP($D39,Résultats!$B$2:$AZ$251,AJ$2,FALSE)</f>
        <v>78.377098270000005</v>
      </c>
      <c r="AK39" s="25">
        <f>VLOOKUP($D39,Résultats!$B$2:$AZ$251,AK$2,FALSE)</f>
        <v>66.256618020000005</v>
      </c>
      <c r="AL39" s="25">
        <f>VLOOKUP($D39,Résultats!$B$2:$AZ$251,AL$2,FALSE)</f>
        <v>55.808800470000001</v>
      </c>
      <c r="AM39" s="102">
        <f>VLOOKUP($D39,Résultats!$B$2:$AZ$251,AM$2,FALSE)</f>
        <v>46.876249199999997</v>
      </c>
    </row>
    <row r="40" spans="2:39" x14ac:dyDescent="0.3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443.58344299999999</v>
      </c>
      <c r="G40" s="25">
        <f>VLOOKUP($D40,Résultats!$B$2:$AZ$251,G$2,FALSE)</f>
        <v>407.73512829999999</v>
      </c>
      <c r="H40" s="25">
        <f>VLOOKUP($D40,Résultats!$B$2:$AZ$251,H$2,FALSE)</f>
        <v>398.08069769999997</v>
      </c>
      <c r="I40" s="25">
        <f>VLOOKUP($D40,Résultats!$B$2:$AZ$251,I$2,FALSE)</f>
        <v>396.63965660000002</v>
      </c>
      <c r="J40" s="25">
        <f>VLOOKUP($D40,Résultats!$B$2:$AZ$251,J$2,FALSE)</f>
        <v>415.6014634</v>
      </c>
      <c r="K40" s="25">
        <f>VLOOKUP($D40,Résultats!$B$2:$AZ$251,K$2,FALSE)</f>
        <v>355.11397770000002</v>
      </c>
      <c r="L40" s="25">
        <f>VLOOKUP($D40,Résultats!$B$2:$AZ$251,L$2,FALSE)</f>
        <v>337.78474390000002</v>
      </c>
      <c r="M40" s="25">
        <f>VLOOKUP($D40,Résultats!$B$2:$AZ$251,M$2,FALSE)</f>
        <v>315.45243809999999</v>
      </c>
      <c r="N40" s="25">
        <f>VLOOKUP($D40,Résultats!$B$2:$AZ$251,N$2,FALSE)</f>
        <v>297.25377509999998</v>
      </c>
      <c r="O40" s="25">
        <f>VLOOKUP($D40,Résultats!$B$2:$AZ$251,O$2,FALSE)</f>
        <v>290.68256359999998</v>
      </c>
      <c r="P40" s="25">
        <f>VLOOKUP($D40,Résultats!$B$2:$AZ$251,P$2,FALSE)</f>
        <v>285.03223650000001</v>
      </c>
      <c r="Q40" s="25">
        <f>VLOOKUP($D40,Résultats!$B$2:$AZ$251,Q$2,FALSE)</f>
        <v>277.66686349999998</v>
      </c>
      <c r="R40" s="25">
        <f>VLOOKUP($D40,Résultats!$B$2:$AZ$251,R$2,FALSE)</f>
        <v>268.09156769999998</v>
      </c>
      <c r="S40" s="25">
        <f>VLOOKUP($D40,Résultats!$B$2:$AZ$251,S$2,FALSE)</f>
        <v>256.63348459999997</v>
      </c>
      <c r="T40" s="25">
        <f>VLOOKUP($D40,Résultats!$B$2:$AZ$251,T$2,FALSE)</f>
        <v>243.18912900000001</v>
      </c>
      <c r="U40" s="25">
        <f>VLOOKUP($D40,Résultats!$B$2:$AZ$251,U$2,FALSE)</f>
        <v>228.48096580000001</v>
      </c>
      <c r="V40" s="25">
        <f>VLOOKUP($D40,Résultats!$B$2:$AZ$251,V$2,FALSE)</f>
        <v>212.89492100000001</v>
      </c>
      <c r="W40" s="25">
        <f>VLOOKUP($D40,Résultats!$B$2:$AZ$251,W$2,FALSE)</f>
        <v>196.80721579999999</v>
      </c>
      <c r="X40" s="25">
        <f>VLOOKUP($D40,Résultats!$B$2:$AZ$251,X$2,FALSE)</f>
        <v>180.5847843</v>
      </c>
      <c r="Y40" s="25">
        <f>VLOOKUP($D40,Résultats!$B$2:$AZ$251,Y$2,FALSE)</f>
        <v>164.2675534</v>
      </c>
      <c r="Z40" s="25">
        <f>VLOOKUP($D40,Résultats!$B$2:$AZ$251,Z$2,FALSE)</f>
        <v>148.37619169999999</v>
      </c>
      <c r="AA40" s="25">
        <f>VLOOKUP($D40,Résultats!$B$2:$AZ$251,AA$2,FALSE)</f>
        <v>133.07542040000001</v>
      </c>
      <c r="AB40" s="25">
        <f>VLOOKUP($D40,Résultats!$B$2:$AZ$251,AB$2,FALSE)</f>
        <v>118.5136492</v>
      </c>
      <c r="AC40" s="25">
        <f>VLOOKUP($D40,Résultats!$B$2:$AZ$251,AC$2,FALSE)</f>
        <v>104.8005881</v>
      </c>
      <c r="AD40" s="25">
        <f>VLOOKUP($D40,Résultats!$B$2:$AZ$251,AD$2,FALSE)</f>
        <v>92.214706539999995</v>
      </c>
      <c r="AE40" s="25">
        <f>VLOOKUP($D40,Résultats!$B$2:$AZ$251,AE$2,FALSE)</f>
        <v>80.580736659999999</v>
      </c>
      <c r="AF40" s="25">
        <f>VLOOKUP($D40,Résultats!$B$2:$AZ$251,AF$2,FALSE)</f>
        <v>69.929998740000002</v>
      </c>
      <c r="AG40" s="25">
        <f>VLOOKUP($D40,Résultats!$B$2:$AZ$251,AG$2,FALSE)</f>
        <v>60.310994389999998</v>
      </c>
      <c r="AH40" s="25">
        <f>VLOOKUP($D40,Résultats!$B$2:$AZ$251,AH$2,FALSE)</f>
        <v>51.708180970000001</v>
      </c>
      <c r="AI40" s="25">
        <f>VLOOKUP($D40,Résultats!$B$2:$AZ$251,AI$2,FALSE)</f>
        <v>44.091998869999998</v>
      </c>
      <c r="AJ40" s="25">
        <f>VLOOKUP($D40,Résultats!$B$2:$AZ$251,AJ$2,FALSE)</f>
        <v>37.435098179999997</v>
      </c>
      <c r="AK40" s="25">
        <f>VLOOKUP($D40,Résultats!$B$2:$AZ$251,AK$2,FALSE)</f>
        <v>31.663015390000002</v>
      </c>
      <c r="AL40" s="25">
        <f>VLOOKUP($D40,Résultats!$B$2:$AZ$251,AL$2,FALSE)</f>
        <v>26.694756550000001</v>
      </c>
      <c r="AM40" s="102">
        <f>VLOOKUP($D40,Résultats!$B$2:$AZ$251,AM$2,FALSE)</f>
        <v>22.451907630000001</v>
      </c>
    </row>
    <row r="41" spans="2:39" x14ac:dyDescent="0.3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121.8054504</v>
      </c>
      <c r="G41" s="25">
        <f>VLOOKUP($D41,Résultats!$B$2:$AZ$251,G$2,FALSE)</f>
        <v>110.4220418</v>
      </c>
      <c r="H41" s="25">
        <f>VLOOKUP($D41,Résultats!$B$2:$AZ$251,H$2,FALSE)</f>
        <v>106.00187819999999</v>
      </c>
      <c r="I41" s="25">
        <f>VLOOKUP($D41,Résultats!$B$2:$AZ$251,I$2,FALSE)</f>
        <v>100.8142015</v>
      </c>
      <c r="J41" s="25">
        <f>VLOOKUP($D41,Résultats!$B$2:$AZ$251,J$2,FALSE)</f>
        <v>83.668824430000001</v>
      </c>
      <c r="K41" s="25">
        <f>VLOOKUP($D41,Résultats!$B$2:$AZ$251,K$2,FALSE)</f>
        <v>71.568231969999999</v>
      </c>
      <c r="L41" s="25">
        <f>VLOOKUP($D41,Résultats!$B$2:$AZ$251,L$2,FALSE)</f>
        <v>67.883301250000002</v>
      </c>
      <c r="M41" s="25">
        <f>VLOOKUP($D41,Résultats!$B$2:$AZ$251,M$2,FALSE)</f>
        <v>63.337242600000003</v>
      </c>
      <c r="N41" s="25">
        <f>VLOOKUP($D41,Résultats!$B$2:$AZ$251,N$2,FALSE)</f>
        <v>59.763067669999998</v>
      </c>
      <c r="O41" s="25">
        <f>VLOOKUP($D41,Résultats!$B$2:$AZ$251,O$2,FALSE)</f>
        <v>58.492718779999997</v>
      </c>
      <c r="P41" s="25">
        <f>VLOOKUP($D41,Résultats!$B$2:$AZ$251,P$2,FALSE)</f>
        <v>57.414199850000003</v>
      </c>
      <c r="Q41" s="25">
        <f>VLOOKUP($D41,Résultats!$B$2:$AZ$251,Q$2,FALSE)</f>
        <v>55.994155999999997</v>
      </c>
      <c r="R41" s="25">
        <f>VLOOKUP($D41,Résultats!$B$2:$AZ$251,R$2,FALSE)</f>
        <v>54.130685409999998</v>
      </c>
      <c r="S41" s="25">
        <f>VLOOKUP($D41,Résultats!$B$2:$AZ$251,S$2,FALSE)</f>
        <v>51.890078969999998</v>
      </c>
      <c r="T41" s="25">
        <f>VLOOKUP($D41,Résultats!$B$2:$AZ$251,T$2,FALSE)</f>
        <v>49.252784390000002</v>
      </c>
      <c r="U41" s="25">
        <f>VLOOKUP($D41,Résultats!$B$2:$AZ$251,U$2,FALSE)</f>
        <v>46.364285289999998</v>
      </c>
      <c r="V41" s="25">
        <f>VLOOKUP($D41,Résultats!$B$2:$AZ$251,V$2,FALSE)</f>
        <v>43.300322029999997</v>
      </c>
      <c r="W41" s="25">
        <f>VLOOKUP($D41,Résultats!$B$2:$AZ$251,W$2,FALSE)</f>
        <v>40.134067080000001</v>
      </c>
      <c r="X41" s="25">
        <f>VLOOKUP($D41,Résultats!$B$2:$AZ$251,X$2,FALSE)</f>
        <v>36.935871720000002</v>
      </c>
      <c r="Y41" s="25">
        <f>VLOOKUP($D41,Résultats!$B$2:$AZ$251,Y$2,FALSE)</f>
        <v>33.714027729999998</v>
      </c>
      <c r="Z41" s="25">
        <f>VLOOKUP($D41,Résultats!$B$2:$AZ$251,Z$2,FALSE)</f>
        <v>30.565074370000001</v>
      </c>
      <c r="AA41" s="25">
        <f>VLOOKUP($D41,Résultats!$B$2:$AZ$251,AA$2,FALSE)</f>
        <v>27.518717609999999</v>
      </c>
      <c r="AB41" s="25">
        <f>VLOOKUP($D41,Résultats!$B$2:$AZ$251,AB$2,FALSE)</f>
        <v>24.606358520000001</v>
      </c>
      <c r="AC41" s="25">
        <f>VLOOKUP($D41,Résultats!$B$2:$AZ$251,AC$2,FALSE)</f>
        <v>21.850237010000001</v>
      </c>
      <c r="AD41" s="25">
        <f>VLOOKUP($D41,Résultats!$B$2:$AZ$251,AD$2,FALSE)</f>
        <v>19.310808680000001</v>
      </c>
      <c r="AE41" s="25">
        <f>VLOOKUP($D41,Résultats!$B$2:$AZ$251,AE$2,FALSE)</f>
        <v>16.95183093</v>
      </c>
      <c r="AF41" s="25">
        <f>VLOOKUP($D41,Résultats!$B$2:$AZ$251,AF$2,FALSE)</f>
        <v>14.78079597</v>
      </c>
      <c r="AG41" s="25">
        <f>VLOOKUP($D41,Résultats!$B$2:$AZ$251,AG$2,FALSE)</f>
        <v>12.81049514</v>
      </c>
      <c r="AH41" s="25">
        <f>VLOOKUP($D41,Résultats!$B$2:$AZ$251,AH$2,FALSE)</f>
        <v>11.04008617</v>
      </c>
      <c r="AI41" s="25">
        <f>VLOOKUP($D41,Résultats!$B$2:$AZ$251,AI$2,FALSE)</f>
        <v>9.4653915120000001</v>
      </c>
      <c r="AJ41" s="25">
        <f>VLOOKUP($D41,Résultats!$B$2:$AZ$251,AJ$2,FALSE)</f>
        <v>8.0821816959999904</v>
      </c>
      <c r="AK41" s="25">
        <f>VLOOKUP($D41,Résultats!$B$2:$AZ$251,AK$2,FALSE)</f>
        <v>6.876297428</v>
      </c>
      <c r="AL41" s="25">
        <f>VLOOKUP($D41,Résultats!$B$2:$AZ$251,AL$2,FALSE)</f>
        <v>5.8321903009999998</v>
      </c>
      <c r="AM41" s="102">
        <f>VLOOKUP($D41,Résultats!$B$2:$AZ$251,AM$2,FALSE)</f>
        <v>4.9350944879999998</v>
      </c>
    </row>
    <row r="42" spans="2:39" x14ac:dyDescent="0.3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24.181833300000001</v>
      </c>
      <c r="G42" s="57">
        <f>VLOOKUP($D42,Résultats!$B$2:$AZ$251,G$2,FALSE)</f>
        <v>19.583915869999998</v>
      </c>
      <c r="H42" s="57">
        <f>VLOOKUP($D42,Résultats!$B$2:$AZ$251,H$2,FALSE)</f>
        <v>17.59189859</v>
      </c>
      <c r="I42" s="57">
        <f>VLOOKUP($D42,Résultats!$B$2:$AZ$251,I$2,FALSE)</f>
        <v>16.921559439999999</v>
      </c>
      <c r="J42" s="57">
        <f>VLOOKUP($D42,Résultats!$B$2:$AZ$251,J$2,FALSE)</f>
        <v>13.696475120000001</v>
      </c>
      <c r="K42" s="57">
        <f>VLOOKUP($D42,Résultats!$B$2:$AZ$251,K$2,FALSE)</f>
        <v>11.25090011</v>
      </c>
      <c r="L42" s="57">
        <f>VLOOKUP($D42,Résultats!$B$2:$AZ$251,L$2,FALSE)</f>
        <v>10.180506790000001</v>
      </c>
      <c r="M42" s="57">
        <f>VLOOKUP($D42,Résultats!$B$2:$AZ$251,M$2,FALSE)</f>
        <v>9.0639267120000007</v>
      </c>
      <c r="N42" s="57">
        <f>VLOOKUP($D42,Résultats!$B$2:$AZ$251,N$2,FALSE)</f>
        <v>8.2367415679999905</v>
      </c>
      <c r="O42" s="57">
        <f>VLOOKUP($D42,Résultats!$B$2:$AZ$251,O$2,FALSE)</f>
        <v>7.875810822</v>
      </c>
      <c r="P42" s="57">
        <f>VLOOKUP($D42,Résultats!$B$2:$AZ$251,P$2,FALSE)</f>
        <v>7.6227790530000004</v>
      </c>
      <c r="Q42" s="57">
        <f>VLOOKUP($D42,Résultats!$B$2:$AZ$251,Q$2,FALSE)</f>
        <v>7.3516146669999998</v>
      </c>
      <c r="R42" s="57">
        <f>VLOOKUP($D42,Résultats!$B$2:$AZ$251,R$2,FALSE)</f>
        <v>7.0404050659999999</v>
      </c>
      <c r="S42" s="57">
        <f>VLOOKUP($D42,Résultats!$B$2:$AZ$251,S$2,FALSE)</f>
        <v>6.6917936190000002</v>
      </c>
      <c r="T42" s="57">
        <f>VLOOKUP($D42,Résultats!$B$2:$AZ$251,T$2,FALSE)</f>
        <v>6.2999152440000001</v>
      </c>
      <c r="U42" s="57">
        <f>VLOOKUP($D42,Résultats!$B$2:$AZ$251,U$2,FALSE)</f>
        <v>5.8826639160000003</v>
      </c>
      <c r="V42" s="57">
        <f>VLOOKUP($D42,Résultats!$B$2:$AZ$251,V$2,FALSE)</f>
        <v>5.4502597929999999</v>
      </c>
      <c r="W42" s="57">
        <f>VLOOKUP($D42,Résultats!$B$2:$AZ$251,W$2,FALSE)</f>
        <v>5.0125309939999996</v>
      </c>
      <c r="X42" s="57">
        <f>VLOOKUP($D42,Résultats!$B$2:$AZ$251,X$2,FALSE)</f>
        <v>4.578813308</v>
      </c>
      <c r="Y42" s="57">
        <f>VLOOKUP($D42,Résultats!$B$2:$AZ$251,Y$2,FALSE)</f>
        <v>4.1490328710000002</v>
      </c>
      <c r="Z42" s="57">
        <f>VLOOKUP($D42,Résultats!$B$2:$AZ$251,Z$2,FALSE)</f>
        <v>3.7364574400000001</v>
      </c>
      <c r="AA42" s="57">
        <f>VLOOKUP($D42,Résultats!$B$2:$AZ$251,AA$2,FALSE)</f>
        <v>3.3440311280000001</v>
      </c>
      <c r="AB42" s="57">
        <f>VLOOKUP($D42,Résultats!$B$2:$AZ$251,AB$2,FALSE)</f>
        <v>2.9740508499999998</v>
      </c>
      <c r="AC42" s="57">
        <f>VLOOKUP($D42,Résultats!$B$2:$AZ$251,AC$2,FALSE)</f>
        <v>2.6281962750000001</v>
      </c>
      <c r="AD42" s="57">
        <f>VLOOKUP($D42,Résultats!$B$2:$AZ$251,AD$2,FALSE)</f>
        <v>2.3125067119999998</v>
      </c>
      <c r="AE42" s="57">
        <f>VLOOKUP($D42,Résultats!$B$2:$AZ$251,AE$2,FALSE)</f>
        <v>2.0219473859999999</v>
      </c>
      <c r="AF42" s="57">
        <f>VLOOKUP($D42,Résultats!$B$2:$AZ$251,AF$2,FALSE)</f>
        <v>1.7567352009999999</v>
      </c>
      <c r="AG42" s="57">
        <f>VLOOKUP($D42,Résultats!$B$2:$AZ$251,AG$2,FALSE)</f>
        <v>1.5176942600000001</v>
      </c>
      <c r="AH42" s="57">
        <f>VLOOKUP($D42,Résultats!$B$2:$AZ$251,AH$2,FALSE)</f>
        <v>1.3041727400000001</v>
      </c>
      <c r="AI42" s="57">
        <f>VLOOKUP($D42,Résultats!$B$2:$AZ$251,AI$2,FALSE)</f>
        <v>1.1152321059999999</v>
      </c>
      <c r="AJ42" s="57">
        <f>VLOOKUP($D42,Résultats!$B$2:$AZ$251,AJ$2,FALSE)</f>
        <v>0.95005497930000005</v>
      </c>
      <c r="AK42" s="57">
        <f>VLOOKUP($D42,Résultats!$B$2:$AZ$251,AK$2,FALSE)</f>
        <v>0.80667611859999999</v>
      </c>
      <c r="AL42" s="57">
        <f>VLOOKUP($D42,Résultats!$B$2:$AZ$251,AL$2,FALSE)</f>
        <v>0.68301382320000004</v>
      </c>
      <c r="AM42" s="215">
        <f>VLOOKUP($D42,Résultats!$B$2:$AZ$251,AM$2,FALSE)</f>
        <v>0.57711866990000005</v>
      </c>
    </row>
    <row r="43" spans="2:39" x14ac:dyDescent="0.3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34664.492700000003</v>
      </c>
      <c r="J43" s="99">
        <f>VLOOKUP($D48,Résultats!$B$2:$AZ$212,J$2,FALSE)</f>
        <v>34956.187980000002</v>
      </c>
      <c r="K43" s="99">
        <f>VLOOKUP($D48,Résultats!$B$2:$AZ$212,K$2,FALSE)</f>
        <v>35116.030050000001</v>
      </c>
      <c r="L43" s="99">
        <f>VLOOKUP($D48,Résultats!$B$2:$AZ$212,L$2,FALSE)</f>
        <v>35229.844510000003</v>
      </c>
      <c r="M43" s="99">
        <f>VLOOKUP($D48,Résultats!$B$2:$AZ$212,M$2,FALSE)</f>
        <v>35263.179049999999</v>
      </c>
      <c r="N43" s="99">
        <f>VLOOKUP($D48,Résultats!$B$2:$AZ$212,N$2,FALSE)</f>
        <v>35249.777090000003</v>
      </c>
      <c r="O43" s="99">
        <f>VLOOKUP($D48,Résultats!$B$2:$AZ$212,O$2,FALSE)</f>
        <v>35293.637759999998</v>
      </c>
      <c r="P43" s="99">
        <f>VLOOKUP($D48,Résultats!$B$2:$AZ$212,P$2,FALSE)</f>
        <v>35397.082829999999</v>
      </c>
      <c r="Q43" s="99">
        <f>VLOOKUP($D48,Résultats!$B$2:$AZ$212,Q$2,FALSE)</f>
        <v>35547.242339999997</v>
      </c>
      <c r="R43" s="99">
        <f>VLOOKUP($D48,Résultats!$B$2:$AZ$212,R$2,FALSE)</f>
        <v>35727.662709999997</v>
      </c>
      <c r="S43" s="99">
        <f>VLOOKUP($D48,Résultats!$B$2:$AZ$212,S$2,FALSE)</f>
        <v>35926.602480000001</v>
      </c>
      <c r="T43" s="99">
        <f>VLOOKUP($D48,Résultats!$B$2:$AZ$212,T$2,FALSE)</f>
        <v>36130.951330000004</v>
      </c>
      <c r="U43" s="99">
        <f>VLOOKUP($D48,Résultats!$B$2:$AZ$212,U$2,FALSE)</f>
        <v>36335.174919999998</v>
      </c>
      <c r="V43" s="99">
        <f>VLOOKUP($D48,Résultats!$B$2:$AZ$212,V$2,FALSE)</f>
        <v>36536.448709999997</v>
      </c>
      <c r="W43" s="99">
        <f>VLOOKUP($D48,Résultats!$B$2:$AZ$212,W$2,FALSE)</f>
        <v>36734.278279999999</v>
      </c>
      <c r="X43" s="99">
        <f>VLOOKUP($D48,Résultats!$B$2:$AZ$212,X$2,FALSE)</f>
        <v>36930.246579999999</v>
      </c>
      <c r="Y43" s="99">
        <f>VLOOKUP($D48,Résultats!$B$2:$AZ$212,Y$2,FALSE)</f>
        <v>37123.05027</v>
      </c>
      <c r="Z43" s="99">
        <f>VLOOKUP($D48,Résultats!$B$2:$AZ$212,Z$2,FALSE)</f>
        <v>37315.613729999997</v>
      </c>
      <c r="AA43" s="99">
        <f>VLOOKUP($D48,Résultats!$B$2:$AZ$212,AA$2,FALSE)</f>
        <v>37509.929530000001</v>
      </c>
      <c r="AB43" s="99">
        <f>VLOOKUP($D48,Résultats!$B$2:$AZ$212,AB$2,FALSE)</f>
        <v>37707.931750000003</v>
      </c>
      <c r="AC43" s="99">
        <f>VLOOKUP($D48,Résultats!$B$2:$AZ$212,AC$2,FALSE)</f>
        <v>37910.49841</v>
      </c>
      <c r="AD43" s="99">
        <f>VLOOKUP($D48,Résultats!$B$2:$AZ$212,AD$2,FALSE)</f>
        <v>38124.448830000001</v>
      </c>
      <c r="AE43" s="99">
        <f>VLOOKUP($D48,Résultats!$B$2:$AZ$212,AE$2,FALSE)</f>
        <v>38348.593269999998</v>
      </c>
      <c r="AF43" s="99">
        <f>VLOOKUP($D48,Résultats!$B$2:$AZ$212,AF$2,FALSE)</f>
        <v>38580.20491</v>
      </c>
      <c r="AG43" s="99">
        <f>VLOOKUP($D48,Résultats!$B$2:$AZ$212,AG$2,FALSE)</f>
        <v>38817.568290000003</v>
      </c>
      <c r="AH43" s="99">
        <f>VLOOKUP($D48,Résultats!$B$2:$AZ$212,AH$2,FALSE)</f>
        <v>39058.533949999997</v>
      </c>
      <c r="AI43" s="99">
        <f>VLOOKUP($D48,Résultats!$B$2:$AZ$212,AI$2,FALSE)</f>
        <v>39300.951609999996</v>
      </c>
      <c r="AJ43" s="99">
        <f>VLOOKUP($D48,Résultats!$B$2:$AZ$212,AJ$2,FALSE)</f>
        <v>39544.550150000003</v>
      </c>
      <c r="AK43" s="99">
        <f>VLOOKUP($D48,Résultats!$B$2:$AZ$212,AK$2,FALSE)</f>
        <v>39788.959159999999</v>
      </c>
      <c r="AL43" s="99">
        <f>VLOOKUP($D48,Résultats!$B$2:$AZ$212,AL$2,FALSE)</f>
        <v>40033.861550000001</v>
      </c>
      <c r="AM43" s="104">
        <f>VLOOKUP($D48,Résultats!$B$2:$AZ$212,AM$2,FALSE)</f>
        <v>40280.122589999999</v>
      </c>
    </row>
    <row r="44" spans="2:39" x14ac:dyDescent="0.3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3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34367.418949999999</v>
      </c>
      <c r="J45" s="25">
        <f>VLOOKUP($D45,Résultats!$B$2:$AZ$212,J$2,FALSE)</f>
        <v>34497.361190000003</v>
      </c>
      <c r="K45" s="25">
        <f>VLOOKUP($D45,Résultats!$B$2:$AZ$212,K$2,FALSE)</f>
        <v>34380.765469999998</v>
      </c>
      <c r="L45" s="25">
        <f>VLOOKUP($D45,Résultats!$B$2:$AZ$212,L$2,FALSE)</f>
        <v>34196.215080000002</v>
      </c>
      <c r="M45" s="25">
        <f>VLOOKUP($D45,Résultats!$B$2:$AZ$212,M$2,FALSE)</f>
        <v>33911.478900000002</v>
      </c>
      <c r="N45" s="25">
        <f>VLOOKUP($D45,Résultats!$B$2:$AZ$212,N$2,FALSE)</f>
        <v>33553.709990000003</v>
      </c>
      <c r="O45" s="25">
        <f>VLOOKUP($D45,Résultats!$B$2:$AZ$212,O$2,FALSE)</f>
        <v>33205.297579999999</v>
      </c>
      <c r="P45" s="25">
        <f>VLOOKUP($D45,Résultats!$B$2:$AZ$212,P$2,FALSE)</f>
        <v>32860.860679999998</v>
      </c>
      <c r="Q45" s="25">
        <f>VLOOKUP($D45,Résultats!$B$2:$AZ$212,Q$2,FALSE)</f>
        <v>32502.866890000001</v>
      </c>
      <c r="R45" s="25">
        <f>VLOOKUP($D45,Résultats!$B$2:$AZ$212,R$2,FALSE)</f>
        <v>32112.091670000002</v>
      </c>
      <c r="S45" s="25">
        <f>VLOOKUP($D45,Résultats!$B$2:$AZ$212,S$2,FALSE)</f>
        <v>31674.280429999999</v>
      </c>
      <c r="T45" s="25">
        <f>VLOOKUP($D45,Résultats!$B$2:$AZ$212,T$2,FALSE)</f>
        <v>31175.99397</v>
      </c>
      <c r="U45" s="25">
        <f>VLOOKUP($D45,Résultats!$B$2:$AZ$212,U$2,FALSE)</f>
        <v>30610.798279999999</v>
      </c>
      <c r="V45" s="25">
        <f>VLOOKUP($D45,Résultats!$B$2:$AZ$212,V$2,FALSE)</f>
        <v>29975.662359999998</v>
      </c>
      <c r="W45" s="25">
        <f>VLOOKUP($D45,Résultats!$B$2:$AZ$212,W$2,FALSE)</f>
        <v>29270.58108</v>
      </c>
      <c r="X45" s="25">
        <f>VLOOKUP($D45,Résultats!$B$2:$AZ$212,X$2,FALSE)</f>
        <v>28498.229090000001</v>
      </c>
      <c r="Y45" s="25">
        <f>VLOOKUP($D45,Résultats!$B$2:$AZ$212,Y$2,FALSE)</f>
        <v>27661.438969999999</v>
      </c>
      <c r="Z45" s="25">
        <f>VLOOKUP($D45,Résultats!$B$2:$AZ$212,Z$2,FALSE)</f>
        <v>26766.57229</v>
      </c>
      <c r="AA45" s="25">
        <f>VLOOKUP($D45,Résultats!$B$2:$AZ$212,AA$2,FALSE)</f>
        <v>25820.78429</v>
      </c>
      <c r="AB45" s="25">
        <f>VLOOKUP($D45,Résultats!$B$2:$AZ$212,AB$2,FALSE)</f>
        <v>24832.249800000001</v>
      </c>
      <c r="AC45" s="25">
        <f>VLOOKUP($D45,Résultats!$B$2:$AZ$212,AC$2,FALSE)</f>
        <v>23809.599880000002</v>
      </c>
      <c r="AD45" s="25">
        <f>VLOOKUP($D45,Résultats!$B$2:$AZ$212,AD$2,FALSE)</f>
        <v>22763.53037</v>
      </c>
      <c r="AE45" s="25">
        <f>VLOOKUP($D45,Résultats!$B$2:$AZ$212,AE$2,FALSE)</f>
        <v>21702.557280000001</v>
      </c>
      <c r="AF45" s="25">
        <f>VLOOKUP($D45,Résultats!$B$2:$AZ$212,AF$2,FALSE)</f>
        <v>20634.981640000002</v>
      </c>
      <c r="AG45" s="25">
        <f>VLOOKUP($D45,Résultats!$B$2:$AZ$212,AG$2,FALSE)</f>
        <v>19569.1512</v>
      </c>
      <c r="AH45" s="25">
        <f>VLOOKUP($D45,Résultats!$B$2:$AZ$212,AH$2,FALSE)</f>
        <v>18512.85554</v>
      </c>
      <c r="AI45" s="25">
        <f>VLOOKUP($D45,Résultats!$B$2:$AZ$212,AI$2,FALSE)</f>
        <v>17473.19774</v>
      </c>
      <c r="AJ45" s="25">
        <f>VLOOKUP($D45,Résultats!$B$2:$AZ$212,AJ$2,FALSE)</f>
        <v>16456.635610000001</v>
      </c>
      <c r="AK45" s="25">
        <f>VLOOKUP($D45,Résultats!$B$2:$AZ$212,AK$2,FALSE)</f>
        <v>15468.599130000001</v>
      </c>
      <c r="AL45" s="25">
        <f>VLOOKUP($D45,Résultats!$B$2:$AZ$212,AL$2,FALSE)</f>
        <v>14513.50281</v>
      </c>
      <c r="AM45" s="102">
        <f>VLOOKUP($D45,Résultats!$B$2:$AZ$212,AM$2,FALSE)</f>
        <v>13594.852129999999</v>
      </c>
    </row>
    <row r="46" spans="2:39" x14ac:dyDescent="0.3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81.931572489999894</v>
      </c>
      <c r="G46" s="25">
        <f>VLOOKUP($D46,Résultats!$B$2:$AZ$212,G$2,FALSE)</f>
        <v>168.46434970000001</v>
      </c>
      <c r="H46" s="25">
        <f>VLOOKUP($D46,Résultats!$B$2:$AZ$212,H$2,FALSE)</f>
        <v>208.71484989999999</v>
      </c>
      <c r="I46" s="25">
        <f>VLOOKUP($D46,Résultats!$B$2:$AZ$212,I$2,FALSE)</f>
        <v>297.07375539999998</v>
      </c>
      <c r="J46" s="25">
        <f>VLOOKUP($D46,Résultats!$B$2:$AZ$212,J$2,FALSE)</f>
        <v>458.82679739999998</v>
      </c>
      <c r="K46" s="25">
        <f>VLOOKUP($D46,Résultats!$B$2:$AZ$212,K$2,FALSE)</f>
        <v>735.26458239999999</v>
      </c>
      <c r="L46" s="25">
        <f>VLOOKUP($D46,Résultats!$B$2:$AZ$212,L$2,FALSE)</f>
        <v>1033.629428</v>
      </c>
      <c r="M46" s="25">
        <f>VLOOKUP($D46,Résultats!$B$2:$AZ$212,M$2,FALSE)</f>
        <v>1351.7001419999999</v>
      </c>
      <c r="N46" s="25">
        <f>VLOOKUP($D46,Résultats!$B$2:$AZ$212,N$2,FALSE)</f>
        <v>1696.0670950000001</v>
      </c>
      <c r="O46" s="25">
        <f>VLOOKUP($D46,Résultats!$B$2:$AZ$212,O$2,FALSE)</f>
        <v>2088.3401800000001</v>
      </c>
      <c r="P46" s="25">
        <f>VLOOKUP($D46,Résultats!$B$2:$AZ$212,P$2,FALSE)</f>
        <v>2536.2221450000002</v>
      </c>
      <c r="Q46" s="25">
        <f>VLOOKUP($D46,Résultats!$B$2:$AZ$212,Q$2,FALSE)</f>
        <v>3044.3754469999999</v>
      </c>
      <c r="R46" s="25">
        <f>VLOOKUP($D46,Résultats!$B$2:$AZ$212,R$2,FALSE)</f>
        <v>3615.5710429999999</v>
      </c>
      <c r="S46" s="25">
        <f>VLOOKUP($D46,Résultats!$B$2:$AZ$212,S$2,FALSE)</f>
        <v>4252.3220510000001</v>
      </c>
      <c r="T46" s="25">
        <f>VLOOKUP($D46,Résultats!$B$2:$AZ$212,T$2,FALSE)</f>
        <v>4954.957367</v>
      </c>
      <c r="U46" s="25">
        <f>VLOOKUP($D46,Résultats!$B$2:$AZ$212,U$2,FALSE)</f>
        <v>5724.3766459999997</v>
      </c>
      <c r="V46" s="25">
        <f>VLOOKUP($D46,Résultats!$B$2:$AZ$212,V$2,FALSE)</f>
        <v>6560.7863450000004</v>
      </c>
      <c r="W46" s="25">
        <f>VLOOKUP($D46,Résultats!$B$2:$AZ$212,W$2,FALSE)</f>
        <v>7463.6972020000003</v>
      </c>
      <c r="X46" s="25">
        <f>VLOOKUP($D46,Résultats!$B$2:$AZ$212,X$2,FALSE)</f>
        <v>8432.0174979999902</v>
      </c>
      <c r="Y46" s="25">
        <f>VLOOKUP($D46,Résultats!$B$2:$AZ$212,Y$2,FALSE)</f>
        <v>9461.6112990000001</v>
      </c>
      <c r="Z46" s="25">
        <f>VLOOKUP($D46,Résultats!$B$2:$AZ$212,Z$2,FALSE)</f>
        <v>10549.041440000001</v>
      </c>
      <c r="AA46" s="25">
        <f>VLOOKUP($D46,Résultats!$B$2:$AZ$212,AA$2,FALSE)</f>
        <v>11689.14524</v>
      </c>
      <c r="AB46" s="25">
        <f>VLOOKUP($D46,Résultats!$B$2:$AZ$212,AB$2,FALSE)</f>
        <v>12875.68196</v>
      </c>
      <c r="AC46" s="25">
        <f>VLOOKUP($D46,Résultats!$B$2:$AZ$212,AC$2,FALSE)</f>
        <v>14100.898520000001</v>
      </c>
      <c r="AD46" s="25">
        <f>VLOOKUP($D46,Résultats!$B$2:$AZ$212,AD$2,FALSE)</f>
        <v>15360.918470000001</v>
      </c>
      <c r="AE46" s="25">
        <f>VLOOKUP($D46,Résultats!$B$2:$AZ$212,AE$2,FALSE)</f>
        <v>16646.03599</v>
      </c>
      <c r="AF46" s="25">
        <f>VLOOKUP($D46,Résultats!$B$2:$AZ$212,AF$2,FALSE)</f>
        <v>17945.223269999999</v>
      </c>
      <c r="AG46" s="25">
        <f>VLOOKUP($D46,Résultats!$B$2:$AZ$212,AG$2,FALSE)</f>
        <v>19248.417089999999</v>
      </c>
      <c r="AH46" s="25">
        <f>VLOOKUP($D46,Résultats!$B$2:$AZ$212,AH$2,FALSE)</f>
        <v>20545.67841</v>
      </c>
      <c r="AI46" s="25">
        <f>VLOOKUP($D46,Résultats!$B$2:$AZ$212,AI$2,FALSE)</f>
        <v>21827.753860000001</v>
      </c>
      <c r="AJ46" s="25">
        <f>VLOOKUP($D46,Résultats!$B$2:$AZ$212,AJ$2,FALSE)</f>
        <v>23087.914540000002</v>
      </c>
      <c r="AK46" s="25">
        <f>VLOOKUP($D46,Résultats!$B$2:$AZ$212,AK$2,FALSE)</f>
        <v>24320.36004</v>
      </c>
      <c r="AL46" s="25">
        <f>VLOOKUP($D46,Résultats!$B$2:$AZ$212,AL$2,FALSE)</f>
        <v>25520.35874</v>
      </c>
      <c r="AM46" s="102">
        <f>VLOOKUP($D46,Résultats!$B$2:$AZ$212,AM$2,FALSE)</f>
        <v>26685.27046</v>
      </c>
    </row>
    <row r="47" spans="2:39" x14ac:dyDescent="0.3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0.59942707890000002</v>
      </c>
      <c r="G47" s="25">
        <f>VLOOKUP($D47,Résultats!$B$2:$AZ$212,G$2,FALSE)</f>
        <v>0.78379258490000003</v>
      </c>
      <c r="H47" s="25">
        <f>VLOOKUP($D47,Résultats!$B$2:$AZ$212,H$2,FALSE)</f>
        <v>0.86664786009999994</v>
      </c>
      <c r="I47" s="25">
        <f>VLOOKUP($D47,Résultats!$B$2:$AZ$212,I$2,FALSE)</f>
        <v>0.98657943370000001</v>
      </c>
      <c r="J47" s="25">
        <f>VLOOKUP($D47,Résultats!$B$2:$AZ$212,J$2,FALSE)</f>
        <v>1.0745342440000001</v>
      </c>
      <c r="K47" s="25">
        <f>VLOOKUP($D47,Résultats!$B$2:$AZ$212,K$2,FALSE)</f>
        <v>1.16982327</v>
      </c>
      <c r="L47" s="25">
        <f>VLOOKUP($D47,Résultats!$B$2:$AZ$212,L$2,FALSE)</f>
        <v>1.2729247960000001</v>
      </c>
      <c r="M47" s="25">
        <f>VLOOKUP($D47,Résultats!$B$2:$AZ$212,M$2,FALSE)</f>
        <v>1.3817884279999999</v>
      </c>
      <c r="N47" s="25">
        <f>VLOOKUP($D47,Résultats!$B$2:$AZ$212,N$2,FALSE)</f>
        <v>1.495698566</v>
      </c>
      <c r="O47" s="25">
        <f>VLOOKUP($D47,Résultats!$B$2:$AZ$212,O$2,FALSE)</f>
        <v>1.6108964050000001</v>
      </c>
      <c r="P47" s="25">
        <f>VLOOKUP($D47,Résultats!$B$2:$AZ$212,P$2,FALSE)</f>
        <v>1.7222952899999999</v>
      </c>
      <c r="Q47" s="25">
        <f>VLOOKUP($D47,Résultats!$B$2:$AZ$212,Q$2,FALSE)</f>
        <v>1.82682565</v>
      </c>
      <c r="R47" s="25">
        <f>VLOOKUP($D47,Résultats!$B$2:$AZ$212,R$2,FALSE)</f>
        <v>1.9218444480000001</v>
      </c>
      <c r="S47" s="25">
        <f>VLOOKUP($D47,Résultats!$B$2:$AZ$212,S$2,FALSE)</f>
        <v>2.005679539</v>
      </c>
      <c r="T47" s="25">
        <f>VLOOKUP($D47,Résultats!$B$2:$AZ$212,T$2,FALSE)</f>
        <v>2.0770306430000001</v>
      </c>
      <c r="U47" s="25">
        <f>VLOOKUP($D47,Résultats!$B$2:$AZ$212,U$2,FALSE)</f>
        <v>2.1353790909999999</v>
      </c>
      <c r="V47" s="25">
        <f>VLOOKUP($D47,Résultats!$B$2:$AZ$212,V$2,FALSE)</f>
        <v>2.1804834839999998</v>
      </c>
      <c r="W47" s="25">
        <f>VLOOKUP($D47,Résultats!$B$2:$AZ$212,W$2,FALSE)</f>
        <v>2.2123381000000002</v>
      </c>
      <c r="X47" s="25">
        <f>VLOOKUP($D47,Résultats!$B$2:$AZ$212,X$2,FALSE)</f>
        <v>2.2311298279999998</v>
      </c>
      <c r="Y47" s="25">
        <f>VLOOKUP($D47,Résultats!$B$2:$AZ$212,Y$2,FALSE)</f>
        <v>2.2373481289999999</v>
      </c>
      <c r="Z47" s="25">
        <f>VLOOKUP($D47,Résultats!$B$2:$AZ$212,Z$2,FALSE)</f>
        <v>2.2313948539999999</v>
      </c>
      <c r="AA47" s="25">
        <f>VLOOKUP($D47,Résultats!$B$2:$AZ$212,AA$2,FALSE)</f>
        <v>2.2137185549999998</v>
      </c>
      <c r="AB47" s="25">
        <f>VLOOKUP($D47,Résultats!$B$2:$AZ$212,AB$2,FALSE)</f>
        <v>2.1850235539999998</v>
      </c>
      <c r="AC47" s="25">
        <f>VLOOKUP($D47,Résultats!$B$2:$AZ$212,AC$2,FALSE)</f>
        <v>2.1461385399999999</v>
      </c>
      <c r="AD47" s="25">
        <f>VLOOKUP($D47,Résultats!$B$2:$AZ$212,AD$2,FALSE)</f>
        <v>2.0984090470000001</v>
      </c>
      <c r="AE47" s="25">
        <f>VLOOKUP($D47,Résultats!$B$2:$AZ$212,AE$2,FALSE)</f>
        <v>2.0428380169999998</v>
      </c>
      <c r="AF47" s="25">
        <f>VLOOKUP($D47,Résultats!$B$2:$AZ$212,AF$2,FALSE)</f>
        <v>1.980462307</v>
      </c>
      <c r="AG47" s="25">
        <f>VLOOKUP($D47,Résultats!$B$2:$AZ$212,AG$2,FALSE)</f>
        <v>1.9124377530000001</v>
      </c>
      <c r="AH47" s="25">
        <f>VLOOKUP($D47,Résultats!$B$2:$AZ$212,AH$2,FALSE)</f>
        <v>1.8399321580000001</v>
      </c>
      <c r="AI47" s="25">
        <f>VLOOKUP($D47,Résultats!$B$2:$AZ$212,AI$2,FALSE)</f>
        <v>1.7641222560000001</v>
      </c>
      <c r="AJ47" s="25">
        <f>VLOOKUP($D47,Résultats!$B$2:$AZ$212,AJ$2,FALSE)</f>
        <v>1.6860942969999999</v>
      </c>
      <c r="AK47" s="25">
        <f>VLOOKUP($D47,Résultats!$B$2:$AZ$212,AK$2,FALSE)</f>
        <v>1.606820556</v>
      </c>
      <c r="AL47" s="25">
        <f>VLOOKUP($D47,Résultats!$B$2:$AZ$212,AL$2,FALSE)</f>
        <v>1.527157482</v>
      </c>
      <c r="AM47" s="102">
        <f>VLOOKUP($D47,Résultats!$B$2:$AZ$212,AM$2,FALSE)</f>
        <v>1.4478659009999999</v>
      </c>
    </row>
    <row r="48" spans="2:39" x14ac:dyDescent="0.3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34664.492700000003</v>
      </c>
      <c r="J48" s="59">
        <f>VLOOKUP($D48,Résultats!$B$2:$AZ$212,J$2,FALSE)</f>
        <v>34956.187980000002</v>
      </c>
      <c r="K48" s="59">
        <f>VLOOKUP($D48,Résultats!$B$2:$AZ$212,K$2,FALSE)</f>
        <v>35116.030050000001</v>
      </c>
      <c r="L48" s="59">
        <f>VLOOKUP($D48,Résultats!$B$2:$AZ$212,L$2,FALSE)</f>
        <v>35229.844510000003</v>
      </c>
      <c r="M48" s="59">
        <f>VLOOKUP($D48,Résultats!$B$2:$AZ$212,M$2,FALSE)</f>
        <v>35263.179049999999</v>
      </c>
      <c r="N48" s="59">
        <f>VLOOKUP($D48,Résultats!$B$2:$AZ$212,N$2,FALSE)</f>
        <v>35249.777090000003</v>
      </c>
      <c r="O48" s="59">
        <f>VLOOKUP($D48,Résultats!$B$2:$AZ$212,O$2,FALSE)</f>
        <v>35293.637759999998</v>
      </c>
      <c r="P48" s="59">
        <f>VLOOKUP($D48,Résultats!$B$2:$AZ$212,P$2,FALSE)</f>
        <v>35397.082829999999</v>
      </c>
      <c r="Q48" s="59">
        <f>VLOOKUP($D48,Résultats!$B$2:$AZ$212,Q$2,FALSE)</f>
        <v>35547.242339999997</v>
      </c>
      <c r="R48" s="59">
        <f>VLOOKUP($D48,Résultats!$B$2:$AZ$212,R$2,FALSE)</f>
        <v>35727.662709999997</v>
      </c>
      <c r="S48" s="59">
        <f>VLOOKUP($D48,Résultats!$B$2:$AZ$212,S$2,FALSE)</f>
        <v>35926.602480000001</v>
      </c>
      <c r="T48" s="59">
        <f>VLOOKUP($D48,Résultats!$B$2:$AZ$212,T$2,FALSE)</f>
        <v>36130.951330000004</v>
      </c>
      <c r="U48" s="59">
        <f>VLOOKUP($D48,Résultats!$B$2:$AZ$212,U$2,FALSE)</f>
        <v>36335.174919999998</v>
      </c>
      <c r="V48" s="59">
        <f>VLOOKUP($D48,Résultats!$B$2:$AZ$212,V$2,FALSE)</f>
        <v>36536.448709999997</v>
      </c>
      <c r="W48" s="59">
        <f>VLOOKUP($D48,Résultats!$B$2:$AZ$212,W$2,FALSE)</f>
        <v>36734.278279999999</v>
      </c>
      <c r="X48" s="59">
        <f>VLOOKUP($D48,Résultats!$B$2:$AZ$212,X$2,FALSE)</f>
        <v>36930.246579999999</v>
      </c>
      <c r="Y48" s="59">
        <f>VLOOKUP($D48,Résultats!$B$2:$AZ$212,Y$2,FALSE)</f>
        <v>37123.05027</v>
      </c>
      <c r="Z48" s="59">
        <f>VLOOKUP($D48,Résultats!$B$2:$AZ$212,Z$2,FALSE)</f>
        <v>37315.613729999997</v>
      </c>
      <c r="AA48" s="59">
        <f>VLOOKUP($D48,Résultats!$B$2:$AZ$212,AA$2,FALSE)</f>
        <v>37509.929530000001</v>
      </c>
      <c r="AB48" s="59">
        <f>VLOOKUP($D48,Résultats!$B$2:$AZ$212,AB$2,FALSE)</f>
        <v>37707.931750000003</v>
      </c>
      <c r="AC48" s="59">
        <f>VLOOKUP($D48,Résultats!$B$2:$AZ$212,AC$2,FALSE)</f>
        <v>37910.49841</v>
      </c>
      <c r="AD48" s="59">
        <f>VLOOKUP($D48,Résultats!$B$2:$AZ$212,AD$2,FALSE)</f>
        <v>38124.448830000001</v>
      </c>
      <c r="AE48" s="59">
        <f>VLOOKUP($D48,Résultats!$B$2:$AZ$212,AE$2,FALSE)</f>
        <v>38348.593269999998</v>
      </c>
      <c r="AF48" s="59">
        <f>VLOOKUP($D48,Résultats!$B$2:$AZ$212,AF$2,FALSE)</f>
        <v>38580.20491</v>
      </c>
      <c r="AG48" s="59">
        <f>VLOOKUP($D48,Résultats!$B$2:$AZ$212,AG$2,FALSE)</f>
        <v>38817.568290000003</v>
      </c>
      <c r="AH48" s="59">
        <f>VLOOKUP($D48,Résultats!$B$2:$AZ$212,AH$2,FALSE)</f>
        <v>39058.533949999997</v>
      </c>
      <c r="AI48" s="59">
        <f>VLOOKUP($D48,Résultats!$B$2:$AZ$212,AI$2,FALSE)</f>
        <v>39300.951609999996</v>
      </c>
      <c r="AJ48" s="59">
        <f>VLOOKUP($D48,Résultats!$B$2:$AZ$212,AJ$2,FALSE)</f>
        <v>39544.550150000003</v>
      </c>
      <c r="AK48" s="59">
        <f>VLOOKUP($D48,Résultats!$B$2:$AZ$212,AK$2,FALSE)</f>
        <v>39788.959159999999</v>
      </c>
      <c r="AL48" s="59">
        <f>VLOOKUP($D48,Résultats!$B$2:$AZ$212,AL$2,FALSE)</f>
        <v>40033.861550000001</v>
      </c>
      <c r="AM48" s="103">
        <f>VLOOKUP($D48,Résultats!$B$2:$AZ$212,AM$2,FALSE)</f>
        <v>40280.122589999999</v>
      </c>
    </row>
    <row r="49" spans="2:40" x14ac:dyDescent="0.3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81.931572489999894</v>
      </c>
      <c r="G49" s="61">
        <f>VLOOKUP($D49,Résultats!$B$2:$AZ$212,G$2,FALSE)</f>
        <v>168.46434970000001</v>
      </c>
      <c r="H49" s="61">
        <f>VLOOKUP($D49,Résultats!$B$2:$AZ$212,H$2,FALSE)</f>
        <v>208.71484989999999</v>
      </c>
      <c r="I49" s="61">
        <f>VLOOKUP($D49,Résultats!$B$2:$AZ$212,I$2,FALSE)</f>
        <v>297.07375539999998</v>
      </c>
      <c r="J49" s="61">
        <f>VLOOKUP($D49,Résultats!$B$2:$AZ$212,J$2,FALSE)</f>
        <v>458.82679739999998</v>
      </c>
      <c r="K49" s="61">
        <f>VLOOKUP($D49,Résultats!$B$2:$AZ$212,K$2,FALSE)</f>
        <v>735.26458239999999</v>
      </c>
      <c r="L49" s="61">
        <f>VLOOKUP($D49,Résultats!$B$2:$AZ$212,L$2,FALSE)</f>
        <v>1033.629428</v>
      </c>
      <c r="M49" s="61">
        <f>VLOOKUP($D49,Résultats!$B$2:$AZ$212,M$2,FALSE)</f>
        <v>1351.7001419999999</v>
      </c>
      <c r="N49" s="61">
        <f>VLOOKUP($D49,Résultats!$B$2:$AZ$212,N$2,FALSE)</f>
        <v>1696.0670950000001</v>
      </c>
      <c r="O49" s="61">
        <f>VLOOKUP($D49,Résultats!$B$2:$AZ$212,O$2,FALSE)</f>
        <v>2088.3401800000001</v>
      </c>
      <c r="P49" s="61">
        <f>VLOOKUP($D49,Résultats!$B$2:$AZ$212,P$2,FALSE)</f>
        <v>2536.2221450000002</v>
      </c>
      <c r="Q49" s="61">
        <f>VLOOKUP($D49,Résultats!$B$2:$AZ$212,Q$2,FALSE)</f>
        <v>3044.3754469999999</v>
      </c>
      <c r="R49" s="61">
        <f>VLOOKUP($D49,Résultats!$B$2:$AZ$212,R$2,FALSE)</f>
        <v>3615.5710429999999</v>
      </c>
      <c r="S49" s="61">
        <f>VLOOKUP($D49,Résultats!$B$2:$AZ$212,S$2,FALSE)</f>
        <v>4252.3220510000001</v>
      </c>
      <c r="T49" s="61">
        <f>VLOOKUP($D49,Résultats!$B$2:$AZ$212,T$2,FALSE)</f>
        <v>4954.957367</v>
      </c>
      <c r="U49" s="61">
        <f>VLOOKUP($D49,Résultats!$B$2:$AZ$212,U$2,FALSE)</f>
        <v>5724.3766459999997</v>
      </c>
      <c r="V49" s="61">
        <f>VLOOKUP($D49,Résultats!$B$2:$AZ$212,V$2,FALSE)</f>
        <v>6560.7863450000004</v>
      </c>
      <c r="W49" s="61">
        <f>VLOOKUP($D49,Résultats!$B$2:$AZ$212,W$2,FALSE)</f>
        <v>7463.6972020000003</v>
      </c>
      <c r="X49" s="61">
        <f>VLOOKUP($D49,Résultats!$B$2:$AZ$212,X$2,FALSE)</f>
        <v>8432.0174979999902</v>
      </c>
      <c r="Y49" s="61">
        <f>VLOOKUP($D49,Résultats!$B$2:$AZ$212,Y$2,FALSE)</f>
        <v>9461.6112990000001</v>
      </c>
      <c r="Z49" s="61">
        <f>VLOOKUP($D49,Résultats!$B$2:$AZ$212,Z$2,FALSE)</f>
        <v>10549.041440000001</v>
      </c>
      <c r="AA49" s="61">
        <f>VLOOKUP($D49,Résultats!$B$2:$AZ$212,AA$2,FALSE)</f>
        <v>11689.14524</v>
      </c>
      <c r="AB49" s="61">
        <f>VLOOKUP($D49,Résultats!$B$2:$AZ$212,AB$2,FALSE)</f>
        <v>12875.68196</v>
      </c>
      <c r="AC49" s="61">
        <f>VLOOKUP($D49,Résultats!$B$2:$AZ$212,AC$2,FALSE)</f>
        <v>14100.898520000001</v>
      </c>
      <c r="AD49" s="61">
        <f>VLOOKUP($D49,Résultats!$B$2:$AZ$212,AD$2,FALSE)</f>
        <v>15360.918470000001</v>
      </c>
      <c r="AE49" s="61">
        <f>VLOOKUP($D49,Résultats!$B$2:$AZ$212,AE$2,FALSE)</f>
        <v>16646.03599</v>
      </c>
      <c r="AF49" s="61">
        <f>VLOOKUP($D49,Résultats!$B$2:$AZ$212,AF$2,FALSE)</f>
        <v>17945.223269999999</v>
      </c>
      <c r="AG49" s="61">
        <f>VLOOKUP($D49,Résultats!$B$2:$AZ$212,AG$2,FALSE)</f>
        <v>19248.417089999999</v>
      </c>
      <c r="AH49" s="61">
        <f>VLOOKUP($D49,Résultats!$B$2:$AZ$212,AH$2,FALSE)</f>
        <v>20545.67841</v>
      </c>
      <c r="AI49" s="61">
        <f>VLOOKUP($D49,Résultats!$B$2:$AZ$212,AI$2,FALSE)</f>
        <v>21827.753860000001</v>
      </c>
      <c r="AJ49" s="61">
        <f>VLOOKUP($D49,Résultats!$B$2:$AZ$212,AJ$2,FALSE)</f>
        <v>23087.914540000002</v>
      </c>
      <c r="AK49" s="61">
        <f>VLOOKUP($D49,Résultats!$B$2:$AZ$212,AK$2,FALSE)</f>
        <v>24320.36004</v>
      </c>
      <c r="AL49" s="61">
        <f>VLOOKUP($D49,Résultats!$B$2:$AZ$212,AL$2,FALSE)</f>
        <v>25520.35874</v>
      </c>
      <c r="AM49" s="225">
        <f>VLOOKUP($D49,Résultats!$B$2:$AZ$212,AM$2,FALSE)</f>
        <v>26685.27046</v>
      </c>
    </row>
    <row r="50" spans="2:40" x14ac:dyDescent="0.3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1.401691061</v>
      </c>
      <c r="G50" s="25">
        <f>VLOOKUP($D50,Résultats!$B$2:$AZ$212,G$2,FALSE)</f>
        <v>3.8243860139999999</v>
      </c>
      <c r="H50" s="25">
        <f>VLOOKUP($D50,Résultats!$B$2:$AZ$212,H$2,FALSE)</f>
        <v>5.1489475000000002</v>
      </c>
      <c r="I50" s="25">
        <f>VLOOKUP($D50,Résultats!$B$2:$AZ$212,I$2,FALSE)</f>
        <v>8.1787770260000006</v>
      </c>
      <c r="J50" s="25">
        <f>VLOOKUP($D50,Résultats!$B$2:$AZ$212,J$2,FALSE)</f>
        <v>14.086975949999999</v>
      </c>
      <c r="K50" s="25">
        <f>VLOOKUP($D50,Résultats!$B$2:$AZ$212,K$2,FALSE)</f>
        <v>24.911793729999999</v>
      </c>
      <c r="L50" s="25">
        <f>VLOOKUP($D50,Résultats!$B$2:$AZ$212,L$2,FALSE)</f>
        <v>37.599680599999999</v>
      </c>
      <c r="M50" s="25">
        <f>VLOOKUP($D50,Résultats!$B$2:$AZ$212,M$2,FALSE)</f>
        <v>52.277617319999997</v>
      </c>
      <c r="N50" s="25">
        <f>VLOOKUP($D50,Résultats!$B$2:$AZ$212,N$2,FALSE)</f>
        <v>69.471102830000007</v>
      </c>
      <c r="O50" s="25">
        <f>VLOOKUP($D50,Résultats!$B$2:$AZ$212,O$2,FALSE)</f>
        <v>90.484332120000005</v>
      </c>
      <c r="P50" s="25">
        <f>VLOOKUP($D50,Résultats!$B$2:$AZ$212,P$2,FALSE)</f>
        <v>116.05562310000001</v>
      </c>
      <c r="Q50" s="25">
        <f>VLOOKUP($D50,Résultats!$B$2:$AZ$212,Q$2,FALSE)</f>
        <v>146.80129360000001</v>
      </c>
      <c r="R50" s="25">
        <f>VLOOKUP($D50,Résultats!$B$2:$AZ$212,R$2,FALSE)</f>
        <v>183.25457270000001</v>
      </c>
      <c r="S50" s="25">
        <f>VLOOKUP($D50,Résultats!$B$2:$AZ$212,S$2,FALSE)</f>
        <v>225.95074589999999</v>
      </c>
      <c r="T50" s="25">
        <f>VLOOKUP($D50,Résultats!$B$2:$AZ$212,T$2,FALSE)</f>
        <v>275.30768139999998</v>
      </c>
      <c r="U50" s="25">
        <f>VLOOKUP($D50,Résultats!$B$2:$AZ$212,U$2,FALSE)</f>
        <v>331.79505649999999</v>
      </c>
      <c r="V50" s="25">
        <f>VLOOKUP($D50,Résultats!$B$2:$AZ$212,V$2,FALSE)</f>
        <v>395.85667210000003</v>
      </c>
      <c r="W50" s="25">
        <f>VLOOKUP($D50,Résultats!$B$2:$AZ$212,W$2,FALSE)</f>
        <v>467.90492920000003</v>
      </c>
      <c r="X50" s="25">
        <f>VLOOKUP($D50,Résultats!$B$2:$AZ$212,X$2,FALSE)</f>
        <v>548.3234549</v>
      </c>
      <c r="Y50" s="25">
        <f>VLOOKUP($D50,Résultats!$B$2:$AZ$212,Y$2,FALSE)</f>
        <v>637.26718960000005</v>
      </c>
      <c r="Z50" s="25">
        <f>VLOOKUP($D50,Résultats!$B$2:$AZ$212,Z$2,FALSE)</f>
        <v>734.92626789999997</v>
      </c>
      <c r="AA50" s="25">
        <f>VLOOKUP($D50,Résultats!$B$2:$AZ$212,AA$2,FALSE)</f>
        <v>841.34175440000001</v>
      </c>
      <c r="AB50" s="25">
        <f>VLOOKUP($D50,Résultats!$B$2:$AZ$212,AB$2,FALSE)</f>
        <v>956.43537519999995</v>
      </c>
      <c r="AC50" s="25">
        <f>VLOOKUP($D50,Résultats!$B$2:$AZ$212,AC$2,FALSE)</f>
        <v>1079.9581929999999</v>
      </c>
      <c r="AD50" s="25">
        <f>VLOOKUP($D50,Résultats!$B$2:$AZ$212,AD$2,FALSE)</f>
        <v>1211.9682749999999</v>
      </c>
      <c r="AE50" s="25">
        <f>VLOOKUP($D50,Résultats!$B$2:$AZ$212,AE$2,FALSE)</f>
        <v>1351.951223</v>
      </c>
      <c r="AF50" s="25">
        <f>VLOOKUP($D50,Résultats!$B$2:$AZ$212,AF$2,FALSE)</f>
        <v>1499.1996650000001</v>
      </c>
      <c r="AG50" s="25">
        <f>VLOOKUP($D50,Résultats!$B$2:$AZ$212,AG$2,FALSE)</f>
        <v>1653.028</v>
      </c>
      <c r="AH50" s="25">
        <f>VLOOKUP($D50,Résultats!$B$2:$AZ$212,AH$2,FALSE)</f>
        <v>1812.6870469999999</v>
      </c>
      <c r="AI50" s="25">
        <f>VLOOKUP($D50,Résultats!$B$2:$AZ$212,AI$2,FALSE)</f>
        <v>1977.4245980000001</v>
      </c>
      <c r="AJ50" s="25">
        <f>VLOOKUP($D50,Résultats!$B$2:$AZ$212,AJ$2,FALSE)</f>
        <v>2146.6832559999998</v>
      </c>
      <c r="AK50" s="25">
        <f>VLOOKUP($D50,Résultats!$B$2:$AZ$212,AK$2,FALSE)</f>
        <v>2319.9436209999999</v>
      </c>
      <c r="AL50" s="25">
        <f>VLOOKUP($D50,Résultats!$B$2:$AZ$212,AL$2,FALSE)</f>
        <v>2496.748212</v>
      </c>
      <c r="AM50" s="102">
        <f>VLOOKUP($D50,Résultats!$B$2:$AZ$212,AM$2,FALSE)</f>
        <v>2676.8363869999998</v>
      </c>
    </row>
    <row r="51" spans="2:40" x14ac:dyDescent="0.3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1.2351438589999999</v>
      </c>
      <c r="G51" s="25">
        <f>VLOOKUP($D51,Résultats!$B$2:$AZ$212,G$2,FALSE)</f>
        <v>3.062223329</v>
      </c>
      <c r="H51" s="25">
        <f>VLOOKUP($D51,Résultats!$B$2:$AZ$212,H$2,FALSE)</f>
        <v>4.016973589</v>
      </c>
      <c r="I51" s="25">
        <f>VLOOKUP($D51,Résultats!$B$2:$AZ$212,I$2,FALSE)</f>
        <v>6.1741348780000003</v>
      </c>
      <c r="J51" s="25">
        <f>VLOOKUP($D51,Résultats!$B$2:$AZ$212,J$2,FALSE)</f>
        <v>10.30699031</v>
      </c>
      <c r="K51" s="25">
        <f>VLOOKUP($D51,Résultats!$B$2:$AZ$212,K$2,FALSE)</f>
        <v>17.736194229999999</v>
      </c>
      <c r="L51" s="25">
        <f>VLOOKUP($D51,Résultats!$B$2:$AZ$212,L$2,FALSE)</f>
        <v>26.254977360000002</v>
      </c>
      <c r="M51" s="25">
        <f>VLOOKUP($D51,Résultats!$B$2:$AZ$212,M$2,FALSE)</f>
        <v>35.899668210000002</v>
      </c>
      <c r="N51" s="25">
        <f>VLOOKUP($D51,Résultats!$B$2:$AZ$212,N$2,FALSE)</f>
        <v>46.965516800000003</v>
      </c>
      <c r="O51" s="25">
        <f>VLOOKUP($D51,Résultats!$B$2:$AZ$212,O$2,FALSE)</f>
        <v>60.239313449999997</v>
      </c>
      <c r="P51" s="25">
        <f>VLOOKUP($D51,Résultats!$B$2:$AZ$212,P$2,FALSE)</f>
        <v>76.117884599999996</v>
      </c>
      <c r="Q51" s="25">
        <f>VLOOKUP($D51,Résultats!$B$2:$AZ$212,Q$2,FALSE)</f>
        <v>94.909450899999996</v>
      </c>
      <c r="R51" s="25">
        <f>VLOOKUP($D51,Résultats!$B$2:$AZ$212,R$2,FALSE)</f>
        <v>116.8618565</v>
      </c>
      <c r="S51" s="25">
        <f>VLOOKUP($D51,Résultats!$B$2:$AZ$212,S$2,FALSE)</f>
        <v>142.2165167</v>
      </c>
      <c r="T51" s="25">
        <f>VLOOKUP($D51,Résultats!$B$2:$AZ$212,T$2,FALSE)</f>
        <v>171.13594029999999</v>
      </c>
      <c r="U51" s="25">
        <f>VLOOKUP($D51,Résultats!$B$2:$AZ$212,U$2,FALSE)</f>
        <v>203.8060121</v>
      </c>
      <c r="V51" s="25">
        <f>VLOOKUP($D51,Résultats!$B$2:$AZ$212,V$2,FALSE)</f>
        <v>240.3884122</v>
      </c>
      <c r="W51" s="25">
        <f>VLOOKUP($D51,Résultats!$B$2:$AZ$212,W$2,FALSE)</f>
        <v>281.01777019999997</v>
      </c>
      <c r="X51" s="25">
        <f>VLOOKUP($D51,Résultats!$B$2:$AZ$212,X$2,FALSE)</f>
        <v>325.8033681</v>
      </c>
      <c r="Y51" s="25">
        <f>VLOOKUP($D51,Résultats!$B$2:$AZ$212,Y$2,FALSE)</f>
        <v>374.71741539999999</v>
      </c>
      <c r="Z51" s="25">
        <f>VLOOKUP($D51,Résultats!$B$2:$AZ$212,Z$2,FALSE)</f>
        <v>427.74880660000002</v>
      </c>
      <c r="AA51" s="25">
        <f>VLOOKUP($D51,Résultats!$B$2:$AZ$212,AA$2,FALSE)</f>
        <v>484.79823620000002</v>
      </c>
      <c r="AB51" s="25">
        <f>VLOOKUP($D51,Résultats!$B$2:$AZ$212,AB$2,FALSE)</f>
        <v>545.69893709999997</v>
      </c>
      <c r="AC51" s="25">
        <f>VLOOKUP($D51,Résultats!$B$2:$AZ$212,AC$2,FALSE)</f>
        <v>610.19145679999997</v>
      </c>
      <c r="AD51" s="25">
        <f>VLOOKUP($D51,Résultats!$B$2:$AZ$212,AD$2,FALSE)</f>
        <v>678.18230070000004</v>
      </c>
      <c r="AE51" s="25">
        <f>VLOOKUP($D51,Résultats!$B$2:$AZ$212,AE$2,FALSE)</f>
        <v>749.27238899999998</v>
      </c>
      <c r="AF51" s="25">
        <f>VLOOKUP($D51,Résultats!$B$2:$AZ$212,AF$2,FALSE)</f>
        <v>822.9669232</v>
      </c>
      <c r="AG51" s="25">
        <f>VLOOKUP($D51,Résultats!$B$2:$AZ$212,AG$2,FALSE)</f>
        <v>898.78988240000001</v>
      </c>
      <c r="AH51" s="25">
        <f>VLOOKUP($D51,Résultats!$B$2:$AZ$212,AH$2,FALSE)</f>
        <v>976.24093240000002</v>
      </c>
      <c r="AI51" s="25">
        <f>VLOOKUP($D51,Résultats!$B$2:$AZ$212,AI$2,FALSE)</f>
        <v>1054.826761</v>
      </c>
      <c r="AJ51" s="25">
        <f>VLOOKUP($D51,Résultats!$B$2:$AZ$212,AJ$2,FALSE)</f>
        <v>1134.1614279999999</v>
      </c>
      <c r="AK51" s="25">
        <f>VLOOKUP($D51,Résultats!$B$2:$AZ$212,AK$2,FALSE)</f>
        <v>1213.8854699999999</v>
      </c>
      <c r="AL51" s="25">
        <f>VLOOKUP($D51,Résultats!$B$2:$AZ$212,AL$2,FALSE)</f>
        <v>1293.67696</v>
      </c>
      <c r="AM51" s="102">
        <f>VLOOKUP($D51,Résultats!$B$2:$AZ$212,AM$2,FALSE)</f>
        <v>1373.314601</v>
      </c>
    </row>
    <row r="52" spans="2:40" x14ac:dyDescent="0.3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2.4065524819999999</v>
      </c>
      <c r="G52" s="25">
        <f>VLOOKUP($D52,Résultats!$B$2:$AZ$212,G$2,FALSE)</f>
        <v>4.9951420969999996</v>
      </c>
      <c r="H52" s="25">
        <f>VLOOKUP($D52,Résultats!$B$2:$AZ$212,H$2,FALSE)</f>
        <v>6.2017008709999999</v>
      </c>
      <c r="I52" s="25">
        <f>VLOOKUP($D52,Résultats!$B$2:$AZ$212,I$2,FALSE)</f>
        <v>8.8465407700000007</v>
      </c>
      <c r="J52" s="25">
        <f>VLOOKUP($D52,Résultats!$B$2:$AZ$212,J$2,FALSE)</f>
        <v>13.6807994</v>
      </c>
      <c r="K52" s="25">
        <f>VLOOKUP($D52,Résultats!$B$2:$AZ$212,K$2,FALSE)</f>
        <v>21.922108890000001</v>
      </c>
      <c r="L52" s="25">
        <f>VLOOKUP($D52,Résultats!$B$2:$AZ$212,L$2,FALSE)</f>
        <v>30.78167208</v>
      </c>
      <c r="M52" s="25">
        <f>VLOOKUP($D52,Résultats!$B$2:$AZ$212,M$2,FALSE)</f>
        <v>40.17070271</v>
      </c>
      <c r="N52" s="25">
        <f>VLOOKUP($D52,Résultats!$B$2:$AZ$212,N$2,FALSE)</f>
        <v>50.255042400000001</v>
      </c>
      <c r="O52" s="25">
        <f>VLOOKUP($D52,Résultats!$B$2:$AZ$212,O$2,FALSE)</f>
        <v>61.63200587</v>
      </c>
      <c r="P52" s="25">
        <f>VLOOKUP($D52,Résultats!$B$2:$AZ$212,P$2,FALSE)</f>
        <v>74.477687410000001</v>
      </c>
      <c r="Q52" s="25">
        <f>VLOOKUP($D52,Résultats!$B$2:$AZ$212,Q$2,FALSE)</f>
        <v>88.870653860000004</v>
      </c>
      <c r="R52" s="25">
        <f>VLOOKUP($D52,Résultats!$B$2:$AZ$212,R$2,FALSE)</f>
        <v>104.827066</v>
      </c>
      <c r="S52" s="25">
        <f>VLOOKUP($D52,Résultats!$B$2:$AZ$212,S$2,FALSE)</f>
        <v>122.3480599</v>
      </c>
      <c r="T52" s="25">
        <f>VLOOKUP($D52,Résultats!$B$2:$AZ$212,T$2,FALSE)</f>
        <v>141.36571129999999</v>
      </c>
      <c r="U52" s="25">
        <f>VLOOKUP($D52,Résultats!$B$2:$AZ$212,U$2,FALSE)</f>
        <v>161.81996659999999</v>
      </c>
      <c r="V52" s="25">
        <f>VLOOKUP($D52,Résultats!$B$2:$AZ$212,V$2,FALSE)</f>
        <v>183.62274579999999</v>
      </c>
      <c r="W52" s="25">
        <f>VLOOKUP($D52,Résultats!$B$2:$AZ$212,W$2,FALSE)</f>
        <v>206.6581582</v>
      </c>
      <c r="X52" s="25">
        <f>VLOOKUP($D52,Résultats!$B$2:$AZ$212,X$2,FALSE)</f>
        <v>230.78514620000001</v>
      </c>
      <c r="Y52" s="25">
        <f>VLOOKUP($D52,Résultats!$B$2:$AZ$212,Y$2,FALSE)</f>
        <v>255.77645079999999</v>
      </c>
      <c r="Z52" s="25">
        <f>VLOOKUP($D52,Résultats!$B$2:$AZ$212,Z$2,FALSE)</f>
        <v>281.41906540000002</v>
      </c>
      <c r="AA52" s="25">
        <f>VLOOKUP($D52,Résultats!$B$2:$AZ$212,AA$2,FALSE)</f>
        <v>307.45174580000003</v>
      </c>
      <c r="AB52" s="25">
        <f>VLOOKUP($D52,Résultats!$B$2:$AZ$212,AB$2,FALSE)</f>
        <v>333.5857737</v>
      </c>
      <c r="AC52" s="25">
        <f>VLOOKUP($D52,Résultats!$B$2:$AZ$212,AC$2,FALSE)</f>
        <v>359.49798299999998</v>
      </c>
      <c r="AD52" s="25">
        <f>VLOOKUP($D52,Résultats!$B$2:$AZ$212,AD$2,FALSE)</f>
        <v>384.957111</v>
      </c>
      <c r="AE52" s="25">
        <f>VLOOKUP($D52,Résultats!$B$2:$AZ$212,AE$2,FALSE)</f>
        <v>409.6021973</v>
      </c>
      <c r="AF52" s="25">
        <f>VLOOKUP($D52,Résultats!$B$2:$AZ$212,AF$2,FALSE)</f>
        <v>433.05331840000002</v>
      </c>
      <c r="AG52" s="25">
        <f>VLOOKUP($D52,Résultats!$B$2:$AZ$212,AG$2,FALSE)</f>
        <v>454.96321380000001</v>
      </c>
      <c r="AH52" s="25">
        <f>VLOOKUP($D52,Résultats!$B$2:$AZ$212,AH$2,FALSE)</f>
        <v>475.0013462</v>
      </c>
      <c r="AI52" s="25">
        <f>VLOOKUP($D52,Résultats!$B$2:$AZ$212,AI$2,FALSE)</f>
        <v>492.86550249999999</v>
      </c>
      <c r="AJ52" s="25">
        <f>VLOOKUP($D52,Résultats!$B$2:$AZ$212,AJ$2,FALSE)</f>
        <v>508.31720569999999</v>
      </c>
      <c r="AK52" s="25">
        <f>VLOOKUP($D52,Résultats!$B$2:$AZ$212,AK$2,FALSE)</f>
        <v>521.14908409999998</v>
      </c>
      <c r="AL52" s="25">
        <f>VLOOKUP($D52,Résultats!$B$2:$AZ$212,AL$2,FALSE)</f>
        <v>531.1861073</v>
      </c>
      <c r="AM52" s="102">
        <f>VLOOKUP($D52,Résultats!$B$2:$AZ$212,AM$2,FALSE)</f>
        <v>538.2984146</v>
      </c>
    </row>
    <row r="53" spans="2:40" x14ac:dyDescent="0.3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53.330714229999998</v>
      </c>
      <c r="G53" s="25">
        <f>VLOOKUP($D53,Résultats!$B$2:$AZ$212,G$2,FALSE)</f>
        <v>109.12743</v>
      </c>
      <c r="H53" s="25">
        <f>VLOOKUP($D53,Résultats!$B$2:$AZ$212,H$2,FALSE)</f>
        <v>134.96734649999999</v>
      </c>
      <c r="I53" s="25">
        <f>VLOOKUP($D53,Résultats!$B$2:$AZ$212,I$2,FALSE)</f>
        <v>191.62054130000001</v>
      </c>
      <c r="J53" s="25">
        <f>VLOOKUP($D53,Résultats!$B$2:$AZ$212,J$2,FALSE)</f>
        <v>295.12266290000002</v>
      </c>
      <c r="K53" s="25">
        <f>VLOOKUP($D53,Résultats!$B$2:$AZ$212,K$2,FALSE)</f>
        <v>471.58801890000001</v>
      </c>
      <c r="L53" s="25">
        <f>VLOOKUP($D53,Résultats!$B$2:$AZ$212,L$2,FALSE)</f>
        <v>661.46957320000001</v>
      </c>
      <c r="M53" s="25">
        <f>VLOOKUP($D53,Résultats!$B$2:$AZ$212,M$2,FALSE)</f>
        <v>863.22492729999999</v>
      </c>
      <c r="N53" s="25">
        <f>VLOOKUP($D53,Résultats!$B$2:$AZ$212,N$2,FALSE)</f>
        <v>1080.9055940000001</v>
      </c>
      <c r="O53" s="25">
        <f>VLOOKUP($D53,Résultats!$B$2:$AZ$212,O$2,FALSE)</f>
        <v>1328.040555</v>
      </c>
      <c r="P53" s="25">
        <f>VLOOKUP($D53,Résultats!$B$2:$AZ$212,P$2,FALSE)</f>
        <v>1609.293633</v>
      </c>
      <c r="Q53" s="25">
        <f>VLOOKUP($D53,Résultats!$B$2:$AZ$212,Q$2,FALSE)</f>
        <v>1927.3898810000001</v>
      </c>
      <c r="R53" s="25">
        <f>VLOOKUP($D53,Résultats!$B$2:$AZ$212,R$2,FALSE)</f>
        <v>2283.8525359999999</v>
      </c>
      <c r="S53" s="25">
        <f>VLOOKUP($D53,Résultats!$B$2:$AZ$212,S$2,FALSE)</f>
        <v>2680.0336969999998</v>
      </c>
      <c r="T53" s="25">
        <f>VLOOKUP($D53,Résultats!$B$2:$AZ$212,T$2,FALSE)</f>
        <v>3115.9102170000001</v>
      </c>
      <c r="U53" s="25">
        <f>VLOOKUP($D53,Résultats!$B$2:$AZ$212,U$2,FALSE)</f>
        <v>3591.8069180000002</v>
      </c>
      <c r="V53" s="25">
        <f>VLOOKUP($D53,Résultats!$B$2:$AZ$212,V$2,FALSE)</f>
        <v>4107.606186</v>
      </c>
      <c r="W53" s="25">
        <f>VLOOKUP($D53,Résultats!$B$2:$AZ$212,W$2,FALSE)</f>
        <v>4662.7496380000002</v>
      </c>
      <c r="X53" s="25">
        <f>VLOOKUP($D53,Résultats!$B$2:$AZ$212,X$2,FALSE)</f>
        <v>5256.2983880000002</v>
      </c>
      <c r="Y53" s="25">
        <f>VLOOKUP($D53,Résultats!$B$2:$AZ$212,Y$2,FALSE)</f>
        <v>5885.4347909999997</v>
      </c>
      <c r="Z53" s="25">
        <f>VLOOKUP($D53,Résultats!$B$2:$AZ$212,Z$2,FALSE)</f>
        <v>6547.7839670000003</v>
      </c>
      <c r="AA53" s="25">
        <f>VLOOKUP($D53,Résultats!$B$2:$AZ$212,AA$2,FALSE)</f>
        <v>7239.918036</v>
      </c>
      <c r="AB53" s="25">
        <f>VLOOKUP($D53,Résultats!$B$2:$AZ$212,AB$2,FALSE)</f>
        <v>7957.7668800000001</v>
      </c>
      <c r="AC53" s="25">
        <f>VLOOKUP($D53,Résultats!$B$2:$AZ$212,AC$2,FALSE)</f>
        <v>8696.3607360000005</v>
      </c>
      <c r="AD53" s="25">
        <f>VLOOKUP($D53,Résultats!$B$2:$AZ$212,AD$2,FALSE)</f>
        <v>9453.1164509999999</v>
      </c>
      <c r="AE53" s="25">
        <f>VLOOKUP($D53,Résultats!$B$2:$AZ$212,AE$2,FALSE)</f>
        <v>10221.92964</v>
      </c>
      <c r="AF53" s="25">
        <f>VLOOKUP($D53,Résultats!$B$2:$AZ$212,AF$2,FALSE)</f>
        <v>10995.93461</v>
      </c>
      <c r="AG53" s="25">
        <f>VLOOKUP($D53,Résultats!$B$2:$AZ$212,AG$2,FALSE)</f>
        <v>11768.891900000001</v>
      </c>
      <c r="AH53" s="25">
        <f>VLOOKUP($D53,Résultats!$B$2:$AZ$212,AH$2,FALSE)</f>
        <v>12534.681860000001</v>
      </c>
      <c r="AI53" s="25">
        <f>VLOOKUP($D53,Résultats!$B$2:$AZ$212,AI$2,FALSE)</f>
        <v>13287.640869999999</v>
      </c>
      <c r="AJ53" s="25">
        <f>VLOOKUP($D53,Résultats!$B$2:$AZ$212,AJ$2,FALSE)</f>
        <v>14023.66294</v>
      </c>
      <c r="AK53" s="25">
        <f>VLOOKUP($D53,Résultats!$B$2:$AZ$212,AK$2,FALSE)</f>
        <v>14739.23508</v>
      </c>
      <c r="AL53" s="25">
        <f>VLOOKUP($D53,Résultats!$B$2:$AZ$212,AL$2,FALSE)</f>
        <v>15431.51633</v>
      </c>
      <c r="AM53" s="102">
        <f>VLOOKUP($D53,Résultats!$B$2:$AZ$212,AM$2,FALSE)</f>
        <v>16098.936600000001</v>
      </c>
    </row>
    <row r="54" spans="2:40" x14ac:dyDescent="0.3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20.415936129999999</v>
      </c>
      <c r="G54" s="25">
        <f>VLOOKUP($D54,Résultats!$B$2:$AZ$212,G$2,FALSE)</f>
        <v>41.294973970000001</v>
      </c>
      <c r="H54" s="25">
        <f>VLOOKUP($D54,Résultats!$B$2:$AZ$212,H$2,FALSE)</f>
        <v>50.865890659999998</v>
      </c>
      <c r="I54" s="25">
        <f>VLOOKUP($D54,Résultats!$B$2:$AZ$212,I$2,FALSE)</f>
        <v>71.791692679999997</v>
      </c>
      <c r="J54" s="25">
        <f>VLOOKUP($D54,Résultats!$B$2:$AZ$212,J$2,FALSE)</f>
        <v>109.8479767</v>
      </c>
      <c r="K54" s="25">
        <f>VLOOKUP($D54,Résultats!$B$2:$AZ$212,K$2,FALSE)</f>
        <v>174.3850004</v>
      </c>
      <c r="L54" s="25">
        <f>VLOOKUP($D54,Résultats!$B$2:$AZ$212,L$2,FALSE)</f>
        <v>243.35396069999999</v>
      </c>
      <c r="M54" s="25">
        <f>VLOOKUP($D54,Résultats!$B$2:$AZ$212,M$2,FALSE)</f>
        <v>316.10018009999999</v>
      </c>
      <c r="N54" s="25">
        <f>VLOOKUP($D54,Résultats!$B$2:$AZ$212,N$2,FALSE)</f>
        <v>393.99444440000002</v>
      </c>
      <c r="O54" s="25">
        <f>VLOOKUP($D54,Résultats!$B$2:$AZ$212,O$2,FALSE)</f>
        <v>481.7912427</v>
      </c>
      <c r="P54" s="25">
        <f>VLOOKUP($D54,Résultats!$B$2:$AZ$212,P$2,FALSE)</f>
        <v>581.01944820000006</v>
      </c>
      <c r="Q54" s="25">
        <f>VLOOKUP($D54,Résultats!$B$2:$AZ$212,Q$2,FALSE)</f>
        <v>692.5067186</v>
      </c>
      <c r="R54" s="25">
        <f>VLOOKUP($D54,Résultats!$B$2:$AZ$212,R$2,FALSE)</f>
        <v>816.65160549999996</v>
      </c>
      <c r="S54" s="25">
        <f>VLOOKUP($D54,Résultats!$B$2:$AZ$212,S$2,FALSE)</f>
        <v>953.79111220000004</v>
      </c>
      <c r="T54" s="25">
        <f>VLOOKUP($D54,Résultats!$B$2:$AZ$212,T$2,FALSE)</f>
        <v>1103.7799480000001</v>
      </c>
      <c r="U54" s="25">
        <f>VLOOKUP($D54,Résultats!$B$2:$AZ$212,U$2,FALSE)</f>
        <v>1266.5943130000001</v>
      </c>
      <c r="V54" s="25">
        <f>VLOOKUP($D54,Résultats!$B$2:$AZ$212,V$2,FALSE)</f>
        <v>1442.055836</v>
      </c>
      <c r="W54" s="25">
        <f>VLOOKUP($D54,Résultats!$B$2:$AZ$212,W$2,FALSE)</f>
        <v>1629.8349559999999</v>
      </c>
      <c r="X54" s="25">
        <f>VLOOKUP($D54,Résultats!$B$2:$AZ$212,X$2,FALSE)</f>
        <v>1829.473876</v>
      </c>
      <c r="Y54" s="25">
        <f>VLOOKUP($D54,Résultats!$B$2:$AZ$212,Y$2,FALSE)</f>
        <v>2039.8815500000001</v>
      </c>
      <c r="Z54" s="25">
        <f>VLOOKUP($D54,Résultats!$B$2:$AZ$212,Z$2,FALSE)</f>
        <v>2260.1329949999999</v>
      </c>
      <c r="AA54" s="25">
        <f>VLOOKUP($D54,Résultats!$B$2:$AZ$212,AA$2,FALSE)</f>
        <v>2488.9592699999998</v>
      </c>
      <c r="AB54" s="25">
        <f>VLOOKUP($D54,Résultats!$B$2:$AZ$212,AB$2,FALSE)</f>
        <v>2724.8942069999998</v>
      </c>
      <c r="AC54" s="25">
        <f>VLOOKUP($D54,Résultats!$B$2:$AZ$212,AC$2,FALSE)</f>
        <v>2966.1923630000001</v>
      </c>
      <c r="AD54" s="25">
        <f>VLOOKUP($D54,Résultats!$B$2:$AZ$212,AD$2,FALSE)</f>
        <v>3211.9261839999999</v>
      </c>
      <c r="AE54" s="25">
        <f>VLOOKUP($D54,Résultats!$B$2:$AZ$212,AE$2,FALSE)</f>
        <v>3460.0182220000002</v>
      </c>
      <c r="AF54" s="25">
        <f>VLOOKUP($D54,Résultats!$B$2:$AZ$212,AF$2,FALSE)</f>
        <v>3708.1681400000002</v>
      </c>
      <c r="AG54" s="25">
        <f>VLOOKUP($D54,Résultats!$B$2:$AZ$212,AG$2,FALSE)</f>
        <v>3954.3113840000001</v>
      </c>
      <c r="AH54" s="25">
        <f>VLOOKUP($D54,Résultats!$B$2:$AZ$212,AH$2,FALSE)</f>
        <v>4196.4520279999997</v>
      </c>
      <c r="AI54" s="25">
        <f>VLOOKUP($D54,Résultats!$B$2:$AZ$212,AI$2,FALSE)</f>
        <v>4432.7706870000002</v>
      </c>
      <c r="AJ54" s="25">
        <f>VLOOKUP($D54,Résultats!$B$2:$AZ$212,AJ$2,FALSE)</f>
        <v>4661.981221</v>
      </c>
      <c r="AK54" s="25">
        <f>VLOOKUP($D54,Résultats!$B$2:$AZ$212,AK$2,FALSE)</f>
        <v>4883.0119329999998</v>
      </c>
      <c r="AL54" s="25">
        <f>VLOOKUP($D54,Résultats!$B$2:$AZ$212,AL$2,FALSE)</f>
        <v>5095.0276940000003</v>
      </c>
      <c r="AM54" s="102">
        <f>VLOOKUP($D54,Résultats!$B$2:$AZ$212,AM$2,FALSE)</f>
        <v>5297.617526</v>
      </c>
    </row>
    <row r="55" spans="2:40" x14ac:dyDescent="0.3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8.8297158099999995E-3</v>
      </c>
      <c r="G55" s="25">
        <f>VLOOKUP($D55,Résultats!$B$2:$AZ$212,G$2,FALSE)</f>
        <v>6.9245633700000002E-3</v>
      </c>
      <c r="H55" s="25">
        <f>VLOOKUP($D55,Résultats!$B$2:$AZ$212,H$2,FALSE)</f>
        <v>6.3856868399999999E-3</v>
      </c>
      <c r="I55" s="25">
        <f>VLOOKUP($D55,Résultats!$B$2:$AZ$212,I$2,FALSE)</f>
        <v>5.8887462300000002E-3</v>
      </c>
      <c r="J55" s="25">
        <f>VLOOKUP($D55,Résultats!$B$2:$AZ$212,J$2,FALSE)</f>
        <v>5.4304780399999997E-3</v>
      </c>
      <c r="K55" s="25">
        <f>VLOOKUP($D55,Résultats!$B$2:$AZ$212,K$2,FALSE)</f>
        <v>5.0078727399999997E-3</v>
      </c>
      <c r="L55" s="25">
        <f>VLOOKUP($D55,Résultats!$B$2:$AZ$212,L$2,FALSE)</f>
        <v>4.6181550199999996E-3</v>
      </c>
      <c r="M55" s="25">
        <f>VLOOKUP($D55,Résultats!$B$2:$AZ$212,M$2,FALSE)</f>
        <v>4.2587655299999999E-3</v>
      </c>
      <c r="N55" s="25">
        <f>VLOOKUP($D55,Résultats!$B$2:$AZ$212,N$2,FALSE)</f>
        <v>3.9273440799999998E-3</v>
      </c>
      <c r="O55" s="25">
        <f>VLOOKUP($D55,Résultats!$B$2:$AZ$212,O$2,FALSE)</f>
        <v>3.6217141899999999E-3</v>
      </c>
      <c r="P55" s="25">
        <f>VLOOKUP($D55,Résultats!$B$2:$AZ$212,P$2,FALSE)</f>
        <v>3.3398687299999999E-3</v>
      </c>
      <c r="Q55" s="25">
        <f>VLOOKUP($D55,Résultats!$B$2:$AZ$212,Q$2,FALSE)</f>
        <v>3.07995677E-3</v>
      </c>
      <c r="R55" s="25">
        <f>VLOOKUP($D55,Résultats!$B$2:$AZ$212,R$2,FALSE)</f>
        <v>2.8402714200000002E-3</v>
      </c>
      <c r="S55" s="25">
        <f>VLOOKUP($D55,Résultats!$B$2:$AZ$212,S$2,FALSE)</f>
        <v>2.61923862E-3</v>
      </c>
      <c r="T55" s="25">
        <f>VLOOKUP($D55,Résultats!$B$2:$AZ$212,T$2,FALSE)</f>
        <v>2.4154068199999999E-3</v>
      </c>
      <c r="U55" s="25">
        <f>VLOOKUP($D55,Résultats!$B$2:$AZ$212,U$2,FALSE)</f>
        <v>2.2274374200000001E-3</v>
      </c>
      <c r="V55" s="25">
        <f>VLOOKUP($D55,Résultats!$B$2:$AZ$212,V$2,FALSE)</f>
        <v>2.0540959900000001E-3</v>
      </c>
      <c r="W55" s="25">
        <f>VLOOKUP($D55,Résultats!$B$2:$AZ$212,W$2,FALSE)</f>
        <v>1.89424416E-3</v>
      </c>
      <c r="X55" s="25">
        <f>VLOOKUP($D55,Résultats!$B$2:$AZ$212,X$2,FALSE)</f>
        <v>1.74683216E-3</v>
      </c>
      <c r="Y55" s="25">
        <f>VLOOKUP($D55,Résultats!$B$2:$AZ$212,Y$2,FALSE)</f>
        <v>1.6108919199999999E-3</v>
      </c>
      <c r="Z55" s="25">
        <f>VLOOKUP($D55,Résultats!$B$2:$AZ$212,Z$2,FALSE)</f>
        <v>1.48553068E-3</v>
      </c>
      <c r="AA55" s="25">
        <f>VLOOKUP($D55,Résultats!$B$2:$AZ$212,AA$2,FALSE)</f>
        <v>1.3699251800000001E-3</v>
      </c>
      <c r="AB55" s="25">
        <f>VLOOKUP($D55,Résultats!$B$2:$AZ$212,AB$2,FALSE)</f>
        <v>1.26331621E-3</v>
      </c>
      <c r="AC55" s="25">
        <f>VLOOKUP($D55,Résultats!$B$2:$AZ$212,AC$2,FALSE)</f>
        <v>1.1650036700000001E-3</v>
      </c>
      <c r="AD55" s="25">
        <f>VLOOKUP($D55,Résultats!$B$2:$AZ$212,AD$2,FALSE)</f>
        <v>1.0743419E-3</v>
      </c>
      <c r="AE55" s="25">
        <f>VLOOKUP($D55,Résultats!$B$2:$AZ$212,AE$2,FALSE)</f>
        <v>9.9073553000000002E-4</v>
      </c>
      <c r="AF55" s="25">
        <f>VLOOKUP($D55,Résultats!$B$2:$AZ$212,AF$2,FALSE)</f>
        <v>9.1363548899999999E-4</v>
      </c>
      <c r="AG55" s="25">
        <f>VLOOKUP($D55,Résultats!$B$2:$AZ$212,AG$2,FALSE)</f>
        <v>8.4253545099999998E-4</v>
      </c>
      <c r="AH55" s="25">
        <f>VLOOKUP($D55,Résultats!$B$2:$AZ$212,AH$2,FALSE)</f>
        <v>7.7696849000000005E-4</v>
      </c>
      <c r="AI55" s="25">
        <f>VLOOKUP($D55,Résultats!$B$2:$AZ$212,AI$2,FALSE)</f>
        <v>7.1650401600000001E-4</v>
      </c>
      <c r="AJ55" s="25">
        <f>VLOOKUP($D55,Résultats!$B$2:$AZ$212,AJ$2,FALSE)</f>
        <v>6.6074494800000001E-4</v>
      </c>
      <c r="AK55" s="25">
        <f>VLOOKUP($D55,Résultats!$B$2:$AZ$212,AK$2,FALSE)</f>
        <v>6.0932510799999997E-4</v>
      </c>
      <c r="AL55" s="25">
        <f>VLOOKUP($D55,Résultats!$B$2:$AZ$212,AL$2,FALSE)</f>
        <v>5.6190681000000005E-4</v>
      </c>
      <c r="AM55" s="102">
        <f>VLOOKUP($D55,Résultats!$B$2:$AZ$212,AM$2,FALSE)</f>
        <v>5.1817865299999999E-4</v>
      </c>
    </row>
    <row r="56" spans="2:40" x14ac:dyDescent="0.3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3.132705015</v>
      </c>
      <c r="G56" s="25">
        <f>VLOOKUP($D56,Résultats!$B$2:$AZ$212,G$2,FALSE)</f>
        <v>6.1532696920000003</v>
      </c>
      <c r="H56" s="25">
        <f>VLOOKUP($D56,Résultats!$B$2:$AZ$212,H$2,FALSE)</f>
        <v>7.5076051599999998</v>
      </c>
      <c r="I56" s="25">
        <f>VLOOKUP($D56,Résultats!$B$2:$AZ$212,I$2,FALSE)</f>
        <v>10.45617998</v>
      </c>
      <c r="J56" s="25">
        <f>VLOOKUP($D56,Résultats!$B$2:$AZ$212,J$2,FALSE)</f>
        <v>15.775961669999999</v>
      </c>
      <c r="K56" s="25">
        <f>VLOOKUP($D56,Résultats!$B$2:$AZ$212,K$2,FALSE)</f>
        <v>24.716458410000001</v>
      </c>
      <c r="L56" s="25">
        <f>VLOOKUP($D56,Résultats!$B$2:$AZ$212,L$2,FALSE)</f>
        <v>34.164945899999999</v>
      </c>
      <c r="M56" s="25">
        <f>VLOOKUP($D56,Résultats!$B$2:$AZ$212,M$2,FALSE)</f>
        <v>44.02278767</v>
      </c>
      <c r="N56" s="25">
        <f>VLOOKUP($D56,Résultats!$B$2:$AZ$212,N$2,FALSE)</f>
        <v>54.471467439999998</v>
      </c>
      <c r="O56" s="25">
        <f>VLOOKUP($D56,Résultats!$B$2:$AZ$212,O$2,FALSE)</f>
        <v>66.149109229999894</v>
      </c>
      <c r="P56" s="25">
        <f>VLOOKUP($D56,Résultats!$B$2:$AZ$212,P$2,FALSE)</f>
        <v>79.254528199999996</v>
      </c>
      <c r="Q56" s="25">
        <f>VLOOKUP($D56,Résultats!$B$2:$AZ$212,Q$2,FALSE)</f>
        <v>93.894368740000004</v>
      </c>
      <c r="R56" s="25">
        <f>VLOOKUP($D56,Résultats!$B$2:$AZ$212,R$2,FALSE)</f>
        <v>110.1205661</v>
      </c>
      <c r="S56" s="25">
        <f>VLOOKUP($D56,Résultats!$B$2:$AZ$212,S$2,FALSE)</f>
        <v>127.9793008</v>
      </c>
      <c r="T56" s="25">
        <f>VLOOKUP($D56,Résultats!$B$2:$AZ$212,T$2,FALSE)</f>
        <v>147.45545300000001</v>
      </c>
      <c r="U56" s="25">
        <f>VLOOKUP($D56,Résultats!$B$2:$AZ$212,U$2,FALSE)</f>
        <v>168.55215290000001</v>
      </c>
      <c r="V56" s="25">
        <f>VLOOKUP($D56,Résultats!$B$2:$AZ$212,V$2,FALSE)</f>
        <v>191.2544389</v>
      </c>
      <c r="W56" s="25">
        <f>VLOOKUP($D56,Résultats!$B$2:$AZ$212,W$2,FALSE)</f>
        <v>215.52985670000001</v>
      </c>
      <c r="X56" s="25">
        <f>VLOOKUP($D56,Résultats!$B$2:$AZ$212,X$2,FALSE)</f>
        <v>241.33151749999999</v>
      </c>
      <c r="Y56" s="25">
        <f>VLOOKUP($D56,Résultats!$B$2:$AZ$212,Y$2,FALSE)</f>
        <v>268.53229069999998</v>
      </c>
      <c r="Z56" s="25">
        <f>VLOOKUP($D56,Résultats!$B$2:$AZ$212,Z$2,FALSE)</f>
        <v>297.02885450000002</v>
      </c>
      <c r="AA56" s="25">
        <f>VLOOKUP($D56,Résultats!$B$2:$AZ$212,AA$2,FALSE)</f>
        <v>326.67483249999998</v>
      </c>
      <c r="AB56" s="25">
        <f>VLOOKUP($D56,Résultats!$B$2:$AZ$212,AB$2,FALSE)</f>
        <v>357.29952150000003</v>
      </c>
      <c r="AC56" s="25">
        <f>VLOOKUP($D56,Résultats!$B$2:$AZ$212,AC$2,FALSE)</f>
        <v>388.69662779999999</v>
      </c>
      <c r="AD56" s="25">
        <f>VLOOKUP($D56,Résultats!$B$2:$AZ$212,AD$2,FALSE)</f>
        <v>420.76707099999999</v>
      </c>
      <c r="AE56" s="25">
        <f>VLOOKUP($D56,Résultats!$B$2:$AZ$212,AE$2,FALSE)</f>
        <v>453.2613331</v>
      </c>
      <c r="AF56" s="25">
        <f>VLOOKUP($D56,Résultats!$B$2:$AZ$212,AF$2,FALSE)</f>
        <v>485.89970679999999</v>
      </c>
      <c r="AG56" s="25">
        <f>VLOOKUP($D56,Résultats!$B$2:$AZ$212,AG$2,FALSE)</f>
        <v>518.43187139999998</v>
      </c>
      <c r="AH56" s="25">
        <f>VLOOKUP($D56,Résultats!$B$2:$AZ$212,AH$2,FALSE)</f>
        <v>550.61442020000004</v>
      </c>
      <c r="AI56" s="25">
        <f>VLOOKUP($D56,Résultats!$B$2:$AZ$212,AI$2,FALSE)</f>
        <v>582.22472700000003</v>
      </c>
      <c r="AJ56" s="25">
        <f>VLOOKUP($D56,Résultats!$B$2:$AZ$212,AJ$2,FALSE)</f>
        <v>613.10782540000002</v>
      </c>
      <c r="AK56" s="25">
        <f>VLOOKUP($D56,Résultats!$B$2:$AZ$212,AK$2,FALSE)</f>
        <v>643.13423499999999</v>
      </c>
      <c r="AL56" s="25">
        <f>VLOOKUP($D56,Résultats!$B$2:$AZ$212,AL$2,FALSE)</f>
        <v>672.20287129999997</v>
      </c>
      <c r="AM56" s="102">
        <f>VLOOKUP($D56,Résultats!$B$2:$AZ$212,AM$2,FALSE)</f>
        <v>700.2664115</v>
      </c>
    </row>
    <row r="57" spans="2:40" x14ac:dyDescent="0.3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34367.418949999999</v>
      </c>
      <c r="J57" s="61">
        <f>VLOOKUP($D57,Résultats!$B$2:$AZ$212,J$2,FALSE)</f>
        <v>34497.361190000003</v>
      </c>
      <c r="K57" s="61">
        <f>VLOOKUP($D57,Résultats!$B$2:$AZ$212,K$2,FALSE)</f>
        <v>34380.765469999998</v>
      </c>
      <c r="L57" s="61">
        <f>VLOOKUP($D57,Résultats!$B$2:$AZ$212,L$2,FALSE)</f>
        <v>34196.215080000002</v>
      </c>
      <c r="M57" s="61">
        <f>VLOOKUP($D57,Résultats!$B$2:$AZ$212,M$2,FALSE)</f>
        <v>33911.478900000002</v>
      </c>
      <c r="N57" s="61">
        <f>VLOOKUP($D57,Résultats!$B$2:$AZ$212,N$2,FALSE)</f>
        <v>33553.709990000003</v>
      </c>
      <c r="O57" s="61">
        <f>VLOOKUP($D57,Résultats!$B$2:$AZ$212,O$2,FALSE)</f>
        <v>33205.297579999999</v>
      </c>
      <c r="P57" s="61">
        <f>VLOOKUP($D57,Résultats!$B$2:$AZ$212,P$2,FALSE)</f>
        <v>32860.860679999998</v>
      </c>
      <c r="Q57" s="61">
        <f>VLOOKUP($D57,Résultats!$B$2:$AZ$212,Q$2,FALSE)</f>
        <v>32502.866890000001</v>
      </c>
      <c r="R57" s="61">
        <f>VLOOKUP($D57,Résultats!$B$2:$AZ$212,R$2,FALSE)</f>
        <v>32112.091670000002</v>
      </c>
      <c r="S57" s="61">
        <f>VLOOKUP($D57,Résultats!$B$2:$AZ$212,S$2,FALSE)</f>
        <v>31674.280429999999</v>
      </c>
      <c r="T57" s="61">
        <f>VLOOKUP($D57,Résultats!$B$2:$AZ$212,T$2,FALSE)</f>
        <v>31175.99397</v>
      </c>
      <c r="U57" s="61">
        <f>VLOOKUP($D57,Résultats!$B$2:$AZ$212,U$2,FALSE)</f>
        <v>30610.798279999999</v>
      </c>
      <c r="V57" s="61">
        <f>VLOOKUP($D57,Résultats!$B$2:$AZ$212,V$2,FALSE)</f>
        <v>29975.662359999998</v>
      </c>
      <c r="W57" s="61">
        <f>VLOOKUP($D57,Résultats!$B$2:$AZ$212,W$2,FALSE)</f>
        <v>29270.58108</v>
      </c>
      <c r="X57" s="61">
        <f>VLOOKUP($D57,Résultats!$B$2:$AZ$212,X$2,FALSE)</f>
        <v>28498.229090000001</v>
      </c>
      <c r="Y57" s="61">
        <f>VLOOKUP($D57,Résultats!$B$2:$AZ$212,Y$2,FALSE)</f>
        <v>27661.438969999999</v>
      </c>
      <c r="Z57" s="61">
        <f>VLOOKUP($D57,Résultats!$B$2:$AZ$212,Z$2,FALSE)</f>
        <v>26766.57229</v>
      </c>
      <c r="AA57" s="61">
        <f>VLOOKUP($D57,Résultats!$B$2:$AZ$212,AA$2,FALSE)</f>
        <v>25820.78429</v>
      </c>
      <c r="AB57" s="61">
        <f>VLOOKUP($D57,Résultats!$B$2:$AZ$212,AB$2,FALSE)</f>
        <v>24832.249800000001</v>
      </c>
      <c r="AC57" s="61">
        <f>VLOOKUP($D57,Résultats!$B$2:$AZ$212,AC$2,FALSE)</f>
        <v>23809.599880000002</v>
      </c>
      <c r="AD57" s="61">
        <f>VLOOKUP($D57,Résultats!$B$2:$AZ$212,AD$2,FALSE)</f>
        <v>22763.53037</v>
      </c>
      <c r="AE57" s="61">
        <f>VLOOKUP($D57,Résultats!$B$2:$AZ$212,AE$2,FALSE)</f>
        <v>21702.557280000001</v>
      </c>
      <c r="AF57" s="61">
        <f>VLOOKUP($D57,Résultats!$B$2:$AZ$212,AF$2,FALSE)</f>
        <v>20634.981640000002</v>
      </c>
      <c r="AG57" s="61">
        <f>VLOOKUP($D57,Résultats!$B$2:$AZ$212,AG$2,FALSE)</f>
        <v>19569.1512</v>
      </c>
      <c r="AH57" s="61">
        <f>VLOOKUP($D57,Résultats!$B$2:$AZ$212,AH$2,FALSE)</f>
        <v>18512.85554</v>
      </c>
      <c r="AI57" s="61">
        <f>VLOOKUP($D57,Résultats!$B$2:$AZ$212,AI$2,FALSE)</f>
        <v>17473.19774</v>
      </c>
      <c r="AJ57" s="61">
        <f>VLOOKUP($D57,Résultats!$B$2:$AZ$212,AJ$2,FALSE)</f>
        <v>16456.635610000001</v>
      </c>
      <c r="AK57" s="61">
        <f>VLOOKUP($D57,Résultats!$B$2:$AZ$212,AK$2,FALSE)</f>
        <v>15468.599130000001</v>
      </c>
      <c r="AL57" s="61">
        <f>VLOOKUP($D57,Résultats!$B$2:$AZ$212,AL$2,FALSE)</f>
        <v>14513.50281</v>
      </c>
      <c r="AM57" s="225">
        <f>VLOOKUP($D57,Résultats!$B$2:$AZ$212,AM$2,FALSE)</f>
        <v>13594.852129999999</v>
      </c>
      <c r="AN57" s="212"/>
    </row>
    <row r="58" spans="2:40" x14ac:dyDescent="0.3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526.77125779999994</v>
      </c>
      <c r="G58" s="65">
        <f>VLOOKUP($D58,Résultats!$B$2:$AZ$212,G$2,FALSE)</f>
        <v>689.45510449999995</v>
      </c>
      <c r="H58" s="65">
        <f>VLOOKUP($D58,Résultats!$B$2:$AZ$212,H$2,FALSE)</f>
        <v>762.64473680000003</v>
      </c>
      <c r="I58" s="65">
        <f>VLOOKUP($D58,Résultats!$B$2:$AZ$212,I$2,FALSE)</f>
        <v>868.60220170000002</v>
      </c>
      <c r="J58" s="65">
        <f>VLOOKUP($D58,Résultats!$B$2:$AZ$212,J$2,FALSE)</f>
        <v>946.30706740000005</v>
      </c>
      <c r="K58" s="65">
        <f>VLOOKUP($D58,Résultats!$B$2:$AZ$212,K$2,FALSE)</f>
        <v>1030.547462</v>
      </c>
      <c r="L58" s="65">
        <f>VLOOKUP($D58,Résultats!$B$2:$AZ$212,L$2,FALSE)</f>
        <v>1121.7233859999999</v>
      </c>
      <c r="M58" s="65">
        <f>VLOOKUP($D58,Résultats!$B$2:$AZ$212,M$2,FALSE)</f>
        <v>1218.0258229999999</v>
      </c>
      <c r="N58" s="65">
        <f>VLOOKUP($D58,Résultats!$B$2:$AZ$212,N$2,FALSE)</f>
        <v>1318.81701</v>
      </c>
      <c r="O58" s="65">
        <f>VLOOKUP($D58,Résultats!$B$2:$AZ$212,O$2,FALSE)</f>
        <v>1420.752358</v>
      </c>
      <c r="P58" s="65">
        <f>VLOOKUP($D58,Résultats!$B$2:$AZ$212,P$2,FALSE)</f>
        <v>1519.3305660000001</v>
      </c>
      <c r="Q58" s="65">
        <f>VLOOKUP($D58,Résultats!$B$2:$AZ$212,Q$2,FALSE)</f>
        <v>1611.8375900000001</v>
      </c>
      <c r="R58" s="65">
        <f>VLOOKUP($D58,Résultats!$B$2:$AZ$212,R$2,FALSE)</f>
        <v>1695.937308</v>
      </c>
      <c r="S58" s="65">
        <f>VLOOKUP($D58,Résultats!$B$2:$AZ$212,S$2,FALSE)</f>
        <v>1770.152032</v>
      </c>
      <c r="T58" s="65">
        <f>VLOOKUP($D58,Résultats!$B$2:$AZ$212,T$2,FALSE)</f>
        <v>1833.3330960000001</v>
      </c>
      <c r="U58" s="65">
        <f>VLOOKUP($D58,Résultats!$B$2:$AZ$212,U$2,FALSE)</f>
        <v>1885.0223249999999</v>
      </c>
      <c r="V58" s="65">
        <f>VLOOKUP($D58,Résultats!$B$2:$AZ$212,V$2,FALSE)</f>
        <v>1925.0063540000001</v>
      </c>
      <c r="W58" s="65">
        <f>VLOOKUP($D58,Résultats!$B$2:$AZ$212,W$2,FALSE)</f>
        <v>1953.2798780000001</v>
      </c>
      <c r="X58" s="65">
        <f>VLOOKUP($D58,Résultats!$B$2:$AZ$212,X$2,FALSE)</f>
        <v>1970.0076059999999</v>
      </c>
      <c r="Y58" s="65">
        <f>VLOOKUP($D58,Résultats!$B$2:$AZ$212,Y$2,FALSE)</f>
        <v>1975.6221410000001</v>
      </c>
      <c r="Z58" s="65">
        <f>VLOOKUP($D58,Résultats!$B$2:$AZ$212,Z$2,FALSE)</f>
        <v>1970.4778080000001</v>
      </c>
      <c r="AA58" s="65">
        <f>VLOOKUP($D58,Résultats!$B$2:$AZ$212,AA$2,FALSE)</f>
        <v>1954.9701239999999</v>
      </c>
      <c r="AB58" s="65">
        <f>VLOOKUP($D58,Résultats!$B$2:$AZ$212,AB$2,FALSE)</f>
        <v>1929.7207880000001</v>
      </c>
      <c r="AC58" s="65">
        <f>VLOOKUP($D58,Résultats!$B$2:$AZ$212,AC$2,FALSE)</f>
        <v>1895.4614899999999</v>
      </c>
      <c r="AD58" s="65">
        <f>VLOOKUP($D58,Résultats!$B$2:$AZ$212,AD$2,FALSE)</f>
        <v>1853.3810189999999</v>
      </c>
      <c r="AE58" s="65">
        <f>VLOOKUP($D58,Résultats!$B$2:$AZ$212,AE$2,FALSE)</f>
        <v>1804.3653139999999</v>
      </c>
      <c r="AF58" s="65">
        <f>VLOOKUP($D58,Résultats!$B$2:$AZ$212,AF$2,FALSE)</f>
        <v>1749.330373</v>
      </c>
      <c r="AG58" s="65">
        <f>VLOOKUP($D58,Résultats!$B$2:$AZ$212,AG$2,FALSE)</f>
        <v>1689.2974959999999</v>
      </c>
      <c r="AH58" s="65">
        <f>VLOOKUP($D58,Résultats!$B$2:$AZ$212,AH$2,FALSE)</f>
        <v>1625.2986800000001</v>
      </c>
      <c r="AI58" s="65">
        <f>VLOOKUP($D58,Résultats!$B$2:$AZ$212,AI$2,FALSE)</f>
        <v>1558.3739820000001</v>
      </c>
      <c r="AJ58" s="65">
        <f>VLOOKUP($D58,Résultats!$B$2:$AZ$212,AJ$2,FALSE)</f>
        <v>1489.4834820000001</v>
      </c>
      <c r="AK58" s="65">
        <f>VLOOKUP($D58,Résultats!$B$2:$AZ$212,AK$2,FALSE)</f>
        <v>1419.4865789999999</v>
      </c>
      <c r="AL58" s="65">
        <f>VLOOKUP($D58,Résultats!$B$2:$AZ$212,AL$2,FALSE)</f>
        <v>1349.1403560000001</v>
      </c>
      <c r="AM58" s="226">
        <f>VLOOKUP($D58,Résultats!$B$2:$AZ$212,AM$2,FALSE)</f>
        <v>1279.117438</v>
      </c>
    </row>
    <row r="59" spans="2:40" x14ac:dyDescent="0.3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4285.2968799999999</v>
      </c>
      <c r="G59" s="65">
        <f>VLOOKUP($D59,Résultats!$B$2:$AZ$212,G$2,FALSE)</f>
        <v>4851.9471249999997</v>
      </c>
      <c r="H59" s="65">
        <f>VLOOKUP($D59,Résultats!$B$2:$AZ$212,H$2,FALSE)</f>
        <v>5018.1849579999998</v>
      </c>
      <c r="I59" s="65">
        <f>VLOOKUP($D59,Résultats!$B$2:$AZ$212,I$2,FALSE)</f>
        <v>5239.8968109999996</v>
      </c>
      <c r="J59" s="65">
        <f>VLOOKUP($D59,Résultats!$B$2:$AZ$212,J$2,FALSE)</f>
        <v>5404.3965770000004</v>
      </c>
      <c r="K59" s="65">
        <f>VLOOKUP($D59,Résultats!$B$2:$AZ$212,K$2,FALSE)</f>
        <v>5519.3260920000002</v>
      </c>
      <c r="L59" s="65">
        <f>VLOOKUP($D59,Résultats!$B$2:$AZ$212,L$2,FALSE)</f>
        <v>5611.0525369999996</v>
      </c>
      <c r="M59" s="65">
        <f>VLOOKUP($D59,Résultats!$B$2:$AZ$212,M$2,FALSE)</f>
        <v>5672.9922619999998</v>
      </c>
      <c r="N59" s="65">
        <f>VLOOKUP($D59,Résultats!$B$2:$AZ$212,N$2,FALSE)</f>
        <v>5710.0864199999996</v>
      </c>
      <c r="O59" s="65">
        <f>VLOOKUP($D59,Résultats!$B$2:$AZ$212,O$2,FALSE)</f>
        <v>5742.2182830000002</v>
      </c>
      <c r="P59" s="65">
        <f>VLOOKUP($D59,Résultats!$B$2:$AZ$212,P$2,FALSE)</f>
        <v>5768.2641009999998</v>
      </c>
      <c r="Q59" s="65">
        <f>VLOOKUP($D59,Résultats!$B$2:$AZ$212,Q$2,FALSE)</f>
        <v>5784.9585649999999</v>
      </c>
      <c r="R59" s="65">
        <f>VLOOKUP($D59,Résultats!$B$2:$AZ$212,R$2,FALSE)</f>
        <v>5788.5950409999996</v>
      </c>
      <c r="S59" s="65">
        <f>VLOOKUP($D59,Résultats!$B$2:$AZ$212,S$2,FALSE)</f>
        <v>5776.5079939999996</v>
      </c>
      <c r="T59" s="65">
        <f>VLOOKUP($D59,Résultats!$B$2:$AZ$212,T$2,FALSE)</f>
        <v>5746.1730870000001</v>
      </c>
      <c r="U59" s="65">
        <f>VLOOKUP($D59,Résultats!$B$2:$AZ$212,U$2,FALSE)</f>
        <v>5696.5596969999997</v>
      </c>
      <c r="V59" s="65">
        <f>VLOOKUP($D59,Résultats!$B$2:$AZ$212,V$2,FALSE)</f>
        <v>5627.3296819999996</v>
      </c>
      <c r="W59" s="65">
        <f>VLOOKUP($D59,Résultats!$B$2:$AZ$212,W$2,FALSE)</f>
        <v>5538.7535669999997</v>
      </c>
      <c r="X59" s="65">
        <f>VLOOKUP($D59,Résultats!$B$2:$AZ$212,X$2,FALSE)</f>
        <v>5431.6336499999998</v>
      </c>
      <c r="Y59" s="65">
        <f>VLOOKUP($D59,Résultats!$B$2:$AZ$212,Y$2,FALSE)</f>
        <v>5306.6796469999999</v>
      </c>
      <c r="Z59" s="65">
        <f>VLOOKUP($D59,Résultats!$B$2:$AZ$212,Z$2,FALSE)</f>
        <v>5165.4296690000001</v>
      </c>
      <c r="AA59" s="65">
        <f>VLOOKUP($D59,Résultats!$B$2:$AZ$212,AA$2,FALSE)</f>
        <v>5009.5825789999999</v>
      </c>
      <c r="AB59" s="65">
        <f>VLOOKUP($D59,Résultats!$B$2:$AZ$212,AB$2,FALSE)</f>
        <v>4841.0716679999996</v>
      </c>
      <c r="AC59" s="65">
        <f>VLOOKUP($D59,Résultats!$B$2:$AZ$212,AC$2,FALSE)</f>
        <v>4661.9272549999996</v>
      </c>
      <c r="AD59" s="65">
        <f>VLOOKUP($D59,Résultats!$B$2:$AZ$212,AD$2,FALSE)</f>
        <v>4474.5997779999998</v>
      </c>
      <c r="AE59" s="65">
        <f>VLOOKUP($D59,Résultats!$B$2:$AZ$212,AE$2,FALSE)</f>
        <v>4281.1055990000004</v>
      </c>
      <c r="AF59" s="65">
        <f>VLOOKUP($D59,Résultats!$B$2:$AZ$212,AF$2,FALSE)</f>
        <v>4083.4134979999999</v>
      </c>
      <c r="AG59" s="65">
        <f>VLOOKUP($D59,Résultats!$B$2:$AZ$212,AG$2,FALSE)</f>
        <v>3883.5051290000001</v>
      </c>
      <c r="AH59" s="65">
        <f>VLOOKUP($D59,Résultats!$B$2:$AZ$212,AH$2,FALSE)</f>
        <v>3683.2393969999998</v>
      </c>
      <c r="AI59" s="65">
        <f>VLOOKUP($D59,Résultats!$B$2:$AZ$212,AI$2,FALSE)</f>
        <v>3484.3033839999998</v>
      </c>
      <c r="AJ59" s="65">
        <f>VLOOKUP($D59,Résultats!$B$2:$AZ$212,AJ$2,FALSE)</f>
        <v>3288.2581150000001</v>
      </c>
      <c r="AK59" s="65">
        <f>VLOOKUP($D59,Résultats!$B$2:$AZ$212,AK$2,FALSE)</f>
        <v>3096.4351919999999</v>
      </c>
      <c r="AL59" s="65">
        <f>VLOOKUP($D59,Résultats!$B$2:$AZ$212,AL$2,FALSE)</f>
        <v>2909.9384089999999</v>
      </c>
      <c r="AM59" s="226">
        <f>VLOOKUP($D59,Résultats!$B$2:$AZ$212,AM$2,FALSE)</f>
        <v>2729.6673259999998</v>
      </c>
    </row>
    <row r="60" spans="2:40" x14ac:dyDescent="0.3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7040.4805470000001</v>
      </c>
      <c r="G60" s="65">
        <f>VLOOKUP($D60,Résultats!$B$2:$AZ$212,G$2,FALSE)</f>
        <v>7691.9766550000004</v>
      </c>
      <c r="H60" s="65">
        <f>VLOOKUP($D60,Résultats!$B$2:$AZ$212,H$2,FALSE)</f>
        <v>7870.6246810000002</v>
      </c>
      <c r="I60" s="65">
        <f>VLOOKUP($D60,Résultats!$B$2:$AZ$212,I$2,FALSE)</f>
        <v>8104.5500529999999</v>
      </c>
      <c r="J60" s="65">
        <f>VLOOKUP($D60,Résultats!$B$2:$AZ$212,J$2,FALSE)</f>
        <v>8286.2721880000008</v>
      </c>
      <c r="K60" s="65">
        <f>VLOOKUP($D60,Résultats!$B$2:$AZ$212,K$2,FALSE)</f>
        <v>8387.4741009999998</v>
      </c>
      <c r="L60" s="65">
        <f>VLOOKUP($D60,Résultats!$B$2:$AZ$212,L$2,FALSE)</f>
        <v>8454.4442629999994</v>
      </c>
      <c r="M60" s="65">
        <f>VLOOKUP($D60,Résultats!$B$2:$AZ$212,M$2,FALSE)</f>
        <v>8478.3952239999999</v>
      </c>
      <c r="N60" s="65">
        <f>VLOOKUP($D60,Résultats!$B$2:$AZ$212,N$2,FALSE)</f>
        <v>8468.2504019999997</v>
      </c>
      <c r="O60" s="65">
        <f>VLOOKUP($D60,Résultats!$B$2:$AZ$212,O$2,FALSE)</f>
        <v>8451.1183689999998</v>
      </c>
      <c r="P60" s="65">
        <f>VLOOKUP($D60,Résultats!$B$2:$AZ$212,P$2,FALSE)</f>
        <v>8427.1388310000002</v>
      </c>
      <c r="Q60" s="65">
        <f>VLOOKUP($D60,Résultats!$B$2:$AZ$212,Q$2,FALSE)</f>
        <v>8392.2887559999999</v>
      </c>
      <c r="R60" s="65">
        <f>VLOOKUP($D60,Résultats!$B$2:$AZ$212,R$2,FALSE)</f>
        <v>8341.8799639999997</v>
      </c>
      <c r="S60" s="65">
        <f>VLOOKUP($D60,Résultats!$B$2:$AZ$212,S$2,FALSE)</f>
        <v>8272.4857800000009</v>
      </c>
      <c r="T60" s="65">
        <f>VLOOKUP($D60,Résultats!$B$2:$AZ$212,T$2,FALSE)</f>
        <v>8180.799481</v>
      </c>
      <c r="U60" s="65">
        <f>VLOOKUP($D60,Résultats!$B$2:$AZ$212,U$2,FALSE)</f>
        <v>8065.4501449999998</v>
      </c>
      <c r="V60" s="65">
        <f>VLOOKUP($D60,Résultats!$B$2:$AZ$212,V$2,FALSE)</f>
        <v>7926.0128930000001</v>
      </c>
      <c r="W60" s="65">
        <f>VLOOKUP($D60,Résultats!$B$2:$AZ$212,W$2,FALSE)</f>
        <v>7762.9060490000002</v>
      </c>
      <c r="X60" s="65">
        <f>VLOOKUP($D60,Résultats!$B$2:$AZ$212,X$2,FALSE)</f>
        <v>7577.2989150000003</v>
      </c>
      <c r="Y60" s="65">
        <f>VLOOKUP($D60,Résultats!$B$2:$AZ$212,Y$2,FALSE)</f>
        <v>7370.2988409999998</v>
      </c>
      <c r="Z60" s="65">
        <f>VLOOKUP($D60,Résultats!$B$2:$AZ$212,Z$2,FALSE)</f>
        <v>7144.115315</v>
      </c>
      <c r="AA60" s="65">
        <f>VLOOKUP($D60,Résultats!$B$2:$AZ$212,AA$2,FALSE)</f>
        <v>6901.1740570000002</v>
      </c>
      <c r="AB60" s="65">
        <f>VLOOKUP($D60,Résultats!$B$2:$AZ$212,AB$2,FALSE)</f>
        <v>6644.1329150000001</v>
      </c>
      <c r="AC60" s="65">
        <f>VLOOKUP($D60,Résultats!$B$2:$AZ$212,AC$2,FALSE)</f>
        <v>6375.7417249999999</v>
      </c>
      <c r="AD60" s="65">
        <f>VLOOKUP($D60,Résultats!$B$2:$AZ$212,AD$2,FALSE)</f>
        <v>6099.2377560000004</v>
      </c>
      <c r="AE60" s="65">
        <f>VLOOKUP($D60,Résultats!$B$2:$AZ$212,AE$2,FALSE)</f>
        <v>5817.2546320000001</v>
      </c>
      <c r="AF60" s="65">
        <f>VLOOKUP($D60,Résultats!$B$2:$AZ$212,AF$2,FALSE)</f>
        <v>5532.3342739999998</v>
      </c>
      <c r="AG60" s="65">
        <f>VLOOKUP($D60,Résultats!$B$2:$AZ$212,AG$2,FALSE)</f>
        <v>5246.9848959999999</v>
      </c>
      <c r="AH60" s="65">
        <f>VLOOKUP($D60,Résultats!$B$2:$AZ$212,AH$2,FALSE)</f>
        <v>4963.5215470000003</v>
      </c>
      <c r="AI60" s="65">
        <f>VLOOKUP($D60,Résultats!$B$2:$AZ$212,AI$2,FALSE)</f>
        <v>4684.0278010000002</v>
      </c>
      <c r="AJ60" s="65">
        <f>VLOOKUP($D60,Résultats!$B$2:$AZ$212,AJ$2,FALSE)</f>
        <v>4410.3968949999999</v>
      </c>
      <c r="AK60" s="65">
        <f>VLOOKUP($D60,Résultats!$B$2:$AZ$212,AK$2,FALSE)</f>
        <v>4144.2194280000003</v>
      </c>
      <c r="AL60" s="65">
        <f>VLOOKUP($D60,Résultats!$B$2:$AZ$212,AL$2,FALSE)</f>
        <v>3886.788438</v>
      </c>
      <c r="AM60" s="226">
        <f>VLOOKUP($D60,Résultats!$B$2:$AZ$212,AM$2,FALSE)</f>
        <v>3639.1272349999999</v>
      </c>
    </row>
    <row r="61" spans="2:40" x14ac:dyDescent="0.3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7628.1928989999997</v>
      </c>
      <c r="G61" s="65">
        <f>VLOOKUP($D61,Résultats!$B$2:$AZ$212,G$2,FALSE)</f>
        <v>8010.4348680000003</v>
      </c>
      <c r="H61" s="65">
        <f>VLOOKUP($D61,Résultats!$B$2:$AZ$212,H$2,FALSE)</f>
        <v>8107.6214440000003</v>
      </c>
      <c r="I61" s="65">
        <f>VLOOKUP($D61,Résultats!$B$2:$AZ$212,I$2,FALSE)</f>
        <v>8236.9530950000008</v>
      </c>
      <c r="J61" s="65">
        <f>VLOOKUP($D61,Résultats!$B$2:$AZ$212,J$2,FALSE)</f>
        <v>8357.4272369999999</v>
      </c>
      <c r="K61" s="65">
        <f>VLOOKUP($D61,Résultats!$B$2:$AZ$212,K$2,FALSE)</f>
        <v>8397.6984219999995</v>
      </c>
      <c r="L61" s="65">
        <f>VLOOKUP($D61,Résultats!$B$2:$AZ$212,L$2,FALSE)</f>
        <v>8407.0160149999901</v>
      </c>
      <c r="M61" s="65">
        <f>VLOOKUP($D61,Résultats!$B$2:$AZ$212,M$2,FALSE)</f>
        <v>8377.2898260000002</v>
      </c>
      <c r="N61" s="65">
        <f>VLOOKUP($D61,Résultats!$B$2:$AZ$212,N$2,FALSE)</f>
        <v>8317.5599419999999</v>
      </c>
      <c r="O61" s="65">
        <f>VLOOKUP($D61,Résultats!$B$2:$AZ$212,O$2,FALSE)</f>
        <v>8253.0597969999999</v>
      </c>
      <c r="P61" s="65">
        <f>VLOOKUP($D61,Résultats!$B$2:$AZ$212,P$2,FALSE)</f>
        <v>8184.613378</v>
      </c>
      <c r="Q61" s="65">
        <f>VLOOKUP($D61,Résultats!$B$2:$AZ$212,Q$2,FALSE)</f>
        <v>8108.6496090000001</v>
      </c>
      <c r="R61" s="65">
        <f>VLOOKUP($D61,Résultats!$B$2:$AZ$212,R$2,FALSE)</f>
        <v>8020.9444329999997</v>
      </c>
      <c r="S61" s="65">
        <f>VLOOKUP($D61,Résultats!$B$2:$AZ$212,S$2,FALSE)</f>
        <v>7918.3543820000004</v>
      </c>
      <c r="T61" s="65">
        <f>VLOOKUP($D61,Résultats!$B$2:$AZ$212,T$2,FALSE)</f>
        <v>7797.8144990000001</v>
      </c>
      <c r="U61" s="65">
        <f>VLOOKUP($D61,Résultats!$B$2:$AZ$212,U$2,FALSE)</f>
        <v>7657.9950349999999</v>
      </c>
      <c r="V61" s="65">
        <f>VLOOKUP($D61,Résultats!$B$2:$AZ$212,V$2,FALSE)</f>
        <v>7498.4393520000003</v>
      </c>
      <c r="W61" s="65">
        <f>VLOOKUP($D61,Résultats!$B$2:$AZ$212,W$2,FALSE)</f>
        <v>7319.4731490000004</v>
      </c>
      <c r="X61" s="65">
        <f>VLOOKUP($D61,Résultats!$B$2:$AZ$212,X$2,FALSE)</f>
        <v>7122.1236140000001</v>
      </c>
      <c r="Y61" s="65">
        <f>VLOOKUP($D61,Résultats!$B$2:$AZ$212,Y$2,FALSE)</f>
        <v>6907.3763070000005</v>
      </c>
      <c r="Z61" s="65">
        <f>VLOOKUP($D61,Résultats!$B$2:$AZ$212,Z$2,FALSE)</f>
        <v>6677.2316819999996</v>
      </c>
      <c r="AA61" s="65">
        <f>VLOOKUP($D61,Résultats!$B$2:$AZ$212,AA$2,FALSE)</f>
        <v>6433.8885330000003</v>
      </c>
      <c r="AB61" s="65">
        <f>VLOOKUP($D61,Résultats!$B$2:$AZ$212,AB$2,FALSE)</f>
        <v>6179.72433</v>
      </c>
      <c r="AC61" s="65">
        <f>VLOOKUP($D61,Résultats!$B$2:$AZ$212,AC$2,FALSE)</f>
        <v>5917.1856360000002</v>
      </c>
      <c r="AD61" s="65">
        <f>VLOOKUP($D61,Résultats!$B$2:$AZ$212,AD$2,FALSE)</f>
        <v>5649.1264940000001</v>
      </c>
      <c r="AE61" s="65">
        <f>VLOOKUP($D61,Résultats!$B$2:$AZ$212,AE$2,FALSE)</f>
        <v>5377.8534010000003</v>
      </c>
      <c r="AF61" s="65">
        <f>VLOOKUP($D61,Résultats!$B$2:$AZ$212,AF$2,FALSE)</f>
        <v>5105.5804600000001</v>
      </c>
      <c r="AG61" s="65">
        <f>VLOOKUP($D61,Résultats!$B$2:$AZ$212,AG$2,FALSE)</f>
        <v>4834.4732889999996</v>
      </c>
      <c r="AH61" s="65">
        <f>VLOOKUP($D61,Résultats!$B$2:$AZ$212,AH$2,FALSE)</f>
        <v>4566.513825</v>
      </c>
      <c r="AI61" s="65">
        <f>VLOOKUP($D61,Résultats!$B$2:$AZ$212,AI$2,FALSE)</f>
        <v>4303.474209</v>
      </c>
      <c r="AJ61" s="65">
        <f>VLOOKUP($D61,Résultats!$B$2:$AZ$212,AJ$2,FALSE)</f>
        <v>4046.9505899999999</v>
      </c>
      <c r="AK61" s="65">
        <f>VLOOKUP($D61,Résultats!$B$2:$AZ$212,AK$2,FALSE)</f>
        <v>3798.2694190000002</v>
      </c>
      <c r="AL61" s="65">
        <f>VLOOKUP($D61,Résultats!$B$2:$AZ$212,AL$2,FALSE)</f>
        <v>3558.4930509999999</v>
      </c>
      <c r="AM61" s="226">
        <f>VLOOKUP($D61,Résultats!$B$2:$AZ$212,AM$2,FALSE)</f>
        <v>3328.4437710000002</v>
      </c>
    </row>
    <row r="62" spans="2:40" x14ac:dyDescent="0.3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9832.991403</v>
      </c>
      <c r="G62" s="65">
        <f>VLOOKUP($D62,Résultats!$B$2:$AZ$212,G$2,FALSE)</f>
        <v>8882.8848199999902</v>
      </c>
      <c r="H62" s="65">
        <f>VLOOKUP($D62,Résultats!$B$2:$AZ$212,H$2,FALSE)</f>
        <v>8589.6904340000001</v>
      </c>
      <c r="I62" s="65">
        <f>VLOOKUP($D62,Résultats!$B$2:$AZ$212,I$2,FALSE)</f>
        <v>8317.8716910000003</v>
      </c>
      <c r="J62" s="65">
        <f>VLOOKUP($D62,Résultats!$B$2:$AZ$212,J$2,FALSE)</f>
        <v>8086.1679649999996</v>
      </c>
      <c r="K62" s="65">
        <f>VLOOKUP($D62,Résultats!$B$2:$AZ$212,K$2,FALSE)</f>
        <v>7812.0081710000004</v>
      </c>
      <c r="L62" s="65">
        <f>VLOOKUP($D62,Résultats!$B$2:$AZ$212,L$2,FALSE)</f>
        <v>7541.8545359999998</v>
      </c>
      <c r="M62" s="65">
        <f>VLOOKUP($D62,Résultats!$B$2:$AZ$212,M$2,FALSE)</f>
        <v>7270.3922240000002</v>
      </c>
      <c r="N62" s="65">
        <f>VLOOKUP($D62,Résultats!$B$2:$AZ$212,N$2,FALSE)</f>
        <v>7001.8567210000001</v>
      </c>
      <c r="O62" s="65">
        <f>VLOOKUP($D62,Résultats!$B$2:$AZ$212,O$2,FALSE)</f>
        <v>6747.6477109999996</v>
      </c>
      <c r="P62" s="65">
        <f>VLOOKUP($D62,Résultats!$B$2:$AZ$212,P$2,FALSE)</f>
        <v>6507.5711760000004</v>
      </c>
      <c r="Q62" s="65">
        <f>VLOOKUP($D62,Résultats!$B$2:$AZ$212,Q$2,FALSE)</f>
        <v>6278.8122670000002</v>
      </c>
      <c r="R62" s="65">
        <f>VLOOKUP($D62,Résultats!$B$2:$AZ$212,R$2,FALSE)</f>
        <v>6058.2803119999999</v>
      </c>
      <c r="S62" s="65">
        <f>VLOOKUP($D62,Résultats!$B$2:$AZ$212,S$2,FALSE)</f>
        <v>5843.4522939999997</v>
      </c>
      <c r="T62" s="65">
        <f>VLOOKUP($D62,Résultats!$B$2:$AZ$212,T$2,FALSE)</f>
        <v>5631.8980540000002</v>
      </c>
      <c r="U62" s="65">
        <f>VLOOKUP($D62,Résultats!$B$2:$AZ$212,U$2,FALSE)</f>
        <v>5422.0990149999998</v>
      </c>
      <c r="V62" s="65">
        <f>VLOOKUP($D62,Résultats!$B$2:$AZ$212,V$2,FALSE)</f>
        <v>5213.0407059999998</v>
      </c>
      <c r="W62" s="65">
        <f>VLOOKUP($D62,Résultats!$B$2:$AZ$212,W$2,FALSE)</f>
        <v>5004.1638199999998</v>
      </c>
      <c r="X62" s="65">
        <f>VLOOKUP($D62,Résultats!$B$2:$AZ$212,X$2,FALSE)</f>
        <v>4795.3195130000004</v>
      </c>
      <c r="Y62" s="65">
        <f>VLOOKUP($D62,Résultats!$B$2:$AZ$212,Y$2,FALSE)</f>
        <v>4586.4104509999997</v>
      </c>
      <c r="Z62" s="65">
        <f>VLOOKUP($D62,Résultats!$B$2:$AZ$212,Z$2,FALSE)</f>
        <v>4377.8675409999996</v>
      </c>
      <c r="AA62" s="65">
        <f>VLOOKUP($D62,Résultats!$B$2:$AZ$212,AA$2,FALSE)</f>
        <v>4170.25288</v>
      </c>
      <c r="AB62" s="65">
        <f>VLOOKUP($D62,Résultats!$B$2:$AZ$212,AB$2,FALSE)</f>
        <v>3964.233232</v>
      </c>
      <c r="AC62" s="65">
        <f>VLOOKUP($D62,Résultats!$B$2:$AZ$212,AC$2,FALSE)</f>
        <v>3760.533179</v>
      </c>
      <c r="AD62" s="65">
        <f>VLOOKUP($D62,Résultats!$B$2:$AZ$212,AD$2,FALSE)</f>
        <v>3560.099389</v>
      </c>
      <c r="AE62" s="65">
        <f>VLOOKUP($D62,Résultats!$B$2:$AZ$212,AE$2,FALSE)</f>
        <v>3363.62959</v>
      </c>
      <c r="AF62" s="65">
        <f>VLOOKUP($D62,Résultats!$B$2:$AZ$212,AF$2,FALSE)</f>
        <v>3171.7985309999999</v>
      </c>
      <c r="AG62" s="65">
        <f>VLOOKUP($D62,Résultats!$B$2:$AZ$212,AG$2,FALSE)</f>
        <v>2985.2769549999998</v>
      </c>
      <c r="AH62" s="65">
        <f>VLOOKUP($D62,Résultats!$B$2:$AZ$212,AH$2,FALSE)</f>
        <v>2804.6678630000001</v>
      </c>
      <c r="AI62" s="65">
        <f>VLOOKUP($D62,Résultats!$B$2:$AZ$212,AI$2,FALSE)</f>
        <v>2630.4977709999998</v>
      </c>
      <c r="AJ62" s="65">
        <f>VLOOKUP($D62,Résultats!$B$2:$AZ$212,AJ$2,FALSE)</f>
        <v>2463.2248719999998</v>
      </c>
      <c r="AK62" s="65">
        <f>VLOOKUP($D62,Résultats!$B$2:$AZ$212,AK$2,FALSE)</f>
        <v>2303.197236</v>
      </c>
      <c r="AL62" s="65">
        <f>VLOOKUP($D62,Résultats!$B$2:$AZ$212,AL$2,FALSE)</f>
        <v>2150.654853</v>
      </c>
      <c r="AM62" s="226">
        <f>VLOOKUP($D62,Résultats!$B$2:$AZ$212,AM$2,FALSE)</f>
        <v>2005.740624</v>
      </c>
    </row>
    <row r="63" spans="2:40" x14ac:dyDescent="0.3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3292.8042610000002</v>
      </c>
      <c r="G63" s="65">
        <f>VLOOKUP($D63,Résultats!$B$2:$AZ$212,G$2,FALSE)</f>
        <v>2901.0513089999999</v>
      </c>
      <c r="H63" s="65">
        <f>VLOOKUP($D63,Résultats!$B$2:$AZ$212,H$2,FALSE)</f>
        <v>2781.2904389999999</v>
      </c>
      <c r="I63" s="65">
        <f>VLOOKUP($D63,Résultats!$B$2:$AZ$212,I$2,FALSE)</f>
        <v>2665.6618050000002</v>
      </c>
      <c r="J63" s="65">
        <f>VLOOKUP($D63,Résultats!$B$2:$AZ$212,J$2,FALSE)</f>
        <v>2541.8861310000002</v>
      </c>
      <c r="K63" s="65">
        <f>VLOOKUP($D63,Résultats!$B$2:$AZ$212,K$2,FALSE)</f>
        <v>2415.6422130000001</v>
      </c>
      <c r="L63" s="65">
        <f>VLOOKUP($D63,Résultats!$B$2:$AZ$212,L$2,FALSE)</f>
        <v>2295.537793</v>
      </c>
      <c r="M63" s="65">
        <f>VLOOKUP($D63,Résultats!$B$2:$AZ$212,M$2,FALSE)</f>
        <v>2180.2339619999998</v>
      </c>
      <c r="N63" s="65">
        <f>VLOOKUP($D63,Résultats!$B$2:$AZ$212,N$2,FALSE)</f>
        <v>2070.329017</v>
      </c>
      <c r="O63" s="65">
        <f>VLOOKUP($D63,Résultats!$B$2:$AZ$212,O$2,FALSE)</f>
        <v>1967.7066380000001</v>
      </c>
      <c r="P63" s="65">
        <f>VLOOKUP($D63,Résultats!$B$2:$AZ$212,P$2,FALSE)</f>
        <v>1871.9919159999999</v>
      </c>
      <c r="Q63" s="65">
        <f>VLOOKUP($D63,Résultats!$B$2:$AZ$212,Q$2,FALSE)</f>
        <v>1782.3057670000001</v>
      </c>
      <c r="R63" s="65">
        <f>VLOOKUP($D63,Résultats!$B$2:$AZ$212,R$2,FALSE)</f>
        <v>1697.7356150000001</v>
      </c>
      <c r="S63" s="65">
        <f>VLOOKUP($D63,Résultats!$B$2:$AZ$212,S$2,FALSE)</f>
        <v>1617.5061909999999</v>
      </c>
      <c r="T63" s="65">
        <f>VLOOKUP($D63,Résultats!$B$2:$AZ$212,T$2,FALSE)</f>
        <v>1540.8830069999999</v>
      </c>
      <c r="U63" s="65">
        <f>VLOOKUP($D63,Résultats!$B$2:$AZ$212,U$2,FALSE)</f>
        <v>1467.334218</v>
      </c>
      <c r="V63" s="65">
        <f>VLOOKUP($D63,Résultats!$B$2:$AZ$212,V$2,FALSE)</f>
        <v>1396.445107</v>
      </c>
      <c r="W63" s="65">
        <f>VLOOKUP($D63,Résultats!$B$2:$AZ$212,W$2,FALSE)</f>
        <v>1327.906403</v>
      </c>
      <c r="X63" s="65">
        <f>VLOOKUP($D63,Résultats!$B$2:$AZ$212,X$2,FALSE)</f>
        <v>1261.5032550000001</v>
      </c>
      <c r="Y63" s="65">
        <f>VLOOKUP($D63,Résultats!$B$2:$AZ$212,Y$2,FALSE)</f>
        <v>1197.0458229999999</v>
      </c>
      <c r="Z63" s="65">
        <f>VLOOKUP($D63,Résultats!$B$2:$AZ$212,Z$2,FALSE)</f>
        <v>1134.4555800000001</v>
      </c>
      <c r="AA63" s="65">
        <f>VLOOKUP($D63,Résultats!$B$2:$AZ$212,AA$2,FALSE)</f>
        <v>1073.6898169999999</v>
      </c>
      <c r="AB63" s="65">
        <f>VLOOKUP($D63,Résultats!$B$2:$AZ$212,AB$2,FALSE)</f>
        <v>1014.740548</v>
      </c>
      <c r="AC63" s="65">
        <f>VLOOKUP($D63,Résultats!$B$2:$AZ$212,AC$2,FALSE)</f>
        <v>957.62264879999998</v>
      </c>
      <c r="AD63" s="65">
        <f>VLOOKUP($D63,Résultats!$B$2:$AZ$212,AD$2,FALSE)</f>
        <v>902.41029409999999</v>
      </c>
      <c r="AE63" s="65">
        <f>VLOOKUP($D63,Résultats!$B$2:$AZ$212,AE$2,FALSE)</f>
        <v>849.13564299999996</v>
      </c>
      <c r="AF63" s="65">
        <f>VLOOKUP($D63,Résultats!$B$2:$AZ$212,AF$2,FALSE)</f>
        <v>797.8358442</v>
      </c>
      <c r="AG63" s="65">
        <f>VLOOKUP($D63,Résultats!$B$2:$AZ$212,AG$2,FALSE)</f>
        <v>748.55794679999997</v>
      </c>
      <c r="AH63" s="65">
        <f>VLOOKUP($D63,Résultats!$B$2:$AZ$212,AH$2,FALSE)</f>
        <v>701.34449619999998</v>
      </c>
      <c r="AI63" s="65">
        <f>VLOOKUP($D63,Résultats!$B$2:$AZ$212,AI$2,FALSE)</f>
        <v>656.23054950000005</v>
      </c>
      <c r="AJ63" s="65">
        <f>VLOOKUP($D63,Résultats!$B$2:$AZ$212,AJ$2,FALSE)</f>
        <v>613.24420599999996</v>
      </c>
      <c r="AK63" s="65">
        <f>VLOOKUP($D63,Résultats!$B$2:$AZ$212,AK$2,FALSE)</f>
        <v>572.39721889999998</v>
      </c>
      <c r="AL63" s="65">
        <f>VLOOKUP($D63,Résultats!$B$2:$AZ$212,AL$2,FALSE)</f>
        <v>533.68487849999997</v>
      </c>
      <c r="AM63" s="226">
        <f>VLOOKUP($D63,Résultats!$B$2:$AZ$212,AM$2,FALSE)</f>
        <v>497.08807589999998</v>
      </c>
    </row>
    <row r="64" spans="2:40" x14ac:dyDescent="0.3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1275.4609230000001</v>
      </c>
      <c r="G64" s="224">
        <f>VLOOKUP($D64,Résultats!$B$2:$AZ$212,G$2,FALSE)</f>
        <v>1059.1767749999999</v>
      </c>
      <c r="H64" s="224">
        <f>VLOOKUP($D64,Résultats!$B$2:$AZ$212,H$2,FALSE)</f>
        <v>994.34246559999997</v>
      </c>
      <c r="I64" s="224">
        <f>VLOOKUP($D64,Résultats!$B$2:$AZ$212,I$2,FALSE)</f>
        <v>933.88328850000005</v>
      </c>
      <c r="J64" s="224">
        <f>VLOOKUP($D64,Résultats!$B$2:$AZ$212,J$2,FALSE)</f>
        <v>874.90402129999995</v>
      </c>
      <c r="K64" s="224">
        <f>VLOOKUP($D64,Résultats!$B$2:$AZ$212,K$2,FALSE)</f>
        <v>818.06900529999996</v>
      </c>
      <c r="L64" s="224">
        <f>VLOOKUP($D64,Résultats!$B$2:$AZ$212,L$2,FALSE)</f>
        <v>764.58655450000003</v>
      </c>
      <c r="M64" s="224">
        <f>VLOOKUP($D64,Résultats!$B$2:$AZ$212,M$2,FALSE)</f>
        <v>714.14958200000001</v>
      </c>
      <c r="N64" s="224">
        <f>VLOOKUP($D64,Résultats!$B$2:$AZ$212,N$2,FALSE)</f>
        <v>666.81048069999997</v>
      </c>
      <c r="O64" s="224">
        <f>VLOOKUP($D64,Résultats!$B$2:$AZ$212,O$2,FALSE)</f>
        <v>622.79442529999994</v>
      </c>
      <c r="P64" s="224">
        <f>VLOOKUP($D64,Résultats!$B$2:$AZ$212,P$2,FALSE)</f>
        <v>581.95071210000003</v>
      </c>
      <c r="Q64" s="224">
        <f>VLOOKUP($D64,Résultats!$B$2:$AZ$212,Q$2,FALSE)</f>
        <v>544.01433359999999</v>
      </c>
      <c r="R64" s="224">
        <f>VLOOKUP($D64,Résultats!$B$2:$AZ$212,R$2,FALSE)</f>
        <v>508.71899289999999</v>
      </c>
      <c r="S64" s="224">
        <f>VLOOKUP($D64,Résultats!$B$2:$AZ$212,S$2,FALSE)</f>
        <v>475.8217598</v>
      </c>
      <c r="T64" s="224">
        <f>VLOOKUP($D64,Résultats!$B$2:$AZ$212,T$2,FALSE)</f>
        <v>445.09274429999999</v>
      </c>
      <c r="U64" s="224">
        <f>VLOOKUP($D64,Résultats!$B$2:$AZ$212,U$2,FALSE)</f>
        <v>416.33784059999999</v>
      </c>
      <c r="V64" s="224">
        <f>VLOOKUP($D64,Résultats!$B$2:$AZ$212,V$2,FALSE)</f>
        <v>389.38826840000002</v>
      </c>
      <c r="W64" s="224">
        <f>VLOOKUP($D64,Résultats!$B$2:$AZ$212,W$2,FALSE)</f>
        <v>364.09821040000003</v>
      </c>
      <c r="X64" s="224">
        <f>VLOOKUP($D64,Résultats!$B$2:$AZ$212,X$2,FALSE)</f>
        <v>340.34253269999999</v>
      </c>
      <c r="Y64" s="224">
        <f>VLOOKUP($D64,Résultats!$B$2:$AZ$212,Y$2,FALSE)</f>
        <v>318.00576530000001</v>
      </c>
      <c r="Z64" s="224">
        <f>VLOOKUP($D64,Résultats!$B$2:$AZ$212,Z$2,FALSE)</f>
        <v>296.99469240000002</v>
      </c>
      <c r="AA64" s="224">
        <f>VLOOKUP($D64,Résultats!$B$2:$AZ$212,AA$2,FALSE)</f>
        <v>277.22629610000001</v>
      </c>
      <c r="AB64" s="224">
        <f>VLOOKUP($D64,Résultats!$B$2:$AZ$212,AB$2,FALSE)</f>
        <v>258.6263161</v>
      </c>
      <c r="AC64" s="224">
        <f>VLOOKUP($D64,Résultats!$B$2:$AZ$212,AC$2,FALSE)</f>
        <v>241.12795080000001</v>
      </c>
      <c r="AD64" s="224">
        <f>VLOOKUP($D64,Résultats!$B$2:$AZ$212,AD$2,FALSE)</f>
        <v>224.6756365</v>
      </c>
      <c r="AE64" s="224">
        <f>VLOOKUP($D64,Résultats!$B$2:$AZ$212,AE$2,FALSE)</f>
        <v>209.2130985</v>
      </c>
      <c r="AF64" s="224">
        <f>VLOOKUP($D64,Résultats!$B$2:$AZ$212,AF$2,FALSE)</f>
        <v>194.68865869999999</v>
      </c>
      <c r="AG64" s="224">
        <f>VLOOKUP($D64,Résultats!$B$2:$AZ$212,AG$2,FALSE)</f>
        <v>181.0554846</v>
      </c>
      <c r="AH64" s="224">
        <f>VLOOKUP($D64,Résultats!$B$2:$AZ$212,AH$2,FALSE)</f>
        <v>168.2697364</v>
      </c>
      <c r="AI64" s="224">
        <f>VLOOKUP($D64,Résultats!$B$2:$AZ$212,AI$2,FALSE)</f>
        <v>156.29004739999999</v>
      </c>
      <c r="AJ64" s="224">
        <f>VLOOKUP($D64,Résultats!$B$2:$AZ$212,AJ$2,FALSE)</f>
        <v>145.07745270000001</v>
      </c>
      <c r="AK64" s="224">
        <f>VLOOKUP($D64,Résultats!$B$2:$AZ$212,AK$2,FALSE)</f>
        <v>134.59405469999999</v>
      </c>
      <c r="AL64" s="224">
        <f>VLOOKUP($D64,Résultats!$B$2:$AZ$212,AL$2,FALSE)</f>
        <v>124.802823</v>
      </c>
      <c r="AM64" s="227">
        <f>VLOOKUP($D64,Résultats!$B$2:$AZ$212,AM$2,FALSE)</f>
        <v>115.6676598</v>
      </c>
    </row>
    <row r="65" spans="2:39" s="3" customFormat="1" x14ac:dyDescent="0.35"/>
    <row r="66" spans="2:39" s="3" customFormat="1" x14ac:dyDescent="0.35"/>
    <row r="67" spans="2:39" x14ac:dyDescent="0.3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3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3003.2163580000001</v>
      </c>
      <c r="J68" s="51">
        <f t="shared" si="11"/>
        <v>2989.3211740000002</v>
      </c>
      <c r="K68" s="51">
        <f t="shared" si="11"/>
        <v>2880.1679779999999</v>
      </c>
      <c r="L68" s="51">
        <f t="shared" si="11"/>
        <v>2846.579448</v>
      </c>
      <c r="M68" s="51">
        <f t="shared" si="11"/>
        <v>2774.956674</v>
      </c>
      <c r="N68" s="51">
        <f t="shared" si="11"/>
        <v>2730.8143110000001</v>
      </c>
      <c r="O68" s="51">
        <f t="shared" si="11"/>
        <v>2787.0339869999998</v>
      </c>
      <c r="P68" s="51">
        <f t="shared" si="11"/>
        <v>2850.031661</v>
      </c>
      <c r="Q68" s="51">
        <f t="shared" si="11"/>
        <v>2904.7963060000002</v>
      </c>
      <c r="R68" s="51">
        <f t="shared" si="11"/>
        <v>2946.7427349999998</v>
      </c>
      <c r="S68" s="51">
        <f t="shared" si="11"/>
        <v>2979.302631</v>
      </c>
      <c r="T68" s="51">
        <f t="shared" si="11"/>
        <v>3000.193401</v>
      </c>
      <c r="U68" s="51">
        <f t="shared" si="11"/>
        <v>3015.970773</v>
      </c>
      <c r="V68" s="51">
        <f t="shared" si="11"/>
        <v>3028.913857</v>
      </c>
      <c r="W68" s="51">
        <f t="shared" si="11"/>
        <v>3041.1329719999999</v>
      </c>
      <c r="X68" s="51">
        <f t="shared" si="11"/>
        <v>3054.6670049999998</v>
      </c>
      <c r="Y68" s="51">
        <f t="shared" si="11"/>
        <v>3066.7528400000001</v>
      </c>
      <c r="Z68" s="51">
        <f t="shared" si="11"/>
        <v>3081.5167849999998</v>
      </c>
      <c r="AA68" s="51">
        <f t="shared" si="11"/>
        <v>3098.2546139999999</v>
      </c>
      <c r="AB68" s="51">
        <f t="shared" si="11"/>
        <v>3117.0628860000002</v>
      </c>
      <c r="AC68" s="51">
        <f t="shared" si="11"/>
        <v>3137.0360519999999</v>
      </c>
      <c r="AD68" s="51">
        <f t="shared" si="11"/>
        <v>3164.1837639999999</v>
      </c>
      <c r="AE68" s="51">
        <f t="shared" si="11"/>
        <v>3191.0276180000001</v>
      </c>
      <c r="AF68" s="51">
        <f t="shared" si="11"/>
        <v>3215.9379640000002</v>
      </c>
      <c r="AG68" s="51">
        <f t="shared" si="11"/>
        <v>3239.7139510000002</v>
      </c>
      <c r="AH68" s="51">
        <f t="shared" si="11"/>
        <v>3261.788098</v>
      </c>
      <c r="AI68" s="51">
        <f t="shared" si="11"/>
        <v>3281.9922809999998</v>
      </c>
      <c r="AJ68" s="51">
        <f t="shared" si="11"/>
        <v>3302.0383609999999</v>
      </c>
      <c r="AK68" s="51">
        <f t="shared" si="11"/>
        <v>3321.8059079999998</v>
      </c>
      <c r="AL68" s="51">
        <f t="shared" si="11"/>
        <v>3341.3194410000001</v>
      </c>
      <c r="AM68" s="100">
        <f t="shared" si="11"/>
        <v>3361.736652</v>
      </c>
    </row>
    <row r="69" spans="2:39" x14ac:dyDescent="0.3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8.772485630556541E-3</v>
      </c>
      <c r="G69" s="124">
        <f t="shared" si="12"/>
        <v>1.6148784118692191E-2</v>
      </c>
      <c r="H69" s="124">
        <f t="shared" si="12"/>
        <v>1.9449728203449021E-2</v>
      </c>
      <c r="I69" s="124">
        <f t="shared" si="12"/>
        <v>3.482976040715878E-2</v>
      </c>
      <c r="J69" s="123">
        <f t="shared" si="12"/>
        <v>6.1844014556864738E-2</v>
      </c>
      <c r="K69" s="67">
        <f t="shared" si="12"/>
        <v>0.10837706445745367</v>
      </c>
      <c r="L69" s="67">
        <f t="shared" si="12"/>
        <v>0.12491619706937475</v>
      </c>
      <c r="M69" s="67">
        <f t="shared" si="12"/>
        <v>0.14360901762317027</v>
      </c>
      <c r="N69" s="124">
        <f t="shared" si="12"/>
        <v>0.16462401848017852</v>
      </c>
      <c r="O69" s="123">
        <f t="shared" si="12"/>
        <v>0.1881077678440238</v>
      </c>
      <c r="P69" s="67">
        <f t="shared" si="12"/>
        <v>0.21417260676529726</v>
      </c>
      <c r="Q69" s="67">
        <f t="shared" si="12"/>
        <v>0.24288266755321325</v>
      </c>
      <c r="R69" s="67">
        <f t="shared" si="12"/>
        <v>0.27423906535905995</v>
      </c>
      <c r="S69" s="124">
        <f t="shared" si="12"/>
        <v>0.30816554006527169</v>
      </c>
      <c r="T69" s="124">
        <f t="shared" si="12"/>
        <v>0.34449623102814098</v>
      </c>
      <c r="U69" s="124">
        <f t="shared" si="12"/>
        <v>0.38296759515712986</v>
      </c>
      <c r="V69" s="124">
        <f t="shared" si="12"/>
        <v>0.42321655270501807</v>
      </c>
      <c r="W69" s="124">
        <f t="shared" si="12"/>
        <v>0.46478661111303748</v>
      </c>
      <c r="X69" s="118">
        <f t="shared" si="12"/>
        <v>0.50714292604211375</v>
      </c>
      <c r="Y69" s="118">
        <f t="shared" si="12"/>
        <v>0.54969605343220285</v>
      </c>
      <c r="Z69" s="118">
        <f t="shared" si="12"/>
        <v>0.59183267015694674</v>
      </c>
      <c r="AA69" s="118">
        <f t="shared" si="12"/>
        <v>0.63295020078036757</v>
      </c>
      <c r="AB69" s="118">
        <f t="shared" si="12"/>
        <v>0.67249134767696828</v>
      </c>
      <c r="AC69" s="118">
        <f t="shared" si="12"/>
        <v>0.70997435989938695</v>
      </c>
      <c r="AD69" s="118">
        <f t="shared" si="12"/>
        <v>0.74501555750982618</v>
      </c>
      <c r="AE69" s="118">
        <f t="shared" si="12"/>
        <v>0.77734198507334884</v>
      </c>
      <c r="AF69" s="118">
        <f t="shared" si="12"/>
        <v>0.80679374697042505</v>
      </c>
      <c r="AG69" s="118">
        <f t="shared" si="12"/>
        <v>0.83331716559935254</v>
      </c>
      <c r="AH69" s="118">
        <f t="shared" si="12"/>
        <v>0.85695101061712198</v>
      </c>
      <c r="AI69" s="118">
        <f t="shared" si="12"/>
        <v>0.87780856483982705</v>
      </c>
      <c r="AJ69" s="118">
        <f t="shared" si="12"/>
        <v>0.89605820481865683</v>
      </c>
      <c r="AK69" s="118">
        <f t="shared" si="12"/>
        <v>0.91190468254173507</v>
      </c>
      <c r="AL69" s="118">
        <f t="shared" si="12"/>
        <v>0.92557260136565311</v>
      </c>
      <c r="AM69" s="118">
        <f t="shared" si="12"/>
        <v>0.93729288881846651</v>
      </c>
    </row>
    <row r="70" spans="2:39" x14ac:dyDescent="0.3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1.8914602655480231E-4</v>
      </c>
      <c r="G70" s="111">
        <f t="shared" si="13"/>
        <v>4.5205551231180342E-4</v>
      </c>
      <c r="H70" s="111">
        <f t="shared" si="13"/>
        <v>5.9127824643412093E-4</v>
      </c>
      <c r="I70" s="111">
        <f t="shared" si="13"/>
        <v>1.1422839452980896E-3</v>
      </c>
      <c r="J70" s="110">
        <f t="shared" si="13"/>
        <v>2.1893531143201274E-3</v>
      </c>
      <c r="K70" s="68">
        <f t="shared" si="13"/>
        <v>4.1390226511295522E-3</v>
      </c>
      <c r="L70" s="68">
        <f t="shared" si="13"/>
        <v>5.1382889981435717E-3</v>
      </c>
      <c r="M70" s="68">
        <f t="shared" si="13"/>
        <v>6.3438763080306028E-3</v>
      </c>
      <c r="N70" s="111">
        <f t="shared" si="13"/>
        <v>7.7858763572299138E-3</v>
      </c>
      <c r="O70" s="110">
        <f t="shared" si="13"/>
        <v>9.4794469400921594E-3</v>
      </c>
      <c r="P70" s="68">
        <f t="shared" si="13"/>
        <v>1.1442986299512551E-2</v>
      </c>
      <c r="Q70" s="68">
        <f t="shared" si="13"/>
        <v>1.3693640568819972E-2</v>
      </c>
      <c r="R70" s="68">
        <f t="shared" si="13"/>
        <v>1.6247602354740345E-2</v>
      </c>
      <c r="S70" s="111">
        <f t="shared" si="13"/>
        <v>1.911763810676808E-2</v>
      </c>
      <c r="T70" s="111">
        <f t="shared" si="13"/>
        <v>2.2312111961744829E-2</v>
      </c>
      <c r="U70" s="111">
        <f t="shared" si="13"/>
        <v>2.5833173884672787E-2</v>
      </c>
      <c r="V70" s="111">
        <f t="shared" si="13"/>
        <v>2.967474375749472E-2</v>
      </c>
      <c r="W70" s="111">
        <f t="shared" si="13"/>
        <v>3.3821021555778263E-2</v>
      </c>
      <c r="X70" s="116">
        <f t="shared" si="13"/>
        <v>3.8246840165807212E-2</v>
      </c>
      <c r="Y70" s="116">
        <f t="shared" si="13"/>
        <v>4.2916670356780366E-2</v>
      </c>
      <c r="Z70" s="116">
        <f t="shared" si="13"/>
        <v>4.778551147823782E-2</v>
      </c>
      <c r="AA70" s="116">
        <f t="shared" si="13"/>
        <v>5.2806567723875257E-2</v>
      </c>
      <c r="AB70" s="116">
        <f t="shared" si="13"/>
        <v>5.7928791912092333E-2</v>
      </c>
      <c r="AC70" s="116">
        <f t="shared" si="13"/>
        <v>6.31021074730065E-2</v>
      </c>
      <c r="AD70" s="116">
        <f t="shared" si="13"/>
        <v>6.8280965144349309E-2</v>
      </c>
      <c r="AE70" s="116">
        <f t="shared" si="13"/>
        <v>7.342448059000159E-2</v>
      </c>
      <c r="AF70" s="116">
        <f t="shared" si="13"/>
        <v>7.8502339325597761E-2</v>
      </c>
      <c r="AG70" s="116">
        <f t="shared" si="13"/>
        <v>8.3494275788300917E-2</v>
      </c>
      <c r="AH70" s="116">
        <f t="shared" si="13"/>
        <v>8.8386906088955872E-2</v>
      </c>
      <c r="AI70" s="116">
        <f t="shared" si="13"/>
        <v>9.317593224406491E-2</v>
      </c>
      <c r="AJ70" s="116">
        <f t="shared" si="13"/>
        <v>9.7861928230942197E-2</v>
      </c>
      <c r="AK70" s="116">
        <f t="shared" si="13"/>
        <v>0.10244952204474193</v>
      </c>
      <c r="AL70" s="116">
        <f t="shared" si="13"/>
        <v>0.10694725766568812</v>
      </c>
      <c r="AM70" s="116">
        <f t="shared" si="13"/>
        <v>0.11136733345167454</v>
      </c>
    </row>
    <row r="71" spans="2:39" x14ac:dyDescent="0.3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1.5431846782062845E-4</v>
      </c>
      <c r="G71" s="111">
        <f t="shared" si="14"/>
        <v>3.4045894569036372E-4</v>
      </c>
      <c r="H71" s="111">
        <f t="shared" si="14"/>
        <v>4.348643256090628E-4</v>
      </c>
      <c r="I71" s="111">
        <f t="shared" si="14"/>
        <v>8.223737298916244E-4</v>
      </c>
      <c r="J71" s="110">
        <f t="shared" si="14"/>
        <v>1.5432710600403353E-3</v>
      </c>
      <c r="K71" s="68">
        <f t="shared" si="14"/>
        <v>2.8579250921732182E-3</v>
      </c>
      <c r="L71" s="68">
        <f t="shared" si="14"/>
        <v>3.4775181518137627E-3</v>
      </c>
      <c r="M71" s="68">
        <f t="shared" si="14"/>
        <v>4.2119143190629867E-3</v>
      </c>
      <c r="N71" s="111">
        <f t="shared" si="14"/>
        <v>5.0752616295337699E-3</v>
      </c>
      <c r="O71" s="110">
        <f t="shared" si="14"/>
        <v>6.0740919410969497E-3</v>
      </c>
      <c r="P71" s="68">
        <f t="shared" si="14"/>
        <v>7.2162199990381095E-3</v>
      </c>
      <c r="Q71" s="68">
        <f t="shared" si="14"/>
        <v>8.5083890491562744E-3</v>
      </c>
      <c r="R71" s="68">
        <f t="shared" si="14"/>
        <v>9.9561983173940029E-3</v>
      </c>
      <c r="S71" s="111">
        <f t="shared" si="14"/>
        <v>1.1562762292609812E-2</v>
      </c>
      <c r="T71" s="111">
        <f t="shared" si="14"/>
        <v>1.3328093031159895E-2</v>
      </c>
      <c r="U71" s="111">
        <f t="shared" si="14"/>
        <v>1.5248172907277707E-2</v>
      </c>
      <c r="V71" s="111">
        <f t="shared" si="14"/>
        <v>1.7314057991052335E-2</v>
      </c>
      <c r="W71" s="111">
        <f t="shared" si="14"/>
        <v>1.9511355802695234E-2</v>
      </c>
      <c r="X71" s="116">
        <f t="shared" si="14"/>
        <v>2.1820605968145421E-2</v>
      </c>
      <c r="Y71" s="116">
        <f t="shared" si="14"/>
        <v>2.4217274389154882E-2</v>
      </c>
      <c r="Z71" s="116">
        <f t="shared" si="14"/>
        <v>2.6672669751497072E-2</v>
      </c>
      <c r="AA71" s="116">
        <f t="shared" si="14"/>
        <v>2.9157472756369148E-2</v>
      </c>
      <c r="AB71" s="116">
        <f t="shared" si="14"/>
        <v>3.1641386047416432E-2</v>
      </c>
      <c r="AC71" s="116">
        <f t="shared" si="14"/>
        <v>3.4095675416866394E-2</v>
      </c>
      <c r="AD71" s="116">
        <f t="shared" si="14"/>
        <v>3.6494896950618444E-2</v>
      </c>
      <c r="AE71" s="116">
        <f t="shared" si="14"/>
        <v>3.8817251314682916E-2</v>
      </c>
      <c r="AF71" s="116">
        <f t="shared" si="14"/>
        <v>4.1046708947026188E-2</v>
      </c>
      <c r="AG71" s="116">
        <f t="shared" si="14"/>
        <v>4.3172662715122531E-2</v>
      </c>
      <c r="AH71" s="116">
        <f t="shared" si="14"/>
        <v>4.5188646065137485E-2</v>
      </c>
      <c r="AI71" s="116">
        <f t="shared" si="14"/>
        <v>4.7092702379210753E-2</v>
      </c>
      <c r="AJ71" s="116">
        <f t="shared" si="14"/>
        <v>4.8885668412136291E-2</v>
      </c>
      <c r="AK71" s="116">
        <f t="shared" si="14"/>
        <v>5.0570573974667035E-2</v>
      </c>
      <c r="AL71" s="116">
        <f t="shared" si="14"/>
        <v>5.2152237814127624E-2</v>
      </c>
      <c r="AM71" s="116">
        <f t="shared" si="14"/>
        <v>5.3636827974828528E-2</v>
      </c>
    </row>
    <row r="72" spans="2:39" x14ac:dyDescent="0.3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2.6025976123880576E-4</v>
      </c>
      <c r="G72" s="111">
        <f t="shared" si="15"/>
        <v>4.8233795900513393E-4</v>
      </c>
      <c r="H72" s="111">
        <f t="shared" si="15"/>
        <v>5.8147574250232419E-4</v>
      </c>
      <c r="I72" s="111">
        <f t="shared" si="15"/>
        <v>1.0413710373110587E-3</v>
      </c>
      <c r="J72" s="110">
        <f t="shared" si="15"/>
        <v>1.8474780926969073E-3</v>
      </c>
      <c r="K72" s="68">
        <f t="shared" si="15"/>
        <v>3.2310487482268614E-3</v>
      </c>
      <c r="L72" s="68">
        <f t="shared" si="15"/>
        <v>3.7116701230395449E-3</v>
      </c>
      <c r="M72" s="68">
        <f t="shared" si="15"/>
        <v>4.2467299040792163E-3</v>
      </c>
      <c r="N72" s="111">
        <f t="shared" si="15"/>
        <v>4.8375549984438319E-3</v>
      </c>
      <c r="O72" s="110">
        <f t="shared" si="15"/>
        <v>5.4853517328132964E-3</v>
      </c>
      <c r="P72" s="68">
        <f t="shared" si="15"/>
        <v>6.1900879282898603E-3</v>
      </c>
      <c r="Q72" s="68">
        <f t="shared" si="15"/>
        <v>6.9501931644221793E-3</v>
      </c>
      <c r="R72" s="68">
        <f t="shared" si="15"/>
        <v>7.7619318810333822E-3</v>
      </c>
      <c r="S72" s="111">
        <f t="shared" si="15"/>
        <v>8.6190445652649106E-3</v>
      </c>
      <c r="T72" s="111">
        <f t="shared" si="15"/>
        <v>9.5123538570838946E-3</v>
      </c>
      <c r="U72" s="111">
        <f t="shared" si="15"/>
        <v>1.0429636195947315E-2</v>
      </c>
      <c r="V72" s="111">
        <f t="shared" si="15"/>
        <v>1.1355810803436792E-2</v>
      </c>
      <c r="W72" s="111">
        <f t="shared" si="15"/>
        <v>1.2273425918450763E-2</v>
      </c>
      <c r="X72" s="116">
        <f t="shared" si="15"/>
        <v>1.3163246577837706E-2</v>
      </c>
      <c r="Y72" s="116">
        <f t="shared" si="15"/>
        <v>1.4005444964387805E-2</v>
      </c>
      <c r="Z72" s="116">
        <f t="shared" si="15"/>
        <v>1.478083682416158E-2</v>
      </c>
      <c r="AA72" s="116">
        <f t="shared" si="15"/>
        <v>1.5470967609765336E-2</v>
      </c>
      <c r="AB72" s="116">
        <f t="shared" si="15"/>
        <v>1.6060065404788885E-2</v>
      </c>
      <c r="AC72" s="116">
        <f t="shared" si="15"/>
        <v>1.6535414556976217E-2</v>
      </c>
      <c r="AD72" s="116">
        <f t="shared" si="15"/>
        <v>1.6887649006974679E-2</v>
      </c>
      <c r="AE72" s="116">
        <f t="shared" si="15"/>
        <v>1.7111364954034064E-2</v>
      </c>
      <c r="AF72" s="116">
        <f t="shared" si="15"/>
        <v>1.7203932130949524E-2</v>
      </c>
      <c r="AG72" s="116">
        <f t="shared" si="15"/>
        <v>1.7165263205671209E-2</v>
      </c>
      <c r="AH72" s="116">
        <f t="shared" si="15"/>
        <v>1.6997986473736897E-2</v>
      </c>
      <c r="AI72" s="116">
        <f t="shared" si="15"/>
        <v>1.6706084873330026E-2</v>
      </c>
      <c r="AJ72" s="116">
        <f t="shared" si="15"/>
        <v>1.6295084846835312E-2</v>
      </c>
      <c r="AK72" s="116">
        <f t="shared" si="15"/>
        <v>1.5771432468052557E-2</v>
      </c>
      <c r="AL72" s="116">
        <f t="shared" si="15"/>
        <v>1.5141734591188404E-2</v>
      </c>
      <c r="AM72" s="116">
        <f t="shared" si="15"/>
        <v>1.4412118674190545E-2</v>
      </c>
    </row>
    <row r="73" spans="2:39" x14ac:dyDescent="0.3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5.6886522628185601E-3</v>
      </c>
      <c r="G73" s="111">
        <f t="shared" si="16"/>
        <v>1.0412501866237753E-2</v>
      </c>
      <c r="H73" s="111">
        <f t="shared" si="16"/>
        <v>1.2514004349126664E-2</v>
      </c>
      <c r="I73" s="111">
        <f t="shared" si="16"/>
        <v>2.2361522542692507E-2</v>
      </c>
      <c r="J73" s="110">
        <f t="shared" si="16"/>
        <v>3.961241332310584E-2</v>
      </c>
      <c r="K73" s="68">
        <f t="shared" si="16"/>
        <v>6.924321835509277E-2</v>
      </c>
      <c r="L73" s="68">
        <f t="shared" si="16"/>
        <v>7.9597641709665004E-2</v>
      </c>
      <c r="M73" s="68">
        <f t="shared" si="16"/>
        <v>9.1256050183650544E-2</v>
      </c>
      <c r="N73" s="111">
        <f t="shared" si="16"/>
        <v>0.10431236666387896</v>
      </c>
      <c r="O73" s="110">
        <f t="shared" si="16"/>
        <v>0.11885471420338301</v>
      </c>
      <c r="P73" s="68">
        <f t="shared" si="16"/>
        <v>0.13494675977215398</v>
      </c>
      <c r="Q73" s="68">
        <f t="shared" si="16"/>
        <v>0.15262106523072669</v>
      </c>
      <c r="R73" s="68">
        <f t="shared" si="16"/>
        <v>0.17186912158451459</v>
      </c>
      <c r="S73" s="111">
        <f t="shared" si="16"/>
        <v>0.19263329247870556</v>
      </c>
      <c r="T73" s="111">
        <f t="shared" si="16"/>
        <v>0.21479930383327978</v>
      </c>
      <c r="U73" s="111">
        <f t="shared" si="16"/>
        <v>0.23819195879853441</v>
      </c>
      <c r="V73" s="111">
        <f t="shared" si="16"/>
        <v>0.26257508597082563</v>
      </c>
      <c r="W73" s="111">
        <f t="shared" si="16"/>
        <v>0.28765645203757306</v>
      </c>
      <c r="X73" s="116">
        <f t="shared" si="16"/>
        <v>0.31309751361916455</v>
      </c>
      <c r="Y73" s="116">
        <f t="shared" si="16"/>
        <v>0.33852968112030829</v>
      </c>
      <c r="Z73" s="116">
        <f t="shared" si="16"/>
        <v>0.36357409132204355</v>
      </c>
      <c r="AA73" s="116">
        <f t="shared" si="16"/>
        <v>0.38786006662265882</v>
      </c>
      <c r="AB73" s="116">
        <f t="shared" si="16"/>
        <v>0.41104932330839083</v>
      </c>
      <c r="AC73" s="116">
        <f t="shared" si="16"/>
        <v>0.43285295530291856</v>
      </c>
      <c r="AD73" s="116">
        <f t="shared" si="16"/>
        <v>0.45304426415102483</v>
      </c>
      <c r="AE73" s="116">
        <f t="shared" si="16"/>
        <v>0.47146701787022893</v>
      </c>
      <c r="AF73" s="116">
        <f t="shared" si="16"/>
        <v>0.48803362831286257</v>
      </c>
      <c r="AG73" s="116">
        <f t="shared" si="16"/>
        <v>0.50272094099458342</v>
      </c>
      <c r="AH73" s="116">
        <f t="shared" si="16"/>
        <v>0.51556293096756534</v>
      </c>
      <c r="AI73" s="116">
        <f t="shared" si="16"/>
        <v>0.52663763013889919</v>
      </c>
      <c r="AJ73" s="116">
        <f t="shared" si="16"/>
        <v>0.5360566821107261</v>
      </c>
      <c r="AK73" s="116">
        <f t="shared" si="16"/>
        <v>0.54395344822777647</v>
      </c>
      <c r="AL73" s="116">
        <f t="shared" si="16"/>
        <v>0.55047219114420487</v>
      </c>
      <c r="AM73" s="116">
        <f t="shared" si="16"/>
        <v>0.55575932245867066</v>
      </c>
    </row>
    <row r="74" spans="2:39" x14ac:dyDescent="0.3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2.1574981305238876E-3</v>
      </c>
      <c r="G74" s="111">
        <f t="shared" si="17"/>
        <v>3.8967151944573415E-3</v>
      </c>
      <c r="H74" s="111">
        <f t="shared" si="17"/>
        <v>4.6599149078246837E-3</v>
      </c>
      <c r="I74" s="111">
        <f t="shared" si="17"/>
        <v>8.2858622635405867E-3</v>
      </c>
      <c r="J74" s="110">
        <f t="shared" si="17"/>
        <v>1.4599697931286923E-2</v>
      </c>
      <c r="K74" s="68">
        <f t="shared" si="17"/>
        <v>2.5375431196464751E-2</v>
      </c>
      <c r="L74" s="68">
        <f t="shared" si="17"/>
        <v>2.8996126406375992E-2</v>
      </c>
      <c r="M74" s="68">
        <f t="shared" si="17"/>
        <v>3.3039892712213206E-2</v>
      </c>
      <c r="N74" s="111">
        <f t="shared" si="17"/>
        <v>3.7532211431273693E-2</v>
      </c>
      <c r="O74" s="110">
        <f t="shared" si="17"/>
        <v>4.2503193377813657E-2</v>
      </c>
      <c r="P74" s="68">
        <f t="shared" si="17"/>
        <v>4.7971988968020102E-2</v>
      </c>
      <c r="Q74" s="68">
        <f t="shared" si="17"/>
        <v>5.3946223828611549E-2</v>
      </c>
      <c r="R74" s="68">
        <f t="shared" si="17"/>
        <v>6.0418053529196193E-2</v>
      </c>
      <c r="S74" s="111">
        <f t="shared" si="17"/>
        <v>6.7362126529804014E-2</v>
      </c>
      <c r="T74" s="111">
        <f t="shared" si="17"/>
        <v>7.4733123979696392E-2</v>
      </c>
      <c r="U74" s="111">
        <f t="shared" si="17"/>
        <v>8.2464869628894114E-2</v>
      </c>
      <c r="V74" s="111">
        <f t="shared" si="17"/>
        <v>9.047110193203492E-2</v>
      </c>
      <c r="W74" s="111">
        <f t="shared" si="17"/>
        <v>9.8647894144103881E-2</v>
      </c>
      <c r="X74" s="116">
        <f t="shared" si="17"/>
        <v>0.10687722274330194</v>
      </c>
      <c r="Y74" s="116">
        <f t="shared" si="17"/>
        <v>0.1150334572772418</v>
      </c>
      <c r="Z74" s="116">
        <f t="shared" si="17"/>
        <v>0.12299043530927904</v>
      </c>
      <c r="AA74" s="116">
        <f t="shared" si="17"/>
        <v>0.13062583993944146</v>
      </c>
      <c r="AB74" s="116">
        <f t="shared" si="17"/>
        <v>0.13783111878481363</v>
      </c>
      <c r="AC74" s="116">
        <f t="shared" si="17"/>
        <v>0.14451608862160439</v>
      </c>
      <c r="AD74" s="116">
        <f t="shared" si="17"/>
        <v>0.15061258986347548</v>
      </c>
      <c r="AE74" s="116">
        <f t="shared" si="17"/>
        <v>0.15607742781372569</v>
      </c>
      <c r="AF74" s="116">
        <f t="shared" si="17"/>
        <v>0.16088993102231369</v>
      </c>
      <c r="AG74" s="116">
        <f t="shared" si="17"/>
        <v>0.16505057162066714</v>
      </c>
      <c r="AH74" s="116">
        <f t="shared" si="17"/>
        <v>0.16857905543807647</v>
      </c>
      <c r="AI74" s="116">
        <f t="shared" si="17"/>
        <v>0.17150887412461896</v>
      </c>
      <c r="AJ74" s="116">
        <f t="shared" si="17"/>
        <v>0.17388448304583459</v>
      </c>
      <c r="AK74" s="116">
        <f t="shared" si="17"/>
        <v>0.17575704998113939</v>
      </c>
      <c r="AL74" s="116">
        <f t="shared" si="17"/>
        <v>0.17718051220592651</v>
      </c>
      <c r="AM74" s="116">
        <f t="shared" si="17"/>
        <v>0.17820849876613121</v>
      </c>
    </row>
    <row r="75" spans="2:39" x14ac:dyDescent="0.3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3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3.2261098199852365E-4</v>
      </c>
      <c r="G76" s="126">
        <f t="shared" si="19"/>
        <v>5.6471464146155685E-4</v>
      </c>
      <c r="H76" s="126">
        <f t="shared" si="19"/>
        <v>6.6819063158767011E-4</v>
      </c>
      <c r="I76" s="126">
        <f t="shared" si="19"/>
        <v>1.1763468994130991E-3</v>
      </c>
      <c r="J76" s="125">
        <f t="shared" si="19"/>
        <v>2.0518010046383863E-3</v>
      </c>
      <c r="K76" s="69">
        <f t="shared" si="19"/>
        <v>3.5304184053392739E-3</v>
      </c>
      <c r="L76" s="69">
        <f t="shared" si="19"/>
        <v>3.9949516596102397E-3</v>
      </c>
      <c r="M76" s="69">
        <f t="shared" si="19"/>
        <v>4.5105541781154312E-3</v>
      </c>
      <c r="N76" s="126">
        <f t="shared" si="19"/>
        <v>5.0807473778468858E-3</v>
      </c>
      <c r="O76" s="125">
        <f t="shared" si="19"/>
        <v>5.7109696416486515E-3</v>
      </c>
      <c r="P76" s="69">
        <f t="shared" si="19"/>
        <v>6.404563787756461E-3</v>
      </c>
      <c r="Q76" s="69">
        <f t="shared" si="19"/>
        <v>7.1631556632804393E-3</v>
      </c>
      <c r="R76" s="69">
        <f t="shared" si="19"/>
        <v>7.9861576650328125E-3</v>
      </c>
      <c r="S76" s="126">
        <f t="shared" si="19"/>
        <v>8.8706760988323374E-3</v>
      </c>
      <c r="T76" s="126">
        <f t="shared" si="19"/>
        <v>9.8112444518372571E-3</v>
      </c>
      <c r="U76" s="126">
        <f t="shared" si="19"/>
        <v>1.0799783844589664E-2</v>
      </c>
      <c r="V76" s="126">
        <f t="shared" si="19"/>
        <v>1.1825752293093357E-2</v>
      </c>
      <c r="W76" s="126">
        <f t="shared" si="19"/>
        <v>1.2876461545924141E-2</v>
      </c>
      <c r="X76" s="119">
        <f t="shared" si="19"/>
        <v>1.3937497013688405E-2</v>
      </c>
      <c r="Y76" s="119">
        <f t="shared" si="19"/>
        <v>1.4993525206941685E-2</v>
      </c>
      <c r="Z76" s="119">
        <f t="shared" si="19"/>
        <v>1.6029125205624994E-2</v>
      </c>
      <c r="AA76" s="119">
        <f t="shared" si="19"/>
        <v>1.7029285995924931E-2</v>
      </c>
      <c r="AB76" s="119">
        <f t="shared" si="19"/>
        <v>1.7980662254755676E-2</v>
      </c>
      <c r="AC76" s="119">
        <f t="shared" si="19"/>
        <v>1.8872118642772932E-2</v>
      </c>
      <c r="AD76" s="119">
        <f t="shared" si="19"/>
        <v>1.9695192377581518E-2</v>
      </c>
      <c r="AE76" s="119">
        <f t="shared" si="19"/>
        <v>2.0444442706167732E-2</v>
      </c>
      <c r="AF76" s="119">
        <f t="shared" si="19"/>
        <v>2.1117207449341206E-2</v>
      </c>
      <c r="AG76" s="119">
        <f t="shared" si="19"/>
        <v>2.1713451376868146E-2</v>
      </c>
      <c r="AH76" s="119">
        <f t="shared" si="19"/>
        <v>2.2235485384372752E-2</v>
      </c>
      <c r="AI76" s="119">
        <f t="shared" si="19"/>
        <v>2.2687340979154487E-2</v>
      </c>
      <c r="AJ76" s="119">
        <f t="shared" si="19"/>
        <v>2.3074358138869572E-2</v>
      </c>
      <c r="AK76" s="119">
        <f t="shared" si="19"/>
        <v>2.3402655953732504E-2</v>
      </c>
      <c r="AL76" s="119">
        <f t="shared" si="19"/>
        <v>2.3678667812833044E-2</v>
      </c>
      <c r="AM76" s="119">
        <f t="shared" si="19"/>
        <v>2.3908787650627636E-2</v>
      </c>
    </row>
    <row r="77" spans="2:39" x14ac:dyDescent="0.3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0.98055027156327346</v>
      </c>
      <c r="I77" s="124">
        <f t="shared" si="20"/>
        <v>0.96517023965943649</v>
      </c>
      <c r="J77" s="123">
        <f t="shared" si="20"/>
        <v>0.93815598517551602</v>
      </c>
      <c r="K77" s="67">
        <f t="shared" si="20"/>
        <v>0.89162293540366555</v>
      </c>
      <c r="L77" s="67">
        <f t="shared" si="20"/>
        <v>0.87508380303601496</v>
      </c>
      <c r="M77" s="67">
        <f t="shared" si="20"/>
        <v>0.85639098234079314</v>
      </c>
      <c r="N77" s="124">
        <f t="shared" si="20"/>
        <v>0.8353759817395362</v>
      </c>
      <c r="O77" s="123">
        <f t="shared" si="20"/>
        <v>0.8118922322277371</v>
      </c>
      <c r="P77" s="67">
        <f t="shared" si="20"/>
        <v>0.78582739295400417</v>
      </c>
      <c r="Q77" s="67">
        <f t="shared" si="20"/>
        <v>0.75711733227465761</v>
      </c>
      <c r="R77" s="67">
        <f t="shared" si="20"/>
        <v>0.72576093481061887</v>
      </c>
      <c r="S77" s="124">
        <f t="shared" si="20"/>
        <v>0.69183446003542304</v>
      </c>
      <c r="T77" s="124">
        <f t="shared" si="20"/>
        <v>0.65550376897185902</v>
      </c>
      <c r="U77" s="124">
        <f t="shared" si="20"/>
        <v>0.61703240484287014</v>
      </c>
      <c r="V77" s="124">
        <f t="shared" si="20"/>
        <v>0.57678344696483053</v>
      </c>
      <c r="W77" s="124">
        <f t="shared" si="20"/>
        <v>0.53521338921578732</v>
      </c>
      <c r="X77" s="118">
        <f t="shared" si="20"/>
        <v>0.4928570739578863</v>
      </c>
      <c r="Y77" s="118">
        <f t="shared" si="20"/>
        <v>0.45030394656779704</v>
      </c>
      <c r="Z77" s="118">
        <f t="shared" si="20"/>
        <v>0.40816733016756879</v>
      </c>
      <c r="AA77" s="118">
        <f t="shared" si="20"/>
        <v>0.36704979921963249</v>
      </c>
      <c r="AB77" s="118">
        <f t="shared" si="20"/>
        <v>0.32750865232303172</v>
      </c>
      <c r="AC77" s="118">
        <f t="shared" si="20"/>
        <v>0.29002564013249027</v>
      </c>
      <c r="AD77" s="118">
        <f t="shared" si="20"/>
        <v>0.25498444230055156</v>
      </c>
      <c r="AE77" s="118">
        <f t="shared" si="20"/>
        <v>0.22265801489531328</v>
      </c>
      <c r="AF77" s="118">
        <f t="shared" si="20"/>
        <v>0.19320625290519439</v>
      </c>
      <c r="AG77" s="118">
        <f t="shared" si="20"/>
        <v>0.16668283436978043</v>
      </c>
      <c r="AH77" s="118">
        <f t="shared" si="20"/>
        <v>0.14304898953616821</v>
      </c>
      <c r="AI77" s="118">
        <f t="shared" si="20"/>
        <v>0.12219143537345817</v>
      </c>
      <c r="AJ77" s="118">
        <f t="shared" si="20"/>
        <v>0.10394179518134314</v>
      </c>
      <c r="AK77" s="118">
        <f t="shared" si="20"/>
        <v>8.8095317428160833E-2</v>
      </c>
      <c r="AL77" s="118">
        <f t="shared" si="20"/>
        <v>7.4427398724131746E-2</v>
      </c>
      <c r="AM77" s="118">
        <f t="shared" si="20"/>
        <v>6.2707110943561198E-2</v>
      </c>
    </row>
    <row r="78" spans="2:39" x14ac:dyDescent="0.3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2.9870497928616145E-2</v>
      </c>
      <c r="G78" s="111">
        <f t="shared" si="21"/>
        <v>4.4988974170791937E-2</v>
      </c>
      <c r="H78" s="111">
        <f t="shared" si="21"/>
        <v>4.6234066938372967E-2</v>
      </c>
      <c r="I78" s="111">
        <f t="shared" si="21"/>
        <v>5.5043403502932034E-2</v>
      </c>
      <c r="J78" s="110">
        <f t="shared" si="21"/>
        <v>4.8606475966439598E-2</v>
      </c>
      <c r="K78" s="68">
        <f t="shared" si="21"/>
        <v>5.4817277778928211E-2</v>
      </c>
      <c r="L78" s="68">
        <f t="shared" si="21"/>
        <v>6.0203543526742981E-2</v>
      </c>
      <c r="M78" s="68">
        <f t="shared" si="21"/>
        <v>6.6161784838014367E-2</v>
      </c>
      <c r="N78" s="111">
        <f t="shared" si="21"/>
        <v>7.1619365444287805E-2</v>
      </c>
      <c r="O78" s="110">
        <f t="shared" si="21"/>
        <v>7.3399543369113571E-2</v>
      </c>
      <c r="P78" s="68">
        <f t="shared" si="21"/>
        <v>7.3382551064930079E-2</v>
      </c>
      <c r="Q78" s="68">
        <f t="shared" si="21"/>
        <v>7.2549963542951429E-2</v>
      </c>
      <c r="R78" s="68">
        <f t="shared" si="21"/>
        <v>7.1107174478195506E-2</v>
      </c>
      <c r="S78" s="111">
        <f t="shared" si="21"/>
        <v>6.920890786807754E-2</v>
      </c>
      <c r="T78" s="111">
        <f t="shared" si="21"/>
        <v>6.6974377462808099E-2</v>
      </c>
      <c r="U78" s="111">
        <f t="shared" si="21"/>
        <v>6.4443948509046112E-2</v>
      </c>
      <c r="V78" s="111">
        <f t="shared" si="21"/>
        <v>6.1632117093252808E-2</v>
      </c>
      <c r="W78" s="111">
        <f t="shared" si="21"/>
        <v>5.8556948360888712E-2</v>
      </c>
      <c r="X78" s="116">
        <f t="shared" si="21"/>
        <v>5.5238081114507606E-2</v>
      </c>
      <c r="Y78" s="116">
        <f t="shared" si="21"/>
        <v>5.1821104761738804E-2</v>
      </c>
      <c r="Z78" s="116">
        <f t="shared" si="21"/>
        <v>4.8223193566021748E-2</v>
      </c>
      <c r="AA78" s="116">
        <f t="shared" si="21"/>
        <v>4.4488561972008414E-2</v>
      </c>
      <c r="AB78" s="116">
        <f t="shared" si="21"/>
        <v>4.070768599822211E-2</v>
      </c>
      <c r="AC78" s="116">
        <f t="shared" si="21"/>
        <v>3.6950013796016139E-2</v>
      </c>
      <c r="AD78" s="116">
        <f t="shared" si="21"/>
        <v>3.3318627476529833E-2</v>
      </c>
      <c r="AE78" s="116">
        <f t="shared" si="21"/>
        <v>2.9838751834331507E-2</v>
      </c>
      <c r="AF78" s="116">
        <f t="shared" si="21"/>
        <v>2.6549825909514962E-2</v>
      </c>
      <c r="AG78" s="116">
        <f t="shared" si="21"/>
        <v>2.3490278151412015E-2</v>
      </c>
      <c r="AH78" s="116">
        <f t="shared" si="21"/>
        <v>2.0683141324038271E-2</v>
      </c>
      <c r="AI78" s="116">
        <f t="shared" si="21"/>
        <v>1.8146809858386747E-2</v>
      </c>
      <c r="AJ78" s="116">
        <f t="shared" si="21"/>
        <v>1.586406149870892E-2</v>
      </c>
      <c r="AK78" s="116">
        <f t="shared" si="21"/>
        <v>1.382266443967081E-2</v>
      </c>
      <c r="AL78" s="116">
        <f t="shared" si="21"/>
        <v>1.2007130577731553E-2</v>
      </c>
      <c r="AM78" s="116">
        <f t="shared" si="21"/>
        <v>1.0401930145002923E-2</v>
      </c>
    </row>
    <row r="79" spans="2:39" x14ac:dyDescent="0.3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0.19267217545697385</v>
      </c>
      <c r="G79" s="111">
        <f t="shared" si="22"/>
        <v>0.19815561490286826</v>
      </c>
      <c r="H79" s="111">
        <f t="shared" si="22"/>
        <v>0.19822083141342359</v>
      </c>
      <c r="I79" s="111">
        <f t="shared" si="22"/>
        <v>0.20385880020569602</v>
      </c>
      <c r="J79" s="110">
        <f t="shared" si="22"/>
        <v>0.19143939486242703</v>
      </c>
      <c r="K79" s="68">
        <f t="shared" si="22"/>
        <v>0.18592843462271147</v>
      </c>
      <c r="L79" s="68">
        <f t="shared" si="22"/>
        <v>0.18311309939591752</v>
      </c>
      <c r="M79" s="68">
        <f t="shared" si="22"/>
        <v>0.17967758360756303</v>
      </c>
      <c r="N79" s="111">
        <f t="shared" si="22"/>
        <v>0.17524888227378269</v>
      </c>
      <c r="O79" s="110">
        <f t="shared" si="22"/>
        <v>0.17096905399166201</v>
      </c>
      <c r="P79" s="68">
        <f t="shared" si="22"/>
        <v>0.16593186004609795</v>
      </c>
      <c r="Q79" s="68">
        <f t="shared" si="22"/>
        <v>0.1602820171721879</v>
      </c>
      <c r="R79" s="68">
        <f t="shared" si="22"/>
        <v>0.15400998499449936</v>
      </c>
      <c r="S79" s="111">
        <f t="shared" si="22"/>
        <v>0.14714425790066707</v>
      </c>
      <c r="T79" s="111">
        <f t="shared" si="22"/>
        <v>0.13972392228456876</v>
      </c>
      <c r="U79" s="111">
        <f t="shared" si="22"/>
        <v>0.13181812518181191</v>
      </c>
      <c r="V79" s="111">
        <f t="shared" si="22"/>
        <v>0.12350368503728629</v>
      </c>
      <c r="W79" s="111">
        <f t="shared" si="22"/>
        <v>0.11487441602076716</v>
      </c>
      <c r="X79" s="116">
        <f t="shared" si="22"/>
        <v>0.10603823230807445</v>
      </c>
      <c r="Y79" s="116">
        <f t="shared" si="22"/>
        <v>9.7086800839157286E-2</v>
      </c>
      <c r="Z79" s="116">
        <f t="shared" si="22"/>
        <v>8.8177744843924336E-2</v>
      </c>
      <c r="AA79" s="116">
        <f t="shared" si="22"/>
        <v>7.9442106496932341E-2</v>
      </c>
      <c r="AB79" s="116">
        <f t="shared" si="22"/>
        <v>7.1009113641603949E-2</v>
      </c>
      <c r="AC79" s="116">
        <f t="shared" si="22"/>
        <v>6.2987061265689273E-2</v>
      </c>
      <c r="AD79" s="116">
        <f t="shared" si="22"/>
        <v>5.5454559970999205E-2</v>
      </c>
      <c r="AE79" s="116">
        <f t="shared" si="22"/>
        <v>4.8487108738022831E-2</v>
      </c>
      <c r="AF79" s="116">
        <f t="shared" si="22"/>
        <v>4.2123905627677087E-2</v>
      </c>
      <c r="AG79" s="116">
        <f t="shared" si="22"/>
        <v>3.6381915867485175E-2</v>
      </c>
      <c r="AH79" s="116">
        <f t="shared" si="22"/>
        <v>3.1256648971928404E-2</v>
      </c>
      <c r="AI79" s="116">
        <f t="shared" si="22"/>
        <v>2.6720782912164322E-2</v>
      </c>
      <c r="AJ79" s="116">
        <f t="shared" si="22"/>
        <v>2.2745570341361643E-2</v>
      </c>
      <c r="AK79" s="116">
        <f t="shared" si="22"/>
        <v>1.9288499067838975E-2</v>
      </c>
      <c r="AL79" s="116">
        <f t="shared" si="22"/>
        <v>1.6302223340758395E-2</v>
      </c>
      <c r="AM79" s="116">
        <f t="shared" si="22"/>
        <v>1.3737919691753416E-2</v>
      </c>
    </row>
    <row r="80" spans="2:39" x14ac:dyDescent="0.3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0.28544685476186626</v>
      </c>
      <c r="G80" s="111">
        <f t="shared" si="23"/>
        <v>0.28379891876219332</v>
      </c>
      <c r="H80" s="111">
        <f t="shared" si="23"/>
        <v>0.28330307227463397</v>
      </c>
      <c r="I80" s="111">
        <f t="shared" si="23"/>
        <v>0.28183961636506244</v>
      </c>
      <c r="J80" s="110">
        <f t="shared" si="23"/>
        <v>0.27177622346711411</v>
      </c>
      <c r="K80" s="68">
        <f t="shared" si="23"/>
        <v>0.25902933561467434</v>
      </c>
      <c r="L80" s="68">
        <f t="shared" si="23"/>
        <v>0.25282690862735407</v>
      </c>
      <c r="M80" s="68">
        <f t="shared" si="23"/>
        <v>0.24572793250753291</v>
      </c>
      <c r="N80" s="111">
        <f t="shared" si="23"/>
        <v>0.23789697804905052</v>
      </c>
      <c r="O80" s="110">
        <f t="shared" si="23"/>
        <v>0.23030784112931593</v>
      </c>
      <c r="P80" s="68">
        <f t="shared" si="23"/>
        <v>0.22234666764286168</v>
      </c>
      <c r="Q80" s="68">
        <f t="shared" si="23"/>
        <v>0.21377003052412996</v>
      </c>
      <c r="R80" s="68">
        <f t="shared" si="23"/>
        <v>0.20452671410420903</v>
      </c>
      <c r="S80" s="111">
        <f t="shared" si="23"/>
        <v>0.19460237042297296</v>
      </c>
      <c r="T80" s="111">
        <f t="shared" si="23"/>
        <v>0.18401710803576293</v>
      </c>
      <c r="U80" s="111">
        <f t="shared" si="23"/>
        <v>0.17284277436199147</v>
      </c>
      <c r="V80" s="111">
        <f t="shared" si="23"/>
        <v>0.16118789158420097</v>
      </c>
      <c r="W80" s="111">
        <f t="shared" si="23"/>
        <v>0.1491889704190153</v>
      </c>
      <c r="X80" s="116">
        <f t="shared" si="23"/>
        <v>0.1370067728544441</v>
      </c>
      <c r="Y80" s="116">
        <f t="shared" si="23"/>
        <v>0.12478116531229819</v>
      </c>
      <c r="Z80" s="116">
        <f t="shared" si="23"/>
        <v>0.11273038916774879</v>
      </c>
      <c r="AA80" s="116">
        <f t="shared" si="23"/>
        <v>0.10103140719473484</v>
      </c>
      <c r="AB80" s="116">
        <f t="shared" si="23"/>
        <v>8.9833030240635312E-2</v>
      </c>
      <c r="AC80" s="116">
        <f t="shared" si="23"/>
        <v>7.9266527728129532E-2</v>
      </c>
      <c r="AD80" s="116">
        <f t="shared" si="23"/>
        <v>6.9421600761364638E-2</v>
      </c>
      <c r="AE80" s="116">
        <f t="shared" si="23"/>
        <v>6.0377330585673419E-2</v>
      </c>
      <c r="AF80" s="116">
        <f t="shared" si="23"/>
        <v>5.2172735910399545E-2</v>
      </c>
      <c r="AG80" s="116">
        <f t="shared" si="23"/>
        <v>4.4813361455935528E-2</v>
      </c>
      <c r="AH80" s="116">
        <f t="shared" si="23"/>
        <v>3.8280329668429612E-2</v>
      </c>
      <c r="AI80" s="116">
        <f t="shared" si="23"/>
        <v>3.2532837788231225E-2</v>
      </c>
      <c r="AJ80" s="116">
        <f t="shared" si="23"/>
        <v>2.752387055324098E-2</v>
      </c>
      <c r="AK80" s="116">
        <f t="shared" si="23"/>
        <v>2.3193432278644743E-2</v>
      </c>
      <c r="AL80" s="116">
        <f t="shared" si="23"/>
        <v>1.9476245755336626E-2</v>
      </c>
      <c r="AM80" s="116">
        <f t="shared" si="23"/>
        <v>1.6304848039595934E-2</v>
      </c>
    </row>
    <row r="81" spans="2:39" x14ac:dyDescent="0.3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0.26956353192688687</v>
      </c>
      <c r="G81" s="111">
        <f t="shared" si="24"/>
        <v>0.26176554660375045</v>
      </c>
      <c r="H81" s="111">
        <f t="shared" si="24"/>
        <v>0.26264389307777475</v>
      </c>
      <c r="I81" s="111">
        <f t="shared" si="24"/>
        <v>0.25315357402565131</v>
      </c>
      <c r="J81" s="110">
        <f t="shared" si="24"/>
        <v>0.25473414202631944</v>
      </c>
      <c r="K81" s="68">
        <f t="shared" si="24"/>
        <v>0.2397966483467375</v>
      </c>
      <c r="L81" s="68">
        <f t="shared" si="24"/>
        <v>0.23285314610337202</v>
      </c>
      <c r="M81" s="68">
        <f t="shared" si="24"/>
        <v>0.22505443344446247</v>
      </c>
      <c r="N81" s="111">
        <f t="shared" si="24"/>
        <v>0.2168581301242492</v>
      </c>
      <c r="O81" s="110">
        <f t="shared" si="24"/>
        <v>0.20910429776542228</v>
      </c>
      <c r="P81" s="68">
        <f t="shared" si="24"/>
        <v>0.20133637525930626</v>
      </c>
      <c r="Q81" s="68">
        <f t="shared" si="24"/>
        <v>0.19311891933396033</v>
      </c>
      <c r="R81" s="68">
        <f t="shared" si="24"/>
        <v>0.18437922454061806</v>
      </c>
      <c r="S81" s="111">
        <f t="shared" si="24"/>
        <v>0.17507719886278314</v>
      </c>
      <c r="T81" s="111">
        <f t="shared" si="24"/>
        <v>0.16521417093804214</v>
      </c>
      <c r="U81" s="111">
        <f t="shared" si="24"/>
        <v>0.15484710729986906</v>
      </c>
      <c r="V81" s="111">
        <f t="shared" si="24"/>
        <v>0.14407713728518889</v>
      </c>
      <c r="W81" s="111">
        <f t="shared" si="24"/>
        <v>0.13303263518067568</v>
      </c>
      <c r="X81" s="116">
        <f t="shared" si="24"/>
        <v>0.12186574503560332</v>
      </c>
      <c r="Y81" s="116">
        <f t="shared" si="24"/>
        <v>0.11070457102764109</v>
      </c>
      <c r="Z81" s="116">
        <f t="shared" si="24"/>
        <v>9.9754247322719036E-2</v>
      </c>
      <c r="AA81" s="116">
        <f t="shared" si="24"/>
        <v>8.917465167373749E-2</v>
      </c>
      <c r="AB81" s="116">
        <f t="shared" si="24"/>
        <v>7.9089681830692454E-2</v>
      </c>
      <c r="AC81" s="116">
        <f t="shared" si="24"/>
        <v>6.9611474487447172E-2</v>
      </c>
      <c r="AD81" s="116">
        <f t="shared" si="24"/>
        <v>6.0812596376118695E-2</v>
      </c>
      <c r="AE81" s="116">
        <f t="shared" si="24"/>
        <v>5.2756561977208183E-2</v>
      </c>
      <c r="AF81" s="116">
        <f t="shared" si="24"/>
        <v>4.5472597057845482E-2</v>
      </c>
      <c r="AG81" s="116">
        <f t="shared" si="24"/>
        <v>3.8958459761869263E-2</v>
      </c>
      <c r="AH81" s="116">
        <f t="shared" si="24"/>
        <v>3.3191652813493094E-2</v>
      </c>
      <c r="AI81" s="116">
        <f t="shared" si="24"/>
        <v>2.8132640656871793E-2</v>
      </c>
      <c r="AJ81" s="116">
        <f t="shared" si="24"/>
        <v>2.3735974480400657E-2</v>
      </c>
      <c r="AK81" s="116">
        <f t="shared" si="24"/>
        <v>1.9945963086052773E-2</v>
      </c>
      <c r="AL81" s="116">
        <f t="shared" si="24"/>
        <v>1.6702623456228829E-2</v>
      </c>
      <c r="AM81" s="116">
        <f t="shared" si="24"/>
        <v>1.394405750733386E-2</v>
      </c>
    </row>
    <row r="82" spans="2:39" x14ac:dyDescent="0.3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0.16076519030941078</v>
      </c>
      <c r="G82" s="111">
        <f t="shared" si="25"/>
        <v>0.14796398557107529</v>
      </c>
      <c r="H82" s="111">
        <f t="shared" si="25"/>
        <v>0.14509893543986652</v>
      </c>
      <c r="I82" s="111">
        <f t="shared" si="25"/>
        <v>0.13207162232698522</v>
      </c>
      <c r="J82" s="110">
        <f t="shared" si="25"/>
        <v>0.13902870893055802</v>
      </c>
      <c r="K82" s="68">
        <f t="shared" si="25"/>
        <v>0.12329627313841347</v>
      </c>
      <c r="L82" s="68">
        <f t="shared" si="25"/>
        <v>0.11866338181332925</v>
      </c>
      <c r="M82" s="68">
        <f t="shared" si="25"/>
        <v>0.11367832912695054</v>
      </c>
      <c r="N82" s="111">
        <f t="shared" si="25"/>
        <v>0.10885169815561288</v>
      </c>
      <c r="O82" s="110">
        <f t="shared" si="25"/>
        <v>0.10429817682736425</v>
      </c>
      <c r="P82" s="68">
        <f t="shared" si="25"/>
        <v>0.10001020002703753</v>
      </c>
      <c r="Q82" s="68">
        <f t="shared" si="25"/>
        <v>9.5589099630313271E-2</v>
      </c>
      <c r="R82" s="68">
        <f t="shared" si="25"/>
        <v>9.0978952629877277E-2</v>
      </c>
      <c r="S82" s="111">
        <f t="shared" si="25"/>
        <v>8.613877688345517E-2</v>
      </c>
      <c r="T82" s="111">
        <f t="shared" si="25"/>
        <v>8.1057817445682731E-2</v>
      </c>
      <c r="U82" s="111">
        <f t="shared" si="25"/>
        <v>7.5757022530005796E-2</v>
      </c>
      <c r="V82" s="111">
        <f t="shared" si="25"/>
        <v>7.0287545652045272E-2</v>
      </c>
      <c r="W82" s="111">
        <f t="shared" si="25"/>
        <v>6.471509717333071E-2</v>
      </c>
      <c r="X82" s="116">
        <f t="shared" si="25"/>
        <v>5.9117666182406027E-2</v>
      </c>
      <c r="Y82" s="116">
        <f t="shared" si="25"/>
        <v>5.3564001395039057E-2</v>
      </c>
      <c r="Z82" s="116">
        <f t="shared" si="25"/>
        <v>4.815037595195186E-2</v>
      </c>
      <c r="AA82" s="116">
        <f t="shared" si="25"/>
        <v>4.2951737987793413E-2</v>
      </c>
      <c r="AB82" s="116">
        <f t="shared" si="25"/>
        <v>3.802093622566715E-2</v>
      </c>
      <c r="AC82" s="116">
        <f t="shared" si="25"/>
        <v>3.3407517912707747E-2</v>
      </c>
      <c r="AD82" s="116">
        <f t="shared" si="25"/>
        <v>2.914328415092645E-2</v>
      </c>
      <c r="AE82" s="116">
        <f t="shared" si="25"/>
        <v>2.5252284312883688E-2</v>
      </c>
      <c r="AF82" s="116">
        <f t="shared" si="25"/>
        <v>2.1744822046573534E-2</v>
      </c>
      <c r="AG82" s="116">
        <f t="shared" si="25"/>
        <v>1.8616148000160277E-2</v>
      </c>
      <c r="AH82" s="116">
        <f t="shared" si="25"/>
        <v>1.5852710052411258E-2</v>
      </c>
      <c r="AI82" s="116">
        <f t="shared" si="25"/>
        <v>1.3434522416538249E-2</v>
      </c>
      <c r="AJ82" s="116">
        <f t="shared" si="25"/>
        <v>1.1336966469603046E-2</v>
      </c>
      <c r="AK82" s="116">
        <f t="shared" si="25"/>
        <v>9.5318679859485653E-3</v>
      </c>
      <c r="AL82" s="116">
        <f t="shared" si="25"/>
        <v>7.9892859756057061E-3</v>
      </c>
      <c r="AM82" s="116">
        <f t="shared" si="25"/>
        <v>6.6786634273219092E-3</v>
      </c>
    </row>
    <row r="83" spans="2:39" x14ac:dyDescent="0.3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4.4145192349479771E-2</v>
      </c>
      <c r="G83" s="111">
        <f t="shared" si="26"/>
        <v>4.0071321467309233E-2</v>
      </c>
      <c r="H83" s="111">
        <f t="shared" si="26"/>
        <v>3.863729080639218E-2</v>
      </c>
      <c r="I83" s="111">
        <f t="shared" si="26"/>
        <v>3.3568744133751813E-2</v>
      </c>
      <c r="J83" s="110">
        <f t="shared" si="26"/>
        <v>2.7989238880626214E-2</v>
      </c>
      <c r="K83" s="68">
        <f t="shared" si="26"/>
        <v>2.4848631231466321E-2</v>
      </c>
      <c r="L83" s="68">
        <f t="shared" si="26"/>
        <v>2.3847323600152685E-2</v>
      </c>
      <c r="M83" s="68">
        <f t="shared" si="26"/>
        <v>2.2824587927241995E-2</v>
      </c>
      <c r="N83" s="111">
        <f t="shared" si="26"/>
        <v>2.1884705755813652E-2</v>
      </c>
      <c r="O83" s="110">
        <f t="shared" si="26"/>
        <v>2.0987443659760435E-2</v>
      </c>
      <c r="P83" s="68">
        <f t="shared" si="26"/>
        <v>2.0145109486206514E-2</v>
      </c>
      <c r="Q83" s="68">
        <f t="shared" si="26"/>
        <v>1.9276448363811708E-2</v>
      </c>
      <c r="R83" s="68">
        <f t="shared" si="26"/>
        <v>1.8369667893658181E-2</v>
      </c>
      <c r="S83" s="111">
        <f t="shared" si="26"/>
        <v>1.7416854008074748E-2</v>
      </c>
      <c r="T83" s="111">
        <f t="shared" si="26"/>
        <v>1.6416536471809941E-2</v>
      </c>
      <c r="U83" s="111">
        <f t="shared" si="26"/>
        <v>1.5372922610878364E-2</v>
      </c>
      <c r="V83" s="111">
        <f t="shared" si="26"/>
        <v>1.4295659789046287E-2</v>
      </c>
      <c r="W83" s="111">
        <f t="shared" si="26"/>
        <v>1.3197077355550766E-2</v>
      </c>
      <c r="X83" s="116">
        <f t="shared" si="26"/>
        <v>1.2091619695221085E-2</v>
      </c>
      <c r="Y83" s="116">
        <f t="shared" si="26"/>
        <v>1.0993395780143795E-2</v>
      </c>
      <c r="Z83" s="116">
        <f t="shared" si="26"/>
        <v>9.9188407860643871E-3</v>
      </c>
      <c r="AA83" s="116">
        <f t="shared" si="26"/>
        <v>8.8820064967068593E-3</v>
      </c>
      <c r="AB83" s="116">
        <f t="shared" si="26"/>
        <v>7.8940847265280348E-3</v>
      </c>
      <c r="AC83" s="116">
        <f t="shared" si="26"/>
        <v>6.9652489317327112E-3</v>
      </c>
      <c r="AD83" s="116">
        <f t="shared" si="26"/>
        <v>6.1029352655511578E-3</v>
      </c>
      <c r="AE83" s="116">
        <f t="shared" si="26"/>
        <v>5.3123422794518725E-3</v>
      </c>
      <c r="AF83" s="116">
        <f t="shared" si="26"/>
        <v>4.5961073053833318E-3</v>
      </c>
      <c r="AG83" s="116">
        <f t="shared" si="26"/>
        <v>3.9542056285697055E-3</v>
      </c>
      <c r="AH83" s="116">
        <f t="shared" si="26"/>
        <v>3.3846730193078287E-3</v>
      </c>
      <c r="AI83" s="116">
        <f t="shared" si="26"/>
        <v>2.8840383223314474E-3</v>
      </c>
      <c r="AJ83" s="116">
        <f t="shared" si="26"/>
        <v>2.4476341012441651E-3</v>
      </c>
      <c r="AK83" s="116">
        <f t="shared" si="26"/>
        <v>2.0700479252684862E-3</v>
      </c>
      <c r="AL83" s="116">
        <f t="shared" si="26"/>
        <v>1.7454752243785839E-3</v>
      </c>
      <c r="AM83" s="116">
        <f t="shared" si="26"/>
        <v>1.4680193598936315E-3</v>
      </c>
    </row>
    <row r="84" spans="2:39" x14ac:dyDescent="0.3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8.7640715492281057E-3</v>
      </c>
      <c r="G84" s="113">
        <f t="shared" si="27"/>
        <v>7.1068545339605278E-3</v>
      </c>
      <c r="H84" s="113">
        <f t="shared" si="27"/>
        <v>6.4121816820637296E-3</v>
      </c>
      <c r="I84" s="113">
        <f t="shared" si="27"/>
        <v>5.6344789794861658E-3</v>
      </c>
      <c r="J84" s="112">
        <f t="shared" si="27"/>
        <v>4.5818011256625176E-3</v>
      </c>
      <c r="K84" s="70">
        <f t="shared" si="27"/>
        <v>3.9063346985104214E-3</v>
      </c>
      <c r="L84" s="70">
        <f t="shared" si="27"/>
        <v>3.5764000183282434E-3</v>
      </c>
      <c r="M84" s="70">
        <f t="shared" si="27"/>
        <v>3.2663308933521752E-3</v>
      </c>
      <c r="N84" s="113">
        <f t="shared" si="27"/>
        <v>3.0162217675590575E-3</v>
      </c>
      <c r="O84" s="112">
        <f t="shared" si="27"/>
        <v>2.8258754140553653E-3</v>
      </c>
      <c r="P84" s="70">
        <f t="shared" si="27"/>
        <v>2.6746296040533707E-3</v>
      </c>
      <c r="Q84" s="70">
        <f t="shared" si="27"/>
        <v>2.5308537647940671E-3</v>
      </c>
      <c r="R84" s="70">
        <f t="shared" si="27"/>
        <v>2.3892160596096289E-3</v>
      </c>
      <c r="S84" s="113">
        <f t="shared" si="27"/>
        <v>2.2460939514405446E-3</v>
      </c>
      <c r="T84" s="113">
        <f t="shared" si="27"/>
        <v>2.0998363778482292E-3</v>
      </c>
      <c r="U84" s="113">
        <f t="shared" si="27"/>
        <v>1.9505042849432149E-3</v>
      </c>
      <c r="V84" s="113">
        <f t="shared" si="27"/>
        <v>1.7994106304489727E-3</v>
      </c>
      <c r="W84" s="113">
        <f t="shared" si="27"/>
        <v>1.6482445983621394E-3</v>
      </c>
      <c r="X84" s="117">
        <f t="shared" si="27"/>
        <v>1.4989566131120731E-3</v>
      </c>
      <c r="Y84" s="117">
        <f t="shared" si="27"/>
        <v>1.3529074847127231E-3</v>
      </c>
      <c r="Z84" s="117">
        <f t="shared" si="27"/>
        <v>1.2125384025776125E-3</v>
      </c>
      <c r="AA84" s="117">
        <f t="shared" si="27"/>
        <v>1.0793274099841299E-3</v>
      </c>
      <c r="AB84" s="117">
        <f t="shared" si="27"/>
        <v>9.5411961797680581E-4</v>
      </c>
      <c r="AC84" s="117">
        <f t="shared" si="27"/>
        <v>8.377960059860989E-4</v>
      </c>
      <c r="AD84" s="117">
        <f t="shared" si="27"/>
        <v>7.3083830917476385E-4</v>
      </c>
      <c r="AE84" s="117">
        <f t="shared" si="27"/>
        <v>6.3363518842474641E-4</v>
      </c>
      <c r="AF84" s="117">
        <f t="shared" si="27"/>
        <v>5.4625904500190162E-4</v>
      </c>
      <c r="AG84" s="117">
        <f t="shared" si="27"/>
        <v>4.6846551360855005E-4</v>
      </c>
      <c r="AH84" s="117">
        <f t="shared" si="27"/>
        <v>3.9983368042812697E-4</v>
      </c>
      <c r="AI84" s="117">
        <f t="shared" si="27"/>
        <v>3.3980339090261254E-4</v>
      </c>
      <c r="AJ84" s="117">
        <f t="shared" si="27"/>
        <v>2.8771772930350886E-4</v>
      </c>
      <c r="AK84" s="117">
        <f t="shared" si="27"/>
        <v>2.4284264070253441E-4</v>
      </c>
      <c r="AL84" s="117">
        <f t="shared" si="27"/>
        <v>2.0441440432752685E-4</v>
      </c>
      <c r="AM84" s="117">
        <f t="shared" si="27"/>
        <v>1.7167277798415723E-4</v>
      </c>
    </row>
    <row r="85" spans="2:39" x14ac:dyDescent="0.3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34664.492700000003</v>
      </c>
      <c r="J85" s="99">
        <f t="shared" si="28"/>
        <v>34956.187980000002</v>
      </c>
      <c r="K85" s="51">
        <f t="shared" si="28"/>
        <v>35116.030050000001</v>
      </c>
      <c r="L85" s="51">
        <f t="shared" si="28"/>
        <v>35229.844510000003</v>
      </c>
      <c r="M85" s="51">
        <f t="shared" si="28"/>
        <v>35263.179049999999</v>
      </c>
      <c r="N85" s="100">
        <f t="shared" si="28"/>
        <v>35249.777090000003</v>
      </c>
      <c r="O85" s="99">
        <f t="shared" si="28"/>
        <v>35293.637759999998</v>
      </c>
      <c r="P85" s="51">
        <f t="shared" si="28"/>
        <v>35397.082829999999</v>
      </c>
      <c r="Q85" s="51">
        <f t="shared" si="28"/>
        <v>35547.242339999997</v>
      </c>
      <c r="R85" s="51">
        <f t="shared" si="28"/>
        <v>35727.662709999997</v>
      </c>
      <c r="S85" s="100">
        <f t="shared" si="28"/>
        <v>35926.602480000001</v>
      </c>
      <c r="T85" s="100">
        <f t="shared" si="28"/>
        <v>36130.951330000004</v>
      </c>
      <c r="U85" s="100">
        <f t="shared" si="28"/>
        <v>36335.174919999998</v>
      </c>
      <c r="V85" s="100">
        <f t="shared" si="28"/>
        <v>36536.448709999997</v>
      </c>
      <c r="W85" s="100">
        <f t="shared" si="28"/>
        <v>36734.278279999999</v>
      </c>
      <c r="X85" s="104">
        <f t="shared" si="28"/>
        <v>36930.246579999999</v>
      </c>
      <c r="Y85" s="104">
        <f t="shared" si="28"/>
        <v>37123.05027</v>
      </c>
      <c r="Z85" s="104">
        <f t="shared" si="28"/>
        <v>37315.613729999997</v>
      </c>
      <c r="AA85" s="104">
        <f t="shared" si="28"/>
        <v>37509.929530000001</v>
      </c>
      <c r="AB85" s="104">
        <f t="shared" si="28"/>
        <v>37707.931750000003</v>
      </c>
      <c r="AC85" s="104">
        <f t="shared" si="28"/>
        <v>37910.49841</v>
      </c>
      <c r="AD85" s="104">
        <f t="shared" si="28"/>
        <v>38124.448830000001</v>
      </c>
      <c r="AE85" s="104">
        <f t="shared" si="28"/>
        <v>38348.593269999998</v>
      </c>
      <c r="AF85" s="104">
        <f t="shared" si="28"/>
        <v>38580.20491</v>
      </c>
      <c r="AG85" s="104">
        <f t="shared" si="28"/>
        <v>38817.568290000003</v>
      </c>
      <c r="AH85" s="104">
        <f t="shared" si="28"/>
        <v>39058.533949999997</v>
      </c>
      <c r="AI85" s="104">
        <f t="shared" si="28"/>
        <v>39300.951609999996</v>
      </c>
      <c r="AJ85" s="104">
        <f t="shared" si="28"/>
        <v>39544.550150000003</v>
      </c>
      <c r="AK85" s="104">
        <f t="shared" si="28"/>
        <v>39788.959159999999</v>
      </c>
      <c r="AL85" s="104">
        <f t="shared" si="28"/>
        <v>40033.861550000001</v>
      </c>
      <c r="AM85" s="104">
        <f t="shared" si="28"/>
        <v>40280.122589999999</v>
      </c>
    </row>
    <row r="86" spans="2:39" x14ac:dyDescent="0.3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3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0.9914300274759249</v>
      </c>
      <c r="J87" s="110">
        <f t="shared" si="29"/>
        <v>0.98687423267484098</v>
      </c>
      <c r="K87" s="68">
        <f t="shared" si="29"/>
        <v>0.97906185354799236</v>
      </c>
      <c r="L87" s="68">
        <f t="shared" si="29"/>
        <v>0.970660403292254</v>
      </c>
      <c r="M87" s="68">
        <f t="shared" si="29"/>
        <v>0.96166822769769544</v>
      </c>
      <c r="N87" s="111">
        <f t="shared" si="29"/>
        <v>0.95188431700803133</v>
      </c>
      <c r="O87" s="110">
        <f t="shared" si="29"/>
        <v>0.94082955703798787</v>
      </c>
      <c r="P87" s="68">
        <f t="shared" si="29"/>
        <v>0.92834940206285921</v>
      </c>
      <c r="Q87" s="68">
        <f t="shared" si="29"/>
        <v>0.914356916328942</v>
      </c>
      <c r="R87" s="68">
        <f t="shared" si="29"/>
        <v>0.89880191521770003</v>
      </c>
      <c r="S87" s="111">
        <f t="shared" si="29"/>
        <v>0.88163862551803418</v>
      </c>
      <c r="T87" s="111">
        <f t="shared" si="29"/>
        <v>0.86286114321363472</v>
      </c>
      <c r="U87" s="111">
        <f t="shared" si="29"/>
        <v>0.84245633459578795</v>
      </c>
      <c r="V87" s="111">
        <f t="shared" si="29"/>
        <v>0.82043174469213487</v>
      </c>
      <c r="W87" s="111">
        <f t="shared" si="29"/>
        <v>0.7968192775393762</v>
      </c>
      <c r="X87" s="116">
        <f t="shared" si="29"/>
        <v>0.77167719495903786</v>
      </c>
      <c r="Y87" s="116">
        <f t="shared" si="29"/>
        <v>0.74512839782332896</v>
      </c>
      <c r="Z87" s="116">
        <f t="shared" si="29"/>
        <v>0.71730221251810566</v>
      </c>
      <c r="AA87" s="116">
        <f t="shared" si="29"/>
        <v>0.68837197546182638</v>
      </c>
      <c r="AB87" s="116">
        <f t="shared" si="29"/>
        <v>0.65854181461437489</v>
      </c>
      <c r="AC87" s="116">
        <f t="shared" si="29"/>
        <v>0.62804766169255966</v>
      </c>
      <c r="AD87" s="116">
        <f t="shared" si="29"/>
        <v>0.59708483843279736</v>
      </c>
      <c r="AE87" s="116">
        <f t="shared" si="29"/>
        <v>0.5659283804023616</v>
      </c>
      <c r="AF87" s="116">
        <f t="shared" si="29"/>
        <v>0.53485930642767032</v>
      </c>
      <c r="AG87" s="116">
        <f t="shared" si="29"/>
        <v>0.50413130090483571</v>
      </c>
      <c r="AH87" s="116">
        <f t="shared" si="29"/>
        <v>0.47397722514876933</v>
      </c>
      <c r="AI87" s="116">
        <f t="shared" si="29"/>
        <v>0.44459986397769569</v>
      </c>
      <c r="AJ87" s="116">
        <f t="shared" si="29"/>
        <v>0.4161543258825009</v>
      </c>
      <c r="AK87" s="116">
        <f t="shared" si="29"/>
        <v>0.38876611644444936</v>
      </c>
      <c r="AL87" s="116">
        <f t="shared" si="29"/>
        <v>0.36253067398640687</v>
      </c>
      <c r="AM87" s="116">
        <f t="shared" si="29"/>
        <v>0.33750771486914682</v>
      </c>
    </row>
    <row r="88" spans="2:39" x14ac:dyDescent="0.3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2.4123113290246694E-3</v>
      </c>
      <c r="G88" s="111">
        <f t="shared" si="29"/>
        <v>4.9178930595426889E-3</v>
      </c>
      <c r="H88" s="111">
        <f t="shared" si="29"/>
        <v>6.0791121317806734E-3</v>
      </c>
      <c r="I88" s="111">
        <f t="shared" si="29"/>
        <v>8.5699726798540449E-3</v>
      </c>
      <c r="J88" s="110">
        <f t="shared" si="29"/>
        <v>1.3125767536852568E-2</v>
      </c>
      <c r="K88" s="68">
        <f t="shared" si="29"/>
        <v>2.093814652035246E-2</v>
      </c>
      <c r="L88" s="68">
        <f t="shared" si="29"/>
        <v>2.9339596650975963E-2</v>
      </c>
      <c r="M88" s="68">
        <f t="shared" si="29"/>
        <v>3.8331772075439127E-2</v>
      </c>
      <c r="N88" s="111">
        <f t="shared" si="29"/>
        <v>4.8115682850123805E-2</v>
      </c>
      <c r="O88" s="110">
        <f t="shared" si="29"/>
        <v>5.917044296201221E-2</v>
      </c>
      <c r="P88" s="68">
        <f t="shared" si="29"/>
        <v>7.1650597795886228E-2</v>
      </c>
      <c r="Q88" s="68">
        <f t="shared" si="29"/>
        <v>8.5643083586663393E-2</v>
      </c>
      <c r="R88" s="68">
        <f t="shared" si="29"/>
        <v>0.10119808486626861</v>
      </c>
      <c r="S88" s="111">
        <f t="shared" si="29"/>
        <v>0.11836137450980029</v>
      </c>
      <c r="T88" s="111">
        <f t="shared" si="29"/>
        <v>0.13713885698010486</v>
      </c>
      <c r="U88" s="111">
        <f t="shared" si="29"/>
        <v>0.15754366556934138</v>
      </c>
      <c r="V88" s="111">
        <f t="shared" si="29"/>
        <v>0.17956825517101552</v>
      </c>
      <c r="W88" s="111">
        <f t="shared" si="29"/>
        <v>0.20318072251506886</v>
      </c>
      <c r="X88" s="116">
        <f t="shared" si="29"/>
        <v>0.22832280525758653</v>
      </c>
      <c r="Y88" s="116">
        <f t="shared" si="29"/>
        <v>0.25487160214973359</v>
      </c>
      <c r="Z88" s="116">
        <f t="shared" si="29"/>
        <v>0.28269778748189445</v>
      </c>
      <c r="AA88" s="116">
        <f t="shared" si="29"/>
        <v>0.31162802453817351</v>
      </c>
      <c r="AB88" s="116">
        <f t="shared" si="29"/>
        <v>0.34145818565082131</v>
      </c>
      <c r="AC88" s="116">
        <f t="shared" si="29"/>
        <v>0.37195233804366118</v>
      </c>
      <c r="AD88" s="116">
        <f t="shared" si="29"/>
        <v>0.40291516182950154</v>
      </c>
      <c r="AE88" s="116">
        <f t="shared" si="29"/>
        <v>0.43407161959763851</v>
      </c>
      <c r="AF88" s="116">
        <f t="shared" si="29"/>
        <v>0.46514069357232968</v>
      </c>
      <c r="AG88" s="116">
        <f t="shared" si="29"/>
        <v>0.49586869909516418</v>
      </c>
      <c r="AH88" s="116">
        <f t="shared" si="29"/>
        <v>0.52602277485123072</v>
      </c>
      <c r="AI88" s="116">
        <f t="shared" si="29"/>
        <v>0.55540013576785763</v>
      </c>
      <c r="AJ88" s="116">
        <f t="shared" si="29"/>
        <v>0.5838456741174991</v>
      </c>
      <c r="AK88" s="116">
        <f t="shared" si="29"/>
        <v>0.6112338838068766</v>
      </c>
      <c r="AL88" s="116">
        <f t="shared" si="29"/>
        <v>0.63746932601359307</v>
      </c>
      <c r="AM88" s="116">
        <f t="shared" si="29"/>
        <v>0.66249228513085323</v>
      </c>
    </row>
    <row r="89" spans="2:39" x14ac:dyDescent="0.3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1.7648931778175326E-5</v>
      </c>
      <c r="G89" s="111">
        <f t="shared" si="29"/>
        <v>2.2880853547145077E-5</v>
      </c>
      <c r="H89" s="111">
        <f t="shared" si="29"/>
        <v>2.5242331932011083E-5</v>
      </c>
      <c r="I89" s="111">
        <f t="shared" si="29"/>
        <v>2.8460806919583159E-5</v>
      </c>
      <c r="J89" s="110">
        <f t="shared" si="29"/>
        <v>3.0739457191807902E-5</v>
      </c>
      <c r="K89" s="68">
        <f t="shared" si="29"/>
        <v>3.3313084318880739E-5</v>
      </c>
      <c r="L89" s="68">
        <f t="shared" si="29"/>
        <v>3.6132001537465771E-5</v>
      </c>
      <c r="M89" s="68">
        <f t="shared" si="29"/>
        <v>3.9185021465045702E-5</v>
      </c>
      <c r="N89" s="111">
        <f t="shared" si="29"/>
        <v>4.2431433316051071E-5</v>
      </c>
      <c r="O89" s="110">
        <f t="shared" si="29"/>
        <v>4.5642685402798225E-5</v>
      </c>
      <c r="P89" s="68">
        <f t="shared" si="29"/>
        <v>4.8656418899590996E-5</v>
      </c>
      <c r="Q89" s="68">
        <f t="shared" si="29"/>
        <v>5.1391487208118552E-5</v>
      </c>
      <c r="R89" s="68">
        <f t="shared" si="29"/>
        <v>5.3791496622645995E-5</v>
      </c>
      <c r="S89" s="111">
        <f t="shared" si="29"/>
        <v>5.5827142021473994E-5</v>
      </c>
      <c r="T89" s="111">
        <f t="shared" si="29"/>
        <v>5.7486187508033153E-5</v>
      </c>
      <c r="U89" s="111">
        <f t="shared" si="29"/>
        <v>5.8768922833081548E-5</v>
      </c>
      <c r="V89" s="111">
        <f t="shared" si="29"/>
        <v>5.9679677718737977E-5</v>
      </c>
      <c r="W89" s="111">
        <f t="shared" si="29"/>
        <v>6.0225440748743634E-5</v>
      </c>
      <c r="X89" s="116">
        <f t="shared" si="29"/>
        <v>6.0414701623148484E-5</v>
      </c>
      <c r="Y89" s="116">
        <f t="shared" si="29"/>
        <v>6.026843464444658E-5</v>
      </c>
      <c r="Z89" s="116">
        <f t="shared" si="29"/>
        <v>5.9797887022452041E-5</v>
      </c>
      <c r="AA89" s="116">
        <f t="shared" si="29"/>
        <v>5.9016867873065282E-5</v>
      </c>
      <c r="AB89" s="116">
        <f t="shared" si="29"/>
        <v>5.7945993126499164E-5</v>
      </c>
      <c r="AC89" s="116">
        <f t="shared" si="29"/>
        <v>5.6610665383230449E-5</v>
      </c>
      <c r="AD89" s="116">
        <f t="shared" si="29"/>
        <v>5.5041033022063495E-5</v>
      </c>
      <c r="AE89" s="116">
        <f t="shared" si="29"/>
        <v>5.3270220438518835E-5</v>
      </c>
      <c r="AF89" s="116">
        <f t="shared" si="29"/>
        <v>5.1333638886056402E-5</v>
      </c>
      <c r="AG89" s="116">
        <f t="shared" si="29"/>
        <v>4.9267325008936052E-5</v>
      </c>
      <c r="AH89" s="116">
        <f t="shared" si="29"/>
        <v>4.7107046064641151E-5</v>
      </c>
      <c r="AI89" s="116">
        <f t="shared" si="29"/>
        <v>4.4887520116717096E-5</v>
      </c>
      <c r="AJ89" s="116">
        <f t="shared" si="29"/>
        <v>4.2637842398113605E-5</v>
      </c>
      <c r="AK89" s="116">
        <f t="shared" si="29"/>
        <v>4.0383578508264753E-5</v>
      </c>
      <c r="AL89" s="116">
        <f t="shared" si="29"/>
        <v>3.8146644437301351E-5</v>
      </c>
      <c r="AM89" s="116">
        <f t="shared" si="29"/>
        <v>3.5944922902480173E-5</v>
      </c>
    </row>
    <row r="90" spans="2:39" x14ac:dyDescent="0.3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34664.492700000003</v>
      </c>
      <c r="J90" s="59">
        <f t="shared" si="30"/>
        <v>34956.187980000002</v>
      </c>
      <c r="K90" s="59">
        <f t="shared" si="30"/>
        <v>35116.030050000001</v>
      </c>
      <c r="L90" s="59">
        <f t="shared" si="30"/>
        <v>35229.844510000003</v>
      </c>
      <c r="M90" s="59">
        <f t="shared" si="30"/>
        <v>35263.179049999999</v>
      </c>
      <c r="N90" s="59">
        <f t="shared" si="30"/>
        <v>35249.777090000003</v>
      </c>
      <c r="O90" s="59">
        <f t="shared" si="30"/>
        <v>35293.637759999998</v>
      </c>
      <c r="P90" s="59">
        <f t="shared" si="30"/>
        <v>35397.082829999999</v>
      </c>
      <c r="Q90" s="59">
        <f t="shared" si="30"/>
        <v>35547.242339999997</v>
      </c>
      <c r="R90" s="59">
        <f t="shared" si="30"/>
        <v>35727.662709999997</v>
      </c>
      <c r="S90" s="59">
        <f t="shared" si="30"/>
        <v>35926.602480000001</v>
      </c>
      <c r="T90" s="59">
        <f t="shared" si="30"/>
        <v>36130.951330000004</v>
      </c>
      <c r="U90" s="59">
        <f t="shared" si="30"/>
        <v>36335.174919999998</v>
      </c>
      <c r="V90" s="59">
        <f t="shared" si="30"/>
        <v>36536.448709999997</v>
      </c>
      <c r="W90" s="59">
        <f t="shared" si="30"/>
        <v>36734.278279999999</v>
      </c>
      <c r="X90" s="59">
        <f t="shared" si="30"/>
        <v>36930.246579999999</v>
      </c>
      <c r="Y90" s="59">
        <f t="shared" si="30"/>
        <v>37123.05027</v>
      </c>
      <c r="Z90" s="59">
        <f t="shared" si="30"/>
        <v>37315.613729999997</v>
      </c>
      <c r="AA90" s="59">
        <f t="shared" si="30"/>
        <v>37509.929530000001</v>
      </c>
      <c r="AB90" s="59">
        <f t="shared" si="30"/>
        <v>37707.931750000003</v>
      </c>
      <c r="AC90" s="59">
        <f t="shared" si="30"/>
        <v>37910.49841</v>
      </c>
      <c r="AD90" s="59">
        <f t="shared" si="30"/>
        <v>38124.448830000001</v>
      </c>
      <c r="AE90" s="59">
        <f t="shared" si="30"/>
        <v>38348.593269999998</v>
      </c>
      <c r="AF90" s="59">
        <f t="shared" si="30"/>
        <v>38580.20491</v>
      </c>
      <c r="AG90" s="59">
        <f t="shared" si="30"/>
        <v>38817.568290000003</v>
      </c>
      <c r="AH90" s="59">
        <f t="shared" si="30"/>
        <v>39058.533949999997</v>
      </c>
      <c r="AI90" s="59">
        <f t="shared" si="30"/>
        <v>39300.951609999996</v>
      </c>
      <c r="AJ90" s="59">
        <f t="shared" si="30"/>
        <v>39544.550150000003</v>
      </c>
      <c r="AK90" s="59">
        <f t="shared" si="30"/>
        <v>39788.959159999999</v>
      </c>
      <c r="AL90" s="59">
        <f t="shared" si="30"/>
        <v>40033.861550000001</v>
      </c>
      <c r="AM90" s="59">
        <f t="shared" si="30"/>
        <v>40280.122589999999</v>
      </c>
    </row>
    <row r="91" spans="2:39" x14ac:dyDescent="0.3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2.4123113290246694E-3</v>
      </c>
      <c r="G91" s="128">
        <f t="shared" si="31"/>
        <v>4.9178930595426889E-3</v>
      </c>
      <c r="H91" s="128">
        <f t="shared" si="31"/>
        <v>6.0791121317806734E-3</v>
      </c>
      <c r="I91" s="128">
        <f t="shared" si="31"/>
        <v>8.5699726798540449E-3</v>
      </c>
      <c r="J91" s="127">
        <f t="shared" si="31"/>
        <v>1.3125767536852568E-2</v>
      </c>
      <c r="K91" s="71">
        <f t="shared" si="31"/>
        <v>2.093814652035246E-2</v>
      </c>
      <c r="L91" s="71">
        <f t="shared" si="31"/>
        <v>2.9339596650975963E-2</v>
      </c>
      <c r="M91" s="71">
        <f t="shared" si="31"/>
        <v>3.8331772075439127E-2</v>
      </c>
      <c r="N91" s="128">
        <f t="shared" si="31"/>
        <v>4.8115682850123805E-2</v>
      </c>
      <c r="O91" s="127">
        <f t="shared" si="31"/>
        <v>5.917044296201221E-2</v>
      </c>
      <c r="P91" s="71">
        <f t="shared" si="31"/>
        <v>7.1650597795886228E-2</v>
      </c>
      <c r="Q91" s="71">
        <f t="shared" si="31"/>
        <v>8.5643083586663393E-2</v>
      </c>
      <c r="R91" s="71">
        <f t="shared" si="31"/>
        <v>0.10119808486626861</v>
      </c>
      <c r="S91" s="128">
        <f t="shared" si="31"/>
        <v>0.11836137450980029</v>
      </c>
      <c r="T91" s="128">
        <f t="shared" si="31"/>
        <v>0.13713885698010486</v>
      </c>
      <c r="U91" s="128">
        <f t="shared" si="31"/>
        <v>0.15754366556934138</v>
      </c>
      <c r="V91" s="128">
        <f t="shared" si="31"/>
        <v>0.17956825517101552</v>
      </c>
      <c r="W91" s="128">
        <f t="shared" si="31"/>
        <v>0.20318072251506886</v>
      </c>
      <c r="X91" s="120">
        <f t="shared" si="31"/>
        <v>0.22832280525758653</v>
      </c>
      <c r="Y91" s="120">
        <f t="shared" si="31"/>
        <v>0.25487160214973359</v>
      </c>
      <c r="Z91" s="120">
        <f t="shared" si="31"/>
        <v>0.28269778748189445</v>
      </c>
      <c r="AA91" s="120">
        <f t="shared" si="31"/>
        <v>0.31162802453817351</v>
      </c>
      <c r="AB91" s="120">
        <f t="shared" si="31"/>
        <v>0.34145818565082131</v>
      </c>
      <c r="AC91" s="120">
        <f t="shared" si="31"/>
        <v>0.37195233804366118</v>
      </c>
      <c r="AD91" s="120">
        <f t="shared" si="31"/>
        <v>0.40291516182950154</v>
      </c>
      <c r="AE91" s="120">
        <f t="shared" si="31"/>
        <v>0.43407161959763851</v>
      </c>
      <c r="AF91" s="120">
        <f t="shared" si="31"/>
        <v>0.46514069357232968</v>
      </c>
      <c r="AG91" s="120">
        <f t="shared" si="31"/>
        <v>0.49586869909516418</v>
      </c>
      <c r="AH91" s="120">
        <f t="shared" si="31"/>
        <v>0.52602277485123072</v>
      </c>
      <c r="AI91" s="120">
        <f t="shared" si="31"/>
        <v>0.55540013576785763</v>
      </c>
      <c r="AJ91" s="120">
        <f t="shared" si="31"/>
        <v>0.5838456741174991</v>
      </c>
      <c r="AK91" s="120">
        <f t="shared" si="31"/>
        <v>0.6112338838068766</v>
      </c>
      <c r="AL91" s="120">
        <f t="shared" si="31"/>
        <v>0.63746932601359307</v>
      </c>
      <c r="AM91" s="120">
        <f t="shared" si="31"/>
        <v>0.66249228513085323</v>
      </c>
    </row>
    <row r="92" spans="2:39" x14ac:dyDescent="0.3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4.1269990596794819E-5</v>
      </c>
      <c r="G92" s="111">
        <f t="shared" si="31"/>
        <v>1.1164333266210759E-4</v>
      </c>
      <c r="H92" s="111">
        <f t="shared" si="31"/>
        <v>1.4997030267922384E-4</v>
      </c>
      <c r="I92" s="111">
        <f t="shared" si="31"/>
        <v>2.359410563651491E-4</v>
      </c>
      <c r="J92" s="110">
        <f t="shared" si="31"/>
        <v>4.0298947808782207E-4</v>
      </c>
      <c r="K92" s="68">
        <f t="shared" si="31"/>
        <v>7.094137262819662E-4</v>
      </c>
      <c r="L92" s="68">
        <f t="shared" si="31"/>
        <v>1.0672678555060701E-3</v>
      </c>
      <c r="M92" s="68">
        <f t="shared" si="31"/>
        <v>1.4824987062532016E-3</v>
      </c>
      <c r="N92" s="111">
        <f t="shared" si="31"/>
        <v>1.9708238906766943E-3</v>
      </c>
      <c r="O92" s="110">
        <f t="shared" si="31"/>
        <v>2.5637576022993673E-3</v>
      </c>
      <c r="P92" s="68">
        <f t="shared" si="31"/>
        <v>3.2786776146886227E-3</v>
      </c>
      <c r="Q92" s="68">
        <f t="shared" si="31"/>
        <v>4.1297519564495143E-3</v>
      </c>
      <c r="R92" s="68">
        <f t="shared" si="31"/>
        <v>5.1292068610104729E-3</v>
      </c>
      <c r="S92" s="111">
        <f t="shared" si="31"/>
        <v>6.2892322207696826E-3</v>
      </c>
      <c r="T92" s="111">
        <f t="shared" si="31"/>
        <v>7.61971858657949E-3</v>
      </c>
      <c r="U92" s="111">
        <f t="shared" si="31"/>
        <v>9.1315111935065928E-3</v>
      </c>
      <c r="V92" s="111">
        <f t="shared" si="31"/>
        <v>1.0834568932575386E-2</v>
      </c>
      <c r="W92" s="111">
        <f t="shared" si="31"/>
        <v>1.2737556067754601E-2</v>
      </c>
      <c r="X92" s="116">
        <f t="shared" si="31"/>
        <v>1.4847543834081815E-2</v>
      </c>
      <c r="Y92" s="116">
        <f t="shared" si="31"/>
        <v>1.7166347726414889E-2</v>
      </c>
      <c r="Z92" s="116">
        <f t="shared" si="31"/>
        <v>1.9694872854500417E-2</v>
      </c>
      <c r="AA92" s="116">
        <f t="shared" si="31"/>
        <v>2.2429840976563413E-2</v>
      </c>
      <c r="AB92" s="116">
        <f t="shared" si="31"/>
        <v>2.5364302172314182E-2</v>
      </c>
      <c r="AC92" s="116">
        <f t="shared" si="31"/>
        <v>2.8487048134274315E-2</v>
      </c>
      <c r="AD92" s="116">
        <f t="shared" si="31"/>
        <v>3.1789791385687029E-2</v>
      </c>
      <c r="AE92" s="116">
        <f t="shared" si="31"/>
        <v>3.5254258571659987E-2</v>
      </c>
      <c r="AF92" s="116">
        <f t="shared" si="31"/>
        <v>3.8859297624191907E-2</v>
      </c>
      <c r="AG92" s="116">
        <f t="shared" si="31"/>
        <v>4.2584532540794043E-2</v>
      </c>
      <c r="AH92" s="116">
        <f t="shared" si="31"/>
        <v>4.6409500400616033E-2</v>
      </c>
      <c r="AI92" s="116">
        <f t="shared" si="31"/>
        <v>5.0314929206366876E-2</v>
      </c>
      <c r="AJ92" s="116">
        <f t="shared" si="31"/>
        <v>5.4285185894319743E-2</v>
      </c>
      <c r="AK92" s="116">
        <f t="shared" si="31"/>
        <v>5.8306215341572661E-2</v>
      </c>
      <c r="AL92" s="116">
        <f t="shared" si="31"/>
        <v>6.2365910140387143E-2</v>
      </c>
      <c r="AM92" s="116">
        <f t="shared" si="31"/>
        <v>6.6455517383766732E-2</v>
      </c>
    </row>
    <row r="93" spans="2:39" x14ac:dyDescent="0.3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3.6366341246588621E-5</v>
      </c>
      <c r="G93" s="111">
        <f t="shared" si="31"/>
        <v>8.9393909650777625E-5</v>
      </c>
      <c r="H93" s="111">
        <f t="shared" si="31"/>
        <v>1.1699997815024878E-4</v>
      </c>
      <c r="I93" s="111">
        <f t="shared" si="31"/>
        <v>1.7811121401467962E-4</v>
      </c>
      <c r="J93" s="110">
        <f t="shared" si="31"/>
        <v>2.9485452807088373E-4</v>
      </c>
      <c r="K93" s="68">
        <f t="shared" si="31"/>
        <v>5.0507401334223421E-4</v>
      </c>
      <c r="L93" s="68">
        <f t="shared" si="31"/>
        <v>7.4524817594773989E-4</v>
      </c>
      <c r="M93" s="68">
        <f t="shared" si="31"/>
        <v>1.0180496817685529E-3</v>
      </c>
      <c r="N93" s="111">
        <f t="shared" si="31"/>
        <v>1.3323635119758994E-3</v>
      </c>
      <c r="O93" s="110">
        <f t="shared" si="31"/>
        <v>1.7068037548192937E-3</v>
      </c>
      <c r="P93" s="68">
        <f t="shared" si="31"/>
        <v>2.1503999345247739E-3</v>
      </c>
      <c r="Q93" s="68">
        <f t="shared" si="31"/>
        <v>2.6699525660026208E-3</v>
      </c>
      <c r="R93" s="68">
        <f t="shared" si="31"/>
        <v>3.2709068446084202E-3</v>
      </c>
      <c r="S93" s="111">
        <f t="shared" si="31"/>
        <v>3.9585295263912194E-3</v>
      </c>
      <c r="T93" s="111">
        <f t="shared" si="31"/>
        <v>4.736546755631745E-3</v>
      </c>
      <c r="U93" s="111">
        <f t="shared" si="31"/>
        <v>5.6090554827030407E-3</v>
      </c>
      <c r="V93" s="111">
        <f t="shared" si="31"/>
        <v>6.5794137275910422E-3</v>
      </c>
      <c r="W93" s="111">
        <f t="shared" si="31"/>
        <v>7.6500147371345055E-3</v>
      </c>
      <c r="X93" s="116">
        <f t="shared" si="31"/>
        <v>8.8221281543363044E-3</v>
      </c>
      <c r="Y93" s="116">
        <f t="shared" si="31"/>
        <v>1.0093928507346226E-2</v>
      </c>
      <c r="Z93" s="116">
        <f t="shared" si="31"/>
        <v>1.146299802798393E-2</v>
      </c>
      <c r="AA93" s="116">
        <f t="shared" si="31"/>
        <v>1.2924530711588356E-2</v>
      </c>
      <c r="AB93" s="116">
        <f t="shared" si="31"/>
        <v>1.4471728142448436E-2</v>
      </c>
      <c r="AC93" s="116">
        <f t="shared" si="31"/>
        <v>1.6095579915642685E-2</v>
      </c>
      <c r="AD93" s="116">
        <f t="shared" si="31"/>
        <v>1.7788645384070198E-2</v>
      </c>
      <c r="AE93" s="116">
        <f t="shared" si="31"/>
        <v>1.953845826167902E-2</v>
      </c>
      <c r="AF93" s="116">
        <f t="shared" si="31"/>
        <v>2.1331325873458144E-2</v>
      </c>
      <c r="AG93" s="116">
        <f t="shared" si="31"/>
        <v>2.3154203676162322E-2</v>
      </c>
      <c r="AH93" s="116">
        <f t="shared" si="31"/>
        <v>2.4994305563278831E-2</v>
      </c>
      <c r="AI93" s="116">
        <f t="shared" si="31"/>
        <v>2.6839725700982846E-2</v>
      </c>
      <c r="AJ93" s="116">
        <f t="shared" si="31"/>
        <v>2.8680600075052309E-2</v>
      </c>
      <c r="AK93" s="116">
        <f t="shared" si="31"/>
        <v>3.0508098116331827E-2</v>
      </c>
      <c r="AL93" s="116">
        <f t="shared" si="31"/>
        <v>3.2314568465604335E-2</v>
      </c>
      <c r="AM93" s="116">
        <f t="shared" si="31"/>
        <v>3.4094101822345027E-2</v>
      </c>
    </row>
    <row r="94" spans="2:39" x14ac:dyDescent="0.3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7.0856125908356089E-5</v>
      </c>
      <c r="G94" s="111">
        <f t="shared" si="31"/>
        <v>1.4582061245605965E-4</v>
      </c>
      <c r="H94" s="111">
        <f t="shared" si="31"/>
        <v>1.8063321809940304E-4</v>
      </c>
      <c r="I94" s="111">
        <f t="shared" si="31"/>
        <v>2.5520468009041425E-4</v>
      </c>
      <c r="J94" s="110">
        <f t="shared" si="31"/>
        <v>3.9136988872549253E-4</v>
      </c>
      <c r="K94" s="68">
        <f t="shared" si="31"/>
        <v>6.2427640193911957E-4</v>
      </c>
      <c r="L94" s="68">
        <f t="shared" si="31"/>
        <v>8.7373851653709715E-4</v>
      </c>
      <c r="M94" s="68">
        <f t="shared" si="31"/>
        <v>1.139168497912272E-3</v>
      </c>
      <c r="N94" s="111">
        <f t="shared" si="31"/>
        <v>1.4256839772827056E-3</v>
      </c>
      <c r="O94" s="110">
        <f t="shared" si="31"/>
        <v>1.7462639099177972E-3</v>
      </c>
      <c r="P94" s="68">
        <f t="shared" si="31"/>
        <v>2.1040628621203246E-3</v>
      </c>
      <c r="Q94" s="68">
        <f t="shared" si="31"/>
        <v>2.5000716795405857E-3</v>
      </c>
      <c r="R94" s="68">
        <f t="shared" si="31"/>
        <v>2.9340588789946065E-3</v>
      </c>
      <c r="S94" s="111">
        <f t="shared" si="31"/>
        <v>3.4055004218144481E-3</v>
      </c>
      <c r="T94" s="111">
        <f t="shared" si="31"/>
        <v>3.9125931118957884E-3</v>
      </c>
      <c r="U94" s="111">
        <f t="shared" si="31"/>
        <v>4.4535348173301154E-3</v>
      </c>
      <c r="V94" s="111">
        <f t="shared" si="31"/>
        <v>5.025741479623951E-3</v>
      </c>
      <c r="W94" s="111">
        <f t="shared" si="31"/>
        <v>5.6257579535056541E-3</v>
      </c>
      <c r="X94" s="116">
        <f t="shared" si="31"/>
        <v>6.2492175810432947E-3</v>
      </c>
      <c r="Y94" s="116">
        <f t="shared" si="31"/>
        <v>6.8899632152991178E-3</v>
      </c>
      <c r="Z94" s="116">
        <f t="shared" si="31"/>
        <v>7.541590162129702E-3</v>
      </c>
      <c r="AA94" s="116">
        <f t="shared" si="31"/>
        <v>8.1965428795088436E-3</v>
      </c>
      <c r="AB94" s="116">
        <f t="shared" si="31"/>
        <v>8.846567770188031E-3</v>
      </c>
      <c r="AC94" s="116">
        <f t="shared" si="31"/>
        <v>9.4828081422736431E-3</v>
      </c>
      <c r="AD94" s="116">
        <f t="shared" si="31"/>
        <v>1.0097381675379881E-2</v>
      </c>
      <c r="AE94" s="116">
        <f t="shared" si="31"/>
        <v>1.0681022753980149E-2</v>
      </c>
      <c r="AF94" s="116">
        <f t="shared" si="31"/>
        <v>1.1224754233686107E-2</v>
      </c>
      <c r="AG94" s="116">
        <f t="shared" si="31"/>
        <v>1.1720549066882312E-2</v>
      </c>
      <c r="AH94" s="116">
        <f t="shared" si="31"/>
        <v>1.2161269207084513E-2</v>
      </c>
      <c r="AI94" s="116">
        <f t="shared" si="31"/>
        <v>1.254080327089566E-2</v>
      </c>
      <c r="AJ94" s="116">
        <f t="shared" si="31"/>
        <v>1.2854292279766899E-2</v>
      </c>
      <c r="AK94" s="116">
        <f t="shared" si="31"/>
        <v>1.3097831536742315E-2</v>
      </c>
      <c r="AL94" s="116">
        <f t="shared" si="31"/>
        <v>1.3268420450437413E-2</v>
      </c>
      <c r="AM94" s="116">
        <f t="shared" si="31"/>
        <v>1.3363872301958653E-2</v>
      </c>
    </row>
    <row r="95" spans="2:39" x14ac:dyDescent="0.3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1.5702162452418263E-3</v>
      </c>
      <c r="G95" s="111">
        <f t="shared" si="31"/>
        <v>3.1857009008638376E-3</v>
      </c>
      <c r="H95" s="111">
        <f t="shared" si="31"/>
        <v>3.9311128743139603E-3</v>
      </c>
      <c r="I95" s="111">
        <f t="shared" si="31"/>
        <v>5.5278622698551709E-3</v>
      </c>
      <c r="J95" s="110">
        <f t="shared" si="31"/>
        <v>8.4426443486587521E-3</v>
      </c>
      <c r="K95" s="68">
        <f t="shared" si="31"/>
        <v>1.3429422922480954E-2</v>
      </c>
      <c r="L95" s="68">
        <f t="shared" si="31"/>
        <v>1.8775830049781846E-2</v>
      </c>
      <c r="M95" s="68">
        <f t="shared" si="31"/>
        <v>2.4479498177859264E-2</v>
      </c>
      <c r="N95" s="111">
        <f t="shared" si="31"/>
        <v>3.0664182392989989E-2</v>
      </c>
      <c r="O95" s="110">
        <f t="shared" si="31"/>
        <v>3.7628327349841312E-2</v>
      </c>
      <c r="P95" s="68">
        <f t="shared" si="31"/>
        <v>4.546401862348045E-2</v>
      </c>
      <c r="Q95" s="68">
        <f t="shared" si="31"/>
        <v>5.4220517658304525E-2</v>
      </c>
      <c r="R95" s="68">
        <f t="shared" si="31"/>
        <v>6.3923927924923032E-2</v>
      </c>
      <c r="S95" s="111">
        <f t="shared" si="31"/>
        <v>7.4597471288634906E-2</v>
      </c>
      <c r="T95" s="111">
        <f t="shared" si="31"/>
        <v>8.6239362715390747E-2</v>
      </c>
      <c r="U95" s="111">
        <f t="shared" si="31"/>
        <v>9.8852060734760883E-2</v>
      </c>
      <c r="V95" s="111">
        <f t="shared" si="31"/>
        <v>0.11242488887201978</v>
      </c>
      <c r="W95" s="111">
        <f t="shared" si="31"/>
        <v>0.12693184285421602</v>
      </c>
      <c r="X95" s="116">
        <f t="shared" si="31"/>
        <v>0.14233044387108451</v>
      </c>
      <c r="Y95" s="116">
        <f t="shared" si="31"/>
        <v>0.158538556185297</v>
      </c>
      <c r="Z95" s="116">
        <f t="shared" si="31"/>
        <v>0.17547035443064118</v>
      </c>
      <c r="AA95" s="116">
        <f t="shared" si="31"/>
        <v>0.19301337343781461</v>
      </c>
      <c r="AB95" s="116">
        <f t="shared" si="31"/>
        <v>0.2110369492752675</v>
      </c>
      <c r="AC95" s="116">
        <f t="shared" si="31"/>
        <v>0.22939188617225043</v>
      </c>
      <c r="AD95" s="116">
        <f t="shared" si="31"/>
        <v>0.24795418008932299</v>
      </c>
      <c r="AE95" s="116">
        <f t="shared" si="31"/>
        <v>0.26655292328536567</v>
      </c>
      <c r="AF95" s="116">
        <f t="shared" si="31"/>
        <v>0.28501493539630868</v>
      </c>
      <c r="AG95" s="116">
        <f t="shared" si="31"/>
        <v>0.30318467689878054</v>
      </c>
      <c r="AH95" s="116">
        <f t="shared" si="31"/>
        <v>0.3209204389505767</v>
      </c>
      <c r="AI95" s="116">
        <f t="shared" si="31"/>
        <v>0.33809972343313444</v>
      </c>
      <c r="AJ95" s="116">
        <f t="shared" si="31"/>
        <v>0.35462947199564993</v>
      </c>
      <c r="AK95" s="116">
        <f t="shared" si="31"/>
        <v>0.37043530142948333</v>
      </c>
      <c r="AL95" s="116">
        <f t="shared" si="31"/>
        <v>0.38546160006890468</v>
      </c>
      <c r="AM95" s="116">
        <f t="shared" si="31"/>
        <v>0.39967446881596003</v>
      </c>
    </row>
    <row r="96" spans="2:39" x14ac:dyDescent="0.3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6.0110641749313665E-4</v>
      </c>
      <c r="G96" s="111">
        <f t="shared" si="31"/>
        <v>1.205502922385121E-3</v>
      </c>
      <c r="H96" s="111">
        <f t="shared" si="31"/>
        <v>1.4815402600878149E-3</v>
      </c>
      <c r="I96" s="111">
        <f t="shared" si="31"/>
        <v>2.0710440882926867E-3</v>
      </c>
      <c r="J96" s="110">
        <f t="shared" si="31"/>
        <v>3.1424472474758671E-3</v>
      </c>
      <c r="K96" s="68">
        <f t="shared" si="31"/>
        <v>4.9659656900766314E-3</v>
      </c>
      <c r="L96" s="68">
        <f t="shared" si="31"/>
        <v>6.9076081397669489E-3</v>
      </c>
      <c r="M96" s="68">
        <f t="shared" si="31"/>
        <v>8.9640295803109105E-3</v>
      </c>
      <c r="N96" s="111">
        <f t="shared" si="31"/>
        <v>1.1177218040104207E-2</v>
      </c>
      <c r="O96" s="110">
        <f t="shared" si="31"/>
        <v>1.3650937485566804E-2</v>
      </c>
      <c r="P96" s="68">
        <f t="shared" si="31"/>
        <v>1.6414331400992459E-2</v>
      </c>
      <c r="Q96" s="68">
        <f t="shared" si="31"/>
        <v>1.9481306369038585E-2</v>
      </c>
      <c r="R96" s="68">
        <f t="shared" si="31"/>
        <v>2.2857683474251541E-2</v>
      </c>
      <c r="S96" s="111">
        <f t="shared" si="31"/>
        <v>2.6548324816713924E-2</v>
      </c>
      <c r="T96" s="111">
        <f t="shared" si="31"/>
        <v>3.0549429432917177E-2</v>
      </c>
      <c r="U96" s="111">
        <f t="shared" si="31"/>
        <v>3.4858627095884095E-2</v>
      </c>
      <c r="V96" s="111">
        <f t="shared" si="31"/>
        <v>3.9468965564934899E-2</v>
      </c>
      <c r="W96" s="111">
        <f t="shared" si="31"/>
        <v>4.4368231317269802E-2</v>
      </c>
      <c r="X96" s="116">
        <f t="shared" si="31"/>
        <v>4.9538631485628169E-2</v>
      </c>
      <c r="Y96" s="116">
        <f t="shared" si="31"/>
        <v>5.4949190197565091E-2</v>
      </c>
      <c r="Z96" s="116">
        <f t="shared" si="31"/>
        <v>6.0568024188302691E-2</v>
      </c>
      <c r="AA96" s="116">
        <f t="shared" si="31"/>
        <v>6.6354677313092775E-2</v>
      </c>
      <c r="AB96" s="116">
        <f t="shared" si="31"/>
        <v>7.2263157392608773E-2</v>
      </c>
      <c r="AC96" s="116">
        <f t="shared" si="31"/>
        <v>7.8241977483935701E-2</v>
      </c>
      <c r="AD96" s="116">
        <f t="shared" si="31"/>
        <v>8.4248462143603403E-2</v>
      </c>
      <c r="AE96" s="116">
        <f t="shared" si="31"/>
        <v>9.0225427504970909E-2</v>
      </c>
      <c r="AF96" s="116">
        <f t="shared" si="31"/>
        <v>9.6115822833248918E-2</v>
      </c>
      <c r="AG96" s="116">
        <f t="shared" si="31"/>
        <v>0.10186911643866911</v>
      </c>
      <c r="AH96" s="116">
        <f t="shared" si="31"/>
        <v>0.10744008040271055</v>
      </c>
      <c r="AI96" s="116">
        <f t="shared" si="31"/>
        <v>0.11279041614534586</v>
      </c>
      <c r="AJ96" s="116">
        <f t="shared" si="31"/>
        <v>0.11789187646126251</v>
      </c>
      <c r="AK96" s="116">
        <f t="shared" si="31"/>
        <v>0.1227227863228177</v>
      </c>
      <c r="AL96" s="116">
        <f t="shared" si="31"/>
        <v>0.12726795509437935</v>
      </c>
      <c r="AM96" s="116">
        <f t="shared" si="31"/>
        <v>0.13151939928095438</v>
      </c>
    </row>
    <row r="97" spans="2:40" x14ac:dyDescent="0.3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2.5997332692633229E-7</v>
      </c>
      <c r="G97" s="111">
        <f t="shared" si="31"/>
        <v>2.0214521468981476E-7</v>
      </c>
      <c r="H97" s="111">
        <f t="shared" si="31"/>
        <v>1.8599206696310972E-7</v>
      </c>
      <c r="I97" s="111">
        <f t="shared" si="31"/>
        <v>1.6987833287980007E-7</v>
      </c>
      <c r="J97" s="110">
        <f t="shared" si="31"/>
        <v>1.5535097943480046E-7</v>
      </c>
      <c r="K97" s="68">
        <f t="shared" si="31"/>
        <v>1.4260930785369344E-7</v>
      </c>
      <c r="L97" s="68">
        <f t="shared" si="31"/>
        <v>1.3108644344680928E-7</v>
      </c>
      <c r="M97" s="68">
        <f t="shared" si="31"/>
        <v>1.2077089033752332E-7</v>
      </c>
      <c r="N97" s="111">
        <f t="shared" si="31"/>
        <v>1.1141472100582862E-7</v>
      </c>
      <c r="O97" s="110">
        <f t="shared" si="31"/>
        <v>1.0261663064113683E-7</v>
      </c>
      <c r="P97" s="68">
        <f t="shared" si="31"/>
        <v>9.4354349651925824E-8</v>
      </c>
      <c r="Q97" s="68">
        <f t="shared" si="31"/>
        <v>8.6644042329388758E-8</v>
      </c>
      <c r="R97" s="68">
        <f t="shared" si="31"/>
        <v>7.9497823382804783E-8</v>
      </c>
      <c r="S97" s="111">
        <f t="shared" si="31"/>
        <v>7.2905269053985976E-8</v>
      </c>
      <c r="T97" s="111">
        <f t="shared" si="31"/>
        <v>6.6851459236127446E-8</v>
      </c>
      <c r="U97" s="111">
        <f t="shared" si="31"/>
        <v>6.1302509893077468E-8</v>
      </c>
      <c r="V97" s="111">
        <f t="shared" si="31"/>
        <v>5.6220461006047247E-8</v>
      </c>
      <c r="W97" s="111">
        <f t="shared" si="31"/>
        <v>5.156611885937943E-8</v>
      </c>
      <c r="X97" s="116">
        <f t="shared" si="31"/>
        <v>4.7300852871803381E-8</v>
      </c>
      <c r="Y97" s="116">
        <f t="shared" si="31"/>
        <v>4.3393307076972583E-8</v>
      </c>
      <c r="Z97" s="116">
        <f t="shared" si="31"/>
        <v>3.9809895416665843E-8</v>
      </c>
      <c r="AA97" s="116">
        <f t="shared" si="31"/>
        <v>3.652166765347693E-8</v>
      </c>
      <c r="AB97" s="116">
        <f t="shared" si="31"/>
        <v>3.350266512562042E-8</v>
      </c>
      <c r="AC97" s="116">
        <f t="shared" si="31"/>
        <v>3.0730370711578307E-8</v>
      </c>
      <c r="AD97" s="116">
        <f t="shared" si="31"/>
        <v>2.8179867066159496E-8</v>
      </c>
      <c r="AE97" s="116">
        <f t="shared" si="31"/>
        <v>2.5834990165729229E-8</v>
      </c>
      <c r="AF97" s="116">
        <f t="shared" si="31"/>
        <v>2.3681457657659702E-8</v>
      </c>
      <c r="AG97" s="116">
        <f t="shared" si="31"/>
        <v>2.170500338160157E-8</v>
      </c>
      <c r="AH97" s="116">
        <f t="shared" si="31"/>
        <v>1.9892413038201096E-8</v>
      </c>
      <c r="AI97" s="116">
        <f t="shared" si="31"/>
        <v>1.8231212900648645E-8</v>
      </c>
      <c r="AJ97" s="116">
        <f t="shared" si="31"/>
        <v>1.6708875066062675E-8</v>
      </c>
      <c r="AK97" s="116">
        <f t="shared" si="31"/>
        <v>1.5313924286126012E-8</v>
      </c>
      <c r="AL97" s="116">
        <f t="shared" si="31"/>
        <v>1.40357884112231E-8</v>
      </c>
      <c r="AM97" s="116">
        <f t="shared" si="31"/>
        <v>1.2864376265047509E-8</v>
      </c>
    </row>
    <row r="98" spans="2:40" x14ac:dyDescent="0.3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9.2236235293778469E-5</v>
      </c>
      <c r="G98" s="111">
        <f t="shared" si="31"/>
        <v>1.7962923529915941E-4</v>
      </c>
      <c r="H98" s="111">
        <f t="shared" si="31"/>
        <v>2.1866950832986792E-4</v>
      </c>
      <c r="I98" s="111">
        <f t="shared" si="31"/>
        <v>3.016394923327408E-4</v>
      </c>
      <c r="J98" s="110">
        <f t="shared" si="31"/>
        <v>4.5130669508431905E-4</v>
      </c>
      <c r="K98" s="68">
        <f t="shared" si="31"/>
        <v>7.0385115785604022E-4</v>
      </c>
      <c r="L98" s="68">
        <f t="shared" si="31"/>
        <v>9.6977282685145735E-4</v>
      </c>
      <c r="M98" s="68">
        <f t="shared" si="31"/>
        <v>1.2484066625864806E-3</v>
      </c>
      <c r="N98" s="111">
        <f t="shared" si="31"/>
        <v>1.5452996284465296E-3</v>
      </c>
      <c r="O98" s="110">
        <f t="shared" ref="O98:AM106" si="32">O56/O$48</f>
        <v>1.8742502453223994E-3</v>
      </c>
      <c r="P98" s="68">
        <f t="shared" si="32"/>
        <v>2.2390129881784951E-3</v>
      </c>
      <c r="Q98" s="68">
        <f t="shared" si="32"/>
        <v>2.6413967036296414E-3</v>
      </c>
      <c r="R98" s="68">
        <f t="shared" si="32"/>
        <v>3.0822213866561667E-3</v>
      </c>
      <c r="S98" s="111">
        <f t="shared" si="32"/>
        <v>3.562243350766187E-3</v>
      </c>
      <c r="T98" s="111">
        <f t="shared" si="32"/>
        <v>4.0811395098131779E-3</v>
      </c>
      <c r="U98" s="111">
        <f t="shared" si="32"/>
        <v>4.638814957437393E-3</v>
      </c>
      <c r="V98" s="111">
        <f t="shared" si="32"/>
        <v>5.2346203764366897E-3</v>
      </c>
      <c r="W98" s="111">
        <f t="shared" si="32"/>
        <v>5.8672680338828212E-3</v>
      </c>
      <c r="X98" s="116">
        <f t="shared" si="32"/>
        <v>6.5347930178916228E-3</v>
      </c>
      <c r="Y98" s="116">
        <f t="shared" si="32"/>
        <v>7.2335729081240713E-3</v>
      </c>
      <c r="Z98" s="116">
        <f t="shared" si="32"/>
        <v>7.9599080601802565E-3</v>
      </c>
      <c r="AA98" s="116">
        <f t="shared" si="32"/>
        <v>8.7090228265752755E-3</v>
      </c>
      <c r="AB98" s="116">
        <f t="shared" si="32"/>
        <v>9.4754473374159542E-3</v>
      </c>
      <c r="AC98" s="116">
        <f t="shared" si="32"/>
        <v>1.0253007586348955E-2</v>
      </c>
      <c r="AD98" s="116">
        <f t="shared" si="32"/>
        <v>1.10366728939803E-2</v>
      </c>
      <c r="AE98" s="116">
        <f t="shared" si="32"/>
        <v>1.1819503518909653E-2</v>
      </c>
      <c r="AF98" s="116">
        <f t="shared" si="32"/>
        <v>1.2594534112338388E-2</v>
      </c>
      <c r="AG98" s="116">
        <f t="shared" si="32"/>
        <v>1.3355598875408069E-2</v>
      </c>
      <c r="AH98" s="116">
        <f t="shared" si="32"/>
        <v>1.4097160454226421E-2</v>
      </c>
      <c r="AI98" s="116">
        <f t="shared" si="32"/>
        <v>1.481451983091053E-2</v>
      </c>
      <c r="AJ98" s="116">
        <f t="shared" si="32"/>
        <v>1.5504230622787853E-2</v>
      </c>
      <c r="AK98" s="116">
        <f t="shared" si="32"/>
        <v>1.6163635555627838E-2</v>
      </c>
      <c r="AL98" s="116">
        <f t="shared" si="32"/>
        <v>1.67908576708359E-2</v>
      </c>
      <c r="AM98" s="116">
        <f t="shared" si="32"/>
        <v>1.7384912618757749E-2</v>
      </c>
    </row>
    <row r="99" spans="2:40" x14ac:dyDescent="0.3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0.9914300274759249</v>
      </c>
      <c r="J99" s="127">
        <f t="shared" si="33"/>
        <v>0.98687423267484098</v>
      </c>
      <c r="K99" s="71">
        <f t="shared" si="33"/>
        <v>0.97906185354799236</v>
      </c>
      <c r="L99" s="71">
        <f t="shared" si="33"/>
        <v>0.970660403292254</v>
      </c>
      <c r="M99" s="71">
        <f t="shared" si="33"/>
        <v>0.96166822769769544</v>
      </c>
      <c r="N99" s="128">
        <f t="shared" si="33"/>
        <v>0.95188431700803133</v>
      </c>
      <c r="O99" s="127">
        <f t="shared" si="33"/>
        <v>0.94082955703798787</v>
      </c>
      <c r="P99" s="71">
        <f t="shared" si="33"/>
        <v>0.92834940206285921</v>
      </c>
      <c r="Q99" s="71">
        <f t="shared" si="33"/>
        <v>0.914356916328942</v>
      </c>
      <c r="R99" s="71">
        <f t="shared" si="33"/>
        <v>0.89880191521770003</v>
      </c>
      <c r="S99" s="128">
        <f t="shared" si="33"/>
        <v>0.88163862551803418</v>
      </c>
      <c r="T99" s="128">
        <f t="shared" si="32"/>
        <v>0.86286114321363472</v>
      </c>
      <c r="U99" s="128">
        <f t="shared" si="32"/>
        <v>0.84245633459578795</v>
      </c>
      <c r="V99" s="128">
        <f t="shared" si="32"/>
        <v>0.82043174469213487</v>
      </c>
      <c r="W99" s="128">
        <f t="shared" si="32"/>
        <v>0.7968192775393762</v>
      </c>
      <c r="X99" s="120">
        <f t="shared" si="33"/>
        <v>0.77167719495903786</v>
      </c>
      <c r="Y99" s="120">
        <f t="shared" si="32"/>
        <v>0.74512839782332896</v>
      </c>
      <c r="Z99" s="120">
        <f t="shared" si="32"/>
        <v>0.71730221251810566</v>
      </c>
      <c r="AA99" s="120">
        <f t="shared" si="32"/>
        <v>0.68837197546182638</v>
      </c>
      <c r="AB99" s="120">
        <f t="shared" si="32"/>
        <v>0.65854181461437489</v>
      </c>
      <c r="AC99" s="120">
        <f t="shared" si="33"/>
        <v>0.62804766169255966</v>
      </c>
      <c r="AD99" s="120">
        <f t="shared" si="32"/>
        <v>0.59708483843279736</v>
      </c>
      <c r="AE99" s="120">
        <f t="shared" si="32"/>
        <v>0.5659283804023616</v>
      </c>
      <c r="AF99" s="120">
        <f t="shared" si="32"/>
        <v>0.53485930642767032</v>
      </c>
      <c r="AG99" s="120">
        <f t="shared" si="32"/>
        <v>0.50413130090483571</v>
      </c>
      <c r="AH99" s="120">
        <f t="shared" si="33"/>
        <v>0.47397722514876933</v>
      </c>
      <c r="AI99" s="120">
        <f t="shared" si="32"/>
        <v>0.44459986397769569</v>
      </c>
      <c r="AJ99" s="120">
        <f t="shared" si="32"/>
        <v>0.4161543258825009</v>
      </c>
      <c r="AK99" s="120">
        <f t="shared" si="32"/>
        <v>0.38876611644444936</v>
      </c>
      <c r="AL99" s="120">
        <f t="shared" si="32"/>
        <v>0.36253067398640687</v>
      </c>
      <c r="AM99" s="120">
        <f t="shared" si="33"/>
        <v>0.33750771486914682</v>
      </c>
      <c r="AN99" s="232"/>
    </row>
    <row r="100" spans="2:40" x14ac:dyDescent="0.3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1.5509726401877781E-2</v>
      </c>
      <c r="G100" s="130">
        <f t="shared" si="33"/>
        <v>2.0126908033212376E-2</v>
      </c>
      <c r="H100" s="130">
        <f t="shared" si="33"/>
        <v>2.2213095397576495E-2</v>
      </c>
      <c r="I100" s="130">
        <f t="shared" si="33"/>
        <v>2.5057404105613811E-2</v>
      </c>
      <c r="J100" s="129">
        <f t="shared" si="33"/>
        <v>2.7071231792820904E-2</v>
      </c>
      <c r="K100" s="72">
        <f t="shared" si="33"/>
        <v>2.9346923912886898E-2</v>
      </c>
      <c r="L100" s="72">
        <f t="shared" si="33"/>
        <v>3.184014580823933E-2</v>
      </c>
      <c r="M100" s="72">
        <f t="shared" si="33"/>
        <v>3.4541010079464175E-2</v>
      </c>
      <c r="N100" s="130">
        <f t="shared" si="33"/>
        <v>3.7413485101842947E-2</v>
      </c>
      <c r="O100" s="129">
        <f t="shared" si="33"/>
        <v>4.0255197485202503E-2</v>
      </c>
      <c r="P100" s="72">
        <f t="shared" si="33"/>
        <v>4.2922479609317568E-2</v>
      </c>
      <c r="Q100" s="72">
        <f t="shared" si="33"/>
        <v>4.5343533953582073E-2</v>
      </c>
      <c r="R100" s="72">
        <f t="shared" si="33"/>
        <v>4.7468465031307958E-2</v>
      </c>
      <c r="S100" s="130">
        <f t="shared" si="33"/>
        <v>4.9271345181761253E-2</v>
      </c>
      <c r="T100" s="130">
        <f t="shared" si="32"/>
        <v>5.0741345813326524E-2</v>
      </c>
      <c r="U100" s="130">
        <f t="shared" si="32"/>
        <v>5.1878718876413765E-2</v>
      </c>
      <c r="V100" s="130">
        <f t="shared" si="32"/>
        <v>5.2687286859194049E-2</v>
      </c>
      <c r="W100" s="130">
        <f t="shared" si="32"/>
        <v>5.3173220475750155E-2</v>
      </c>
      <c r="X100" s="121">
        <f t="shared" si="33"/>
        <v>5.3344014417355132E-2</v>
      </c>
      <c r="Y100" s="121">
        <f t="shared" si="32"/>
        <v>5.3218206118061002E-2</v>
      </c>
      <c r="Z100" s="121">
        <f t="shared" si="32"/>
        <v>5.2805718867644638E-2</v>
      </c>
      <c r="AA100" s="121">
        <f t="shared" si="32"/>
        <v>5.2118736251861995E-2</v>
      </c>
      <c r="AB100" s="121">
        <f t="shared" si="32"/>
        <v>5.1175460929383909E-2</v>
      </c>
      <c r="AC100" s="121">
        <f t="shared" si="33"/>
        <v>4.9998326835503079E-2</v>
      </c>
      <c r="AD100" s="121">
        <f t="shared" si="32"/>
        <v>4.8613975437766348E-2</v>
      </c>
      <c r="AE100" s="121">
        <f t="shared" si="32"/>
        <v>4.7051668917710995E-2</v>
      </c>
      <c r="AF100" s="121">
        <f t="shared" si="32"/>
        <v>4.5342692634236709E-2</v>
      </c>
      <c r="AG100" s="121">
        <f t="shared" si="32"/>
        <v>4.3518890296772882E-2</v>
      </c>
      <c r="AH100" s="121">
        <f t="shared" si="33"/>
        <v>4.1611871097891023E-2</v>
      </c>
      <c r="AI100" s="121">
        <f t="shared" si="32"/>
        <v>3.9652321843613503E-2</v>
      </c>
      <c r="AJ100" s="121">
        <f t="shared" si="32"/>
        <v>3.7665960956695825E-2</v>
      </c>
      <c r="AK100" s="121">
        <f t="shared" si="32"/>
        <v>3.5675388574301171E-2</v>
      </c>
      <c r="AL100" s="121">
        <f t="shared" si="32"/>
        <v>3.3699980560581225E-2</v>
      </c>
      <c r="AM100" s="121">
        <f t="shared" si="33"/>
        <v>3.1755549778727722E-2</v>
      </c>
    </row>
    <row r="101" spans="2:40" x14ac:dyDescent="0.3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0.12617199814051905</v>
      </c>
      <c r="G101" s="130">
        <f t="shared" si="33"/>
        <v>0.14164039533466705</v>
      </c>
      <c r="H101" s="130">
        <f t="shared" si="33"/>
        <v>0.14616166062124117</v>
      </c>
      <c r="I101" s="130">
        <f t="shared" si="33"/>
        <v>0.15116034890076435</v>
      </c>
      <c r="J101" s="129">
        <f t="shared" si="33"/>
        <v>0.154604860807251</v>
      </c>
      <c r="K101" s="72">
        <f t="shared" si="33"/>
        <v>0.15717397678898501</v>
      </c>
      <c r="L101" s="72">
        <f t="shared" si="33"/>
        <v>0.1592698638055953</v>
      </c>
      <c r="M101" s="72">
        <f t="shared" si="33"/>
        <v>0.16087580345368777</v>
      </c>
      <c r="N101" s="130">
        <f t="shared" si="33"/>
        <v>0.16198929160377279</v>
      </c>
      <c r="O101" s="129">
        <f t="shared" si="33"/>
        <v>0.16269839686256249</v>
      </c>
      <c r="P101" s="72">
        <f t="shared" si="33"/>
        <v>0.16295874235464505</v>
      </c>
      <c r="Q101" s="72">
        <f t="shared" si="33"/>
        <v>0.16274000975007841</v>
      </c>
      <c r="R101" s="72">
        <f t="shared" si="33"/>
        <v>0.16201997561345652</v>
      </c>
      <c r="S101" s="130">
        <f t="shared" si="33"/>
        <v>0.16078636985547762</v>
      </c>
      <c r="T101" s="130">
        <f t="shared" si="32"/>
        <v>0.15903741461213275</v>
      </c>
      <c r="U101" s="130">
        <f t="shared" si="32"/>
        <v>0.15677810027176828</v>
      </c>
      <c r="V101" s="130">
        <f t="shared" si="32"/>
        <v>0.15401961276164763</v>
      </c>
      <c r="W101" s="130">
        <f t="shared" si="32"/>
        <v>0.15077888627025449</v>
      </c>
      <c r="X101" s="121">
        <f t="shared" si="33"/>
        <v>0.14707818530899178</v>
      </c>
      <c r="Y101" s="121">
        <f t="shared" si="32"/>
        <v>0.14294837327223758</v>
      </c>
      <c r="Z101" s="121">
        <f t="shared" si="32"/>
        <v>0.13842542444497538</v>
      </c>
      <c r="AA101" s="121">
        <f t="shared" si="32"/>
        <v>0.13355350547895309</v>
      </c>
      <c r="AB101" s="121">
        <f t="shared" si="32"/>
        <v>0.12838337833259708</v>
      </c>
      <c r="AC101" s="121">
        <f t="shared" si="33"/>
        <v>0.12297193259190389</v>
      </c>
      <c r="AD101" s="121">
        <f t="shared" si="32"/>
        <v>0.11736824833724421</v>
      </c>
      <c r="AE101" s="121">
        <f t="shared" si="32"/>
        <v>0.11163657474625277</v>
      </c>
      <c r="AF101" s="121">
        <f t="shared" si="32"/>
        <v>0.10584219310202725</v>
      </c>
      <c r="AG101" s="121">
        <f t="shared" si="32"/>
        <v>0.1000450388851496</v>
      </c>
      <c r="AH101" s="121">
        <f t="shared" si="33"/>
        <v>9.4300502976251629E-2</v>
      </c>
      <c r="AI101" s="121">
        <f t="shared" si="32"/>
        <v>8.8656972446271007E-2</v>
      </c>
      <c r="AJ101" s="121">
        <f t="shared" si="32"/>
        <v>8.3153256328040437E-2</v>
      </c>
      <c r="AK101" s="121">
        <f t="shared" si="32"/>
        <v>7.7821467496763747E-2</v>
      </c>
      <c r="AL101" s="121">
        <f t="shared" si="32"/>
        <v>7.268692792389396E-2</v>
      </c>
      <c r="AM101" s="121">
        <f t="shared" si="33"/>
        <v>6.7767105720717716E-2</v>
      </c>
    </row>
    <row r="102" spans="2:40" x14ac:dyDescent="0.3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0.20729287219989403</v>
      </c>
      <c r="G102" s="130">
        <f t="shared" si="33"/>
        <v>0.22454791576469005</v>
      </c>
      <c r="H102" s="130">
        <f t="shared" si="33"/>
        <v>0.22924295998048913</v>
      </c>
      <c r="I102" s="130">
        <f t="shared" si="33"/>
        <v>0.23379975940048878</v>
      </c>
      <c r="J102" s="129">
        <f t="shared" si="33"/>
        <v>0.2370473631947782</v>
      </c>
      <c r="K102" s="72">
        <f t="shared" si="33"/>
        <v>0.2388502939841857</v>
      </c>
      <c r="L102" s="72">
        <f t="shared" si="33"/>
        <v>0.23997960764772047</v>
      </c>
      <c r="M102" s="72">
        <f t="shared" si="33"/>
        <v>0.2404319591259314</v>
      </c>
      <c r="N102" s="130">
        <f t="shared" si="33"/>
        <v>0.24023557313224414</v>
      </c>
      <c r="O102" s="129">
        <f t="shared" si="33"/>
        <v>0.23945160956397826</v>
      </c>
      <c r="P102" s="72">
        <f t="shared" si="33"/>
        <v>0.23807438797916333</v>
      </c>
      <c r="Q102" s="72">
        <f t="shared" si="33"/>
        <v>0.23608832088098344</v>
      </c>
      <c r="R102" s="72">
        <f t="shared" si="33"/>
        <v>0.23348518574278715</v>
      </c>
      <c r="S102" s="130">
        <f t="shared" si="33"/>
        <v>0.23026073185198115</v>
      </c>
      <c r="T102" s="130">
        <f t="shared" si="32"/>
        <v>0.22642081594478733</v>
      </c>
      <c r="U102" s="130">
        <f t="shared" si="32"/>
        <v>0.22197361544998448</v>
      </c>
      <c r="V102" s="130">
        <f t="shared" si="32"/>
        <v>0.21693440859321</v>
      </c>
      <c r="W102" s="130">
        <f t="shared" si="32"/>
        <v>0.2113259443898349</v>
      </c>
      <c r="X102" s="121">
        <f t="shared" si="33"/>
        <v>0.20517867105451643</v>
      </c>
      <c r="Y102" s="121">
        <f t="shared" si="32"/>
        <v>0.19853699486962981</v>
      </c>
      <c r="Z102" s="121">
        <f t="shared" si="32"/>
        <v>0.19145110051496936</v>
      </c>
      <c r="AA102" s="121">
        <f t="shared" si="32"/>
        <v>0.18398259190224611</v>
      </c>
      <c r="AB102" s="121">
        <f t="shared" si="32"/>
        <v>0.17619987643581114</v>
      </c>
      <c r="AC102" s="121">
        <f t="shared" si="33"/>
        <v>0.16817878931705663</v>
      </c>
      <c r="AD102" s="121">
        <f t="shared" si="32"/>
        <v>0.15998231956603476</v>
      </c>
      <c r="AE102" s="121">
        <f t="shared" si="32"/>
        <v>0.15169408147627733</v>
      </c>
      <c r="AF102" s="121">
        <f t="shared" si="32"/>
        <v>0.14339826050446966</v>
      </c>
      <c r="AG102" s="121">
        <f t="shared" si="32"/>
        <v>0.13517036556232975</v>
      </c>
      <c r="AH102" s="121">
        <f t="shared" si="33"/>
        <v>0.12707905405138742</v>
      </c>
      <c r="AI102" s="121">
        <f t="shared" si="32"/>
        <v>0.11918357213030345</v>
      </c>
      <c r="AJ102" s="121">
        <f t="shared" si="32"/>
        <v>0.11152982846613567</v>
      </c>
      <c r="AK102" s="121">
        <f t="shared" si="32"/>
        <v>0.10415500971853019</v>
      </c>
      <c r="AL102" s="121">
        <f t="shared" si="32"/>
        <v>9.7087522599977619E-2</v>
      </c>
      <c r="AM102" s="121">
        <f t="shared" si="33"/>
        <v>9.0345485589546221E-2</v>
      </c>
    </row>
    <row r="103" spans="2:40" x14ac:dyDescent="0.3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0.22459688726820454</v>
      </c>
      <c r="G103" s="130">
        <f t="shared" si="33"/>
        <v>0.23384450248025357</v>
      </c>
      <c r="H103" s="130">
        <f t="shared" si="33"/>
        <v>0.23614582241618232</v>
      </c>
      <c r="I103" s="130">
        <f t="shared" si="33"/>
        <v>0.23761931744640821</v>
      </c>
      <c r="J103" s="129">
        <f t="shared" si="33"/>
        <v>0.23908291263857653</v>
      </c>
      <c r="K103" s="72">
        <f t="shared" si="33"/>
        <v>0.23914145220980068</v>
      </c>
      <c r="L103" s="72">
        <f t="shared" si="33"/>
        <v>0.23863335566563901</v>
      </c>
      <c r="M103" s="72">
        <f t="shared" si="33"/>
        <v>0.23756479284303214</v>
      </c>
      <c r="N103" s="130">
        <f t="shared" si="33"/>
        <v>0.23596063943223078</v>
      </c>
      <c r="O103" s="129">
        <f t="shared" si="33"/>
        <v>0.23383987372232837</v>
      </c>
      <c r="P103" s="72">
        <f t="shared" si="33"/>
        <v>0.23122282187229609</v>
      </c>
      <c r="Q103" s="72">
        <f t="shared" si="33"/>
        <v>0.22810910425745282</v>
      </c>
      <c r="R103" s="72">
        <f t="shared" si="33"/>
        <v>0.22450235544669361</v>
      </c>
      <c r="S103" s="130">
        <f t="shared" si="33"/>
        <v>0.22040365176217466</v>
      </c>
      <c r="T103" s="130">
        <f t="shared" si="32"/>
        <v>0.21582090180186791</v>
      </c>
      <c r="U103" s="130">
        <f t="shared" si="32"/>
        <v>0.21075982300513996</v>
      </c>
      <c r="V103" s="130">
        <f t="shared" si="32"/>
        <v>0.20523175121690695</v>
      </c>
      <c r="W103" s="130">
        <f t="shared" si="32"/>
        <v>0.19925457887613085</v>
      </c>
      <c r="X103" s="121">
        <f t="shared" si="33"/>
        <v>0.19285339995149309</v>
      </c>
      <c r="Y103" s="121">
        <f t="shared" si="32"/>
        <v>0.18606704612799591</v>
      </c>
      <c r="Z103" s="121">
        <f t="shared" si="32"/>
        <v>0.1789393504368875</v>
      </c>
      <c r="AA103" s="121">
        <f t="shared" si="32"/>
        <v>0.17152494322481335</v>
      </c>
      <c r="AB103" s="121">
        <f t="shared" si="32"/>
        <v>0.1638839374954581</v>
      </c>
      <c r="AC103" s="121">
        <f t="shared" si="33"/>
        <v>0.15608303462555295</v>
      </c>
      <c r="AD103" s="121">
        <f t="shared" si="32"/>
        <v>0.1481759518462788</v>
      </c>
      <c r="AE103" s="121">
        <f t="shared" si="32"/>
        <v>0.14023600196065289</v>
      </c>
      <c r="AF103" s="121">
        <f t="shared" si="32"/>
        <v>0.13233678960260348</v>
      </c>
      <c r="AG103" s="121">
        <f t="shared" si="32"/>
        <v>0.12454343489222208</v>
      </c>
      <c r="AH103" s="121">
        <f t="shared" si="33"/>
        <v>0.11691462436469663</v>
      </c>
      <c r="AI103" s="121">
        <f t="shared" si="32"/>
        <v>0.10950050908958131</v>
      </c>
      <c r="AJ103" s="121">
        <f t="shared" si="32"/>
        <v>0.1023390220561151</v>
      </c>
      <c r="AK103" s="121">
        <f t="shared" si="32"/>
        <v>9.5460386478729897E-2</v>
      </c>
      <c r="AL103" s="121">
        <f t="shared" si="32"/>
        <v>8.8887079917475506E-2</v>
      </c>
      <c r="AM103" s="121">
        <f t="shared" si="33"/>
        <v>8.2632414128409937E-2</v>
      </c>
    </row>
    <row r="104" spans="2:40" x14ac:dyDescent="0.3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0.28951277070331144</v>
      </c>
      <c r="G104" s="130">
        <f t="shared" si="33"/>
        <v>0.25931348491707057</v>
      </c>
      <c r="H104" s="130">
        <f t="shared" si="33"/>
        <v>0.25018675647941907</v>
      </c>
      <c r="I104" s="130">
        <f t="shared" si="33"/>
        <v>0.23995365410323746</v>
      </c>
      <c r="J104" s="129">
        <f t="shared" si="33"/>
        <v>0.23132293400031084</v>
      </c>
      <c r="K104" s="72">
        <f t="shared" si="33"/>
        <v>0.22246273738451822</v>
      </c>
      <c r="L104" s="72">
        <f t="shared" si="33"/>
        <v>0.21407572587665671</v>
      </c>
      <c r="M104" s="72">
        <f t="shared" si="33"/>
        <v>0.20617517818490616</v>
      </c>
      <c r="N104" s="130">
        <f t="shared" si="33"/>
        <v>0.19863548932870712</v>
      </c>
      <c r="O104" s="129">
        <f t="shared" si="33"/>
        <v>0.19118595132880969</v>
      </c>
      <c r="P104" s="72">
        <f t="shared" si="33"/>
        <v>0.18384484414305055</v>
      </c>
      <c r="Q104" s="72">
        <f t="shared" si="33"/>
        <v>0.17663289340266727</v>
      </c>
      <c r="R104" s="72">
        <f t="shared" si="33"/>
        <v>0.16956833591871984</v>
      </c>
      <c r="S104" s="130">
        <f t="shared" si="33"/>
        <v>0.16264973280601733</v>
      </c>
      <c r="T104" s="130">
        <f t="shared" si="32"/>
        <v>0.15587461294781246</v>
      </c>
      <c r="U104" s="130">
        <f t="shared" si="32"/>
        <v>0.14922451940682718</v>
      </c>
      <c r="V104" s="130">
        <f t="shared" si="32"/>
        <v>0.14268055298360716</v>
      </c>
      <c r="W104" s="130">
        <f t="shared" si="32"/>
        <v>0.13622600073579014</v>
      </c>
      <c r="X104" s="121">
        <f t="shared" si="33"/>
        <v>0.12984802315392502</v>
      </c>
      <c r="Y104" s="121">
        <f t="shared" si="32"/>
        <v>0.12354616384274825</v>
      </c>
      <c r="Z104" s="121">
        <f t="shared" si="32"/>
        <v>0.11731999298407358</v>
      </c>
      <c r="AA104" s="121">
        <f t="shared" si="32"/>
        <v>0.11117730510969584</v>
      </c>
      <c r="AB104" s="121">
        <f t="shared" si="32"/>
        <v>0.10512995669671009</v>
      </c>
      <c r="AC104" s="121">
        <f t="shared" si="33"/>
        <v>9.919503400694013E-2</v>
      </c>
      <c r="AD104" s="121">
        <f t="shared" si="32"/>
        <v>9.3381006106469128E-2</v>
      </c>
      <c r="AE104" s="121">
        <f t="shared" si="32"/>
        <v>8.7711942034425505E-2</v>
      </c>
      <c r="AF104" s="121">
        <f t="shared" si="32"/>
        <v>8.2213107431626645E-2</v>
      </c>
      <c r="AG104" s="121">
        <f t="shared" si="32"/>
        <v>7.6905305677508209E-2</v>
      </c>
      <c r="AH104" s="121">
        <f t="shared" si="33"/>
        <v>7.1806787899165378E-2</v>
      </c>
      <c r="AI104" s="121">
        <f t="shared" si="32"/>
        <v>6.6932164826530013E-2</v>
      </c>
      <c r="AJ104" s="121">
        <f t="shared" si="32"/>
        <v>6.2289869594078555E-2</v>
      </c>
      <c r="AK104" s="121">
        <f t="shared" si="32"/>
        <v>5.7885335143810786E-2</v>
      </c>
      <c r="AL104" s="121">
        <f t="shared" si="32"/>
        <v>5.3720894506115911E-2</v>
      </c>
      <c r="AM104" s="121">
        <f t="shared" si="33"/>
        <v>4.9794799395619219E-2</v>
      </c>
    </row>
    <row r="105" spans="2:40" x14ac:dyDescent="0.3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9.6950037472312831E-2</v>
      </c>
      <c r="G105" s="130">
        <f t="shared" si="33"/>
        <v>8.4688897819123157E-2</v>
      </c>
      <c r="H105" s="130">
        <f t="shared" si="33"/>
        <v>8.1008976878412783E-2</v>
      </c>
      <c r="I105" s="130">
        <f t="shared" si="33"/>
        <v>7.6898912904039121E-2</v>
      </c>
      <c r="J105" s="129">
        <f t="shared" si="33"/>
        <v>7.2716342309817272E-2</v>
      </c>
      <c r="K105" s="72">
        <f t="shared" si="33"/>
        <v>6.8790299175632466E-2</v>
      </c>
      <c r="L105" s="72">
        <f t="shared" si="33"/>
        <v>6.5158896524462689E-2</v>
      </c>
      <c r="M105" s="72">
        <f t="shared" si="33"/>
        <v>6.1827493173789723E-2</v>
      </c>
      <c r="N105" s="130">
        <f t="shared" si="33"/>
        <v>5.8733109480778277E-2</v>
      </c>
      <c r="O105" s="129">
        <f t="shared" si="33"/>
        <v>5.5752446131526232E-2</v>
      </c>
      <c r="P105" s="72">
        <f t="shared" si="33"/>
        <v>5.288548564836635E-2</v>
      </c>
      <c r="Q105" s="72">
        <f t="shared" si="33"/>
        <v>5.0139072672718617E-2</v>
      </c>
      <c r="R105" s="72">
        <f t="shared" si="33"/>
        <v>4.7518798774508479E-2</v>
      </c>
      <c r="S105" s="130">
        <f t="shared" si="33"/>
        <v>4.5022520342702883E-2</v>
      </c>
      <c r="T105" s="130">
        <f t="shared" si="32"/>
        <v>4.2647175075088167E-2</v>
      </c>
      <c r="U105" s="130">
        <f t="shared" si="32"/>
        <v>4.0383298586855958E-2</v>
      </c>
      <c r="V105" s="130">
        <f t="shared" si="32"/>
        <v>3.8220603159436074E-2</v>
      </c>
      <c r="W105" s="130">
        <f t="shared" si="32"/>
        <v>3.6148972163772698E-2</v>
      </c>
      <c r="X105" s="121">
        <f t="shared" si="33"/>
        <v>3.4159080207257046E-2</v>
      </c>
      <c r="Y105" s="121">
        <f t="shared" si="32"/>
        <v>3.2245351992731063E-2</v>
      </c>
      <c r="Z105" s="121">
        <f t="shared" si="32"/>
        <v>3.0401632630470476E-2</v>
      </c>
      <c r="AA105" s="121">
        <f t="shared" si="32"/>
        <v>2.8624149137397751E-2</v>
      </c>
      <c r="AB105" s="121">
        <f t="shared" si="32"/>
        <v>2.6910533166539952E-2</v>
      </c>
      <c r="AC105" s="121">
        <f t="shared" si="33"/>
        <v>2.5260091240251251E-2</v>
      </c>
      <c r="AD105" s="121">
        <f t="shared" si="32"/>
        <v>2.3670120402892129E-2</v>
      </c>
      <c r="AE105" s="121">
        <f t="shared" si="32"/>
        <v>2.2142549976253666E-2</v>
      </c>
      <c r="AF105" s="121">
        <f t="shared" si="32"/>
        <v>2.0679927596579474E-2</v>
      </c>
      <c r="AG105" s="121">
        <f t="shared" si="32"/>
        <v>1.9283998966850274E-2</v>
      </c>
      <c r="AH105" s="121">
        <f t="shared" si="33"/>
        <v>1.7956242215793665E-2</v>
      </c>
      <c r="AI105" s="121">
        <f t="shared" si="32"/>
        <v>1.6697574043805705E-2</v>
      </c>
      <c r="AJ105" s="121">
        <f t="shared" si="32"/>
        <v>1.5507679406488327E-2</v>
      </c>
      <c r="AK105" s="121">
        <f t="shared" si="32"/>
        <v>1.4385830415876604E-2</v>
      </c>
      <c r="AL105" s="121">
        <f t="shared" si="32"/>
        <v>1.3330836892500567E-2</v>
      </c>
      <c r="AM105" s="121">
        <f t="shared" si="33"/>
        <v>1.2340778625718677E-2</v>
      </c>
    </row>
    <row r="106" spans="2:40" x14ac:dyDescent="0.3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3.7553396581723117E-2</v>
      </c>
      <c r="G106" s="132">
        <f t="shared" si="33"/>
        <v>3.0920002480508833E-2</v>
      </c>
      <c r="H106" s="132">
        <f t="shared" si="33"/>
        <v>2.8961616045383588E-2</v>
      </c>
      <c r="I106" s="132">
        <f t="shared" si="33"/>
        <v>2.6940630476902955E-2</v>
      </c>
      <c r="J106" s="131">
        <f t="shared" si="33"/>
        <v>2.5028587836882318E-2</v>
      </c>
      <c r="K106" s="73">
        <f t="shared" si="33"/>
        <v>2.3296169986618404E-2</v>
      </c>
      <c r="L106" s="73">
        <f t="shared" si="33"/>
        <v>2.1702808091672725E-2</v>
      </c>
      <c r="M106" s="73">
        <f t="shared" si="33"/>
        <v>2.025199092195858E-2</v>
      </c>
      <c r="N106" s="132">
        <f t="shared" si="33"/>
        <v>1.8916729005051418E-2</v>
      </c>
      <c r="O106" s="131">
        <f t="shared" si="33"/>
        <v>1.7646081980414136E-2</v>
      </c>
      <c r="P106" s="73">
        <f t="shared" si="33"/>
        <v>1.6440640458845406E-2</v>
      </c>
      <c r="Q106" s="73">
        <f t="shared" si="33"/>
        <v>1.5303981343943543E-2</v>
      </c>
      <c r="R106" s="73">
        <f t="shared" si="33"/>
        <v>1.4238798575469423E-2</v>
      </c>
      <c r="S106" s="132">
        <f t="shared" si="33"/>
        <v>1.3244273795856023E-2</v>
      </c>
      <c r="T106" s="132">
        <f t="shared" si="32"/>
        <v>1.231887697156852E-2</v>
      </c>
      <c r="U106" s="132">
        <f t="shared" si="32"/>
        <v>1.1458258877703513E-2</v>
      </c>
      <c r="V106" s="132">
        <f t="shared" si="32"/>
        <v>1.0657529183820888E-2</v>
      </c>
      <c r="W106" s="132">
        <f t="shared" si="32"/>
        <v>9.9116745298418862E-3</v>
      </c>
      <c r="X106" s="122">
        <f t="shared" si="33"/>
        <v>9.2158207490636249E-3</v>
      </c>
      <c r="Y106" s="122">
        <f t="shared" si="32"/>
        <v>8.5662617426938079E-3</v>
      </c>
      <c r="Z106" s="122">
        <f t="shared" si="32"/>
        <v>7.9589925694088272E-3</v>
      </c>
      <c r="AA106" s="122">
        <f t="shared" si="32"/>
        <v>7.3907442528858306E-3</v>
      </c>
      <c r="AB106" s="122">
        <f t="shared" si="32"/>
        <v>6.8586714809676609E-3</v>
      </c>
      <c r="AC106" s="122">
        <f t="shared" si="33"/>
        <v>6.360453196690115E-3</v>
      </c>
      <c r="AD106" s="122">
        <f t="shared" si="32"/>
        <v>5.8932166469303415E-3</v>
      </c>
      <c r="AE106" s="122">
        <f t="shared" si="32"/>
        <v>5.4555612255969468E-3</v>
      </c>
      <c r="AF106" s="122">
        <f t="shared" si="32"/>
        <v>5.0463355276150089E-3</v>
      </c>
      <c r="AG106" s="122">
        <f t="shared" si="32"/>
        <v>4.6642665312613789E-3</v>
      </c>
      <c r="AH106" s="122">
        <f t="shared" si="33"/>
        <v>4.3081426613555737E-3</v>
      </c>
      <c r="AI106" s="122">
        <f t="shared" si="32"/>
        <v>3.9767496968249622E-3</v>
      </c>
      <c r="AJ106" s="122">
        <f t="shared" si="32"/>
        <v>3.6687091432243794E-3</v>
      </c>
      <c r="AK106" s="122">
        <f t="shared" si="32"/>
        <v>3.3826985561187521E-3</v>
      </c>
      <c r="AL106" s="122">
        <f t="shared" si="32"/>
        <v>3.1174315483938121E-3</v>
      </c>
      <c r="AM106" s="122">
        <f t="shared" si="33"/>
        <v>2.8715816229595045E-3</v>
      </c>
    </row>
    <row r="107" spans="2:40" s="3" customFormat="1" x14ac:dyDescent="0.35"/>
    <row r="108" spans="2:40" s="3" customFormat="1" x14ac:dyDescent="0.35"/>
    <row r="109" spans="2:40" s="3" customFormat="1" x14ac:dyDescent="0.35"/>
    <row r="110" spans="2:40" s="3" customFormat="1" x14ac:dyDescent="0.35"/>
    <row r="111" spans="2:40" s="3" customFormat="1" x14ac:dyDescent="0.35"/>
    <row r="112" spans="2:40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W32"/>
  <sheetViews>
    <sheetView showGridLines="0" zoomScaleNormal="100" workbookViewId="0">
      <selection activeCell="AX8" sqref="AX8"/>
    </sheetView>
  </sheetViews>
  <sheetFormatPr baseColWidth="10" defaultRowHeight="14.5" x14ac:dyDescent="0.35"/>
  <cols>
    <col min="1" max="1" width="15.7265625" customWidth="1"/>
    <col min="2" max="2" width="33.81640625" bestFit="1" customWidth="1"/>
    <col min="3" max="16" width="8.81640625" hidden="1" customWidth="1"/>
    <col min="17" max="17" width="14" customWidth="1"/>
    <col min="18" max="26" width="8.81640625" hidden="1" customWidth="1"/>
    <col min="27" max="27" width="14" customWidth="1"/>
    <col min="28" max="46" width="14" hidden="1" customWidth="1"/>
    <col min="47" max="47" width="14" customWidth="1"/>
  </cols>
  <sheetData>
    <row r="1" spans="1:49" s="244" customFormat="1" ht="45" customHeight="1" x14ac:dyDescent="0.3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</row>
    <row r="2" spans="1:49" x14ac:dyDescent="0.35">
      <c r="B2" s="245" t="s">
        <v>1</v>
      </c>
      <c r="C2" s="246">
        <f t="shared" ref="C2:AU2" si="0">C3+C4+C7</f>
        <v>1099450.1183000002</v>
      </c>
      <c r="D2" s="247">
        <f t="shared" si="0"/>
        <v>1138707.6063000001</v>
      </c>
      <c r="E2" s="247">
        <f t="shared" si="0"/>
        <v>1157204.5750000002</v>
      </c>
      <c r="F2" s="247">
        <f t="shared" si="0"/>
        <v>1191039.9668999999</v>
      </c>
      <c r="G2" s="247">
        <f t="shared" si="0"/>
        <v>1205655.8903999999</v>
      </c>
      <c r="H2" s="247">
        <f t="shared" si="0"/>
        <v>1235180.6798</v>
      </c>
      <c r="I2" s="247">
        <f t="shared" si="0"/>
        <v>1273175.4017</v>
      </c>
      <c r="J2" s="247">
        <f t="shared" si="0"/>
        <v>1316909.1527</v>
      </c>
      <c r="K2" s="247">
        <f t="shared" si="0"/>
        <v>1374709.2163</v>
      </c>
      <c r="L2" s="247">
        <f t="shared" si="0"/>
        <v>1425186.4659000002</v>
      </c>
      <c r="M2" s="247">
        <f t="shared" si="0"/>
        <v>1418608.6488999999</v>
      </c>
      <c r="N2" s="247">
        <f t="shared" si="0"/>
        <v>1418160.5537</v>
      </c>
      <c r="O2" s="247">
        <f t="shared" si="0"/>
        <v>1416275.3099000002</v>
      </c>
      <c r="P2" s="247">
        <f t="shared" si="0"/>
        <v>1411716.2165999999</v>
      </c>
      <c r="Q2" s="247">
        <f t="shared" si="0"/>
        <v>1416894.9446999999</v>
      </c>
      <c r="R2" s="247">
        <f t="shared" si="0"/>
        <v>1423154.3344999999</v>
      </c>
      <c r="S2" s="247">
        <f t="shared" si="0"/>
        <v>1425270.7875000001</v>
      </c>
      <c r="T2" s="247">
        <f t="shared" si="0"/>
        <v>1425526.4443000001</v>
      </c>
      <c r="U2" s="247">
        <f t="shared" si="0"/>
        <v>1429819.3265</v>
      </c>
      <c r="V2" s="247">
        <f t="shared" si="0"/>
        <v>1430781.5468000001</v>
      </c>
      <c r="W2" s="247">
        <f t="shared" si="0"/>
        <v>1434602.3151</v>
      </c>
      <c r="X2" s="247">
        <f t="shared" si="0"/>
        <v>1441223.5945000001</v>
      </c>
      <c r="Y2" s="247">
        <f t="shared" si="0"/>
        <v>1450303.2533</v>
      </c>
      <c r="Z2" s="247">
        <f t="shared" si="0"/>
        <v>1460816.7716000001</v>
      </c>
      <c r="AA2" s="247">
        <f t="shared" si="0"/>
        <v>1472238.5396</v>
      </c>
      <c r="AB2" s="247">
        <f t="shared" si="0"/>
        <v>1484074.4998999999</v>
      </c>
      <c r="AC2" s="247">
        <f t="shared" si="0"/>
        <v>1495964.1404999997</v>
      </c>
      <c r="AD2" s="247">
        <f t="shared" si="0"/>
        <v>1507659.004</v>
      </c>
      <c r="AE2" s="247">
        <f t="shared" si="0"/>
        <v>1519118.8281</v>
      </c>
      <c r="AF2" s="247">
        <f t="shared" si="0"/>
        <v>1530474.6274999999</v>
      </c>
      <c r="AG2" s="247">
        <f t="shared" si="0"/>
        <v>1541700.6336000001</v>
      </c>
      <c r="AH2" s="247">
        <f t="shared" si="0"/>
        <v>1552953.3352999999</v>
      </c>
      <c r="AI2" s="247">
        <f t="shared" si="0"/>
        <v>1564289.1926</v>
      </c>
      <c r="AJ2" s="247">
        <f t="shared" si="0"/>
        <v>1575965.4791000001</v>
      </c>
      <c r="AK2" s="247">
        <f t="shared" si="0"/>
        <v>1588045.4009</v>
      </c>
      <c r="AL2" s="247">
        <f t="shared" si="0"/>
        <v>1600863.4696</v>
      </c>
      <c r="AM2" s="247">
        <f t="shared" si="0"/>
        <v>1614361.6725999999</v>
      </c>
      <c r="AN2" s="247">
        <f t="shared" si="0"/>
        <v>1628375.6118999999</v>
      </c>
      <c r="AO2" s="247">
        <f t="shared" si="0"/>
        <v>1642923.0151</v>
      </c>
      <c r="AP2" s="247">
        <f t="shared" si="0"/>
        <v>1657931.5190000001</v>
      </c>
      <c r="AQ2" s="247">
        <f t="shared" si="0"/>
        <v>1673284.2747</v>
      </c>
      <c r="AR2" s="247">
        <f t="shared" si="0"/>
        <v>1689056.0847</v>
      </c>
      <c r="AS2" s="247">
        <f t="shared" si="0"/>
        <v>1705222.6663000002</v>
      </c>
      <c r="AT2" s="247">
        <f t="shared" si="0"/>
        <v>1721734.5265000002</v>
      </c>
      <c r="AU2" s="248">
        <f t="shared" si="0"/>
        <v>1738724.2384000001</v>
      </c>
    </row>
    <row r="3" spans="1:49" x14ac:dyDescent="0.35">
      <c r="B3" s="249" t="s">
        <v>494</v>
      </c>
      <c r="C3" s="250">
        <f>Résultats!E286</f>
        <v>269949.78960000002</v>
      </c>
      <c r="D3" s="251">
        <f>Résultats!F286</f>
        <v>277098.31140000001</v>
      </c>
      <c r="E3" s="251">
        <f>Résultats!G286</f>
        <v>283661.62070000003</v>
      </c>
      <c r="F3" s="251">
        <f>Résultats!H286</f>
        <v>284996.64429999999</v>
      </c>
      <c r="G3" s="251">
        <f>Résultats!I286</f>
        <v>276969.51199999999</v>
      </c>
      <c r="H3" s="251">
        <f>Résultats!J286</f>
        <v>276308.41389999999</v>
      </c>
      <c r="I3" s="251">
        <f>Résultats!K286</f>
        <v>278550.93329999998</v>
      </c>
      <c r="J3" s="251">
        <f>Résultats!L286</f>
        <v>278764.20939999999</v>
      </c>
      <c r="K3" s="251">
        <f>Résultats!M286</f>
        <v>284099.9154</v>
      </c>
      <c r="L3" s="251">
        <f>Résultats!N286</f>
        <v>292961.30810000002</v>
      </c>
      <c r="M3" s="251">
        <f>Résultats!O286</f>
        <v>300343.14889999997</v>
      </c>
      <c r="N3" s="251">
        <f>Résultats!P286</f>
        <v>308835.91889999999</v>
      </c>
      <c r="O3" s="251">
        <f>Résultats!Q286</f>
        <v>317314.234</v>
      </c>
      <c r="P3" s="251">
        <f>Résultats!R286</f>
        <v>328532.7561</v>
      </c>
      <c r="Q3" s="251">
        <f>Résultats!S286</f>
        <v>327772.34159999999</v>
      </c>
      <c r="R3" s="251">
        <f>Résultats!T286</f>
        <v>327038.72879999998</v>
      </c>
      <c r="S3" s="251">
        <f>Résultats!U286</f>
        <v>327195.06109999999</v>
      </c>
      <c r="T3" s="251">
        <f>Résultats!V286</f>
        <v>326543.52740000002</v>
      </c>
      <c r="U3" s="251">
        <f>Résultats!W286</f>
        <v>332445.9204</v>
      </c>
      <c r="V3" s="251">
        <f>Résultats!X286</f>
        <v>336110.75300000003</v>
      </c>
      <c r="W3" s="251">
        <f>Résultats!Y286</f>
        <v>341068.40860000002</v>
      </c>
      <c r="X3" s="251">
        <f>Résultats!Z286</f>
        <v>347021.33289999998</v>
      </c>
      <c r="Y3" s="251">
        <f>Résultats!AA286</f>
        <v>353915.5722</v>
      </c>
      <c r="Z3" s="251">
        <f>Résultats!AB286</f>
        <v>361371.01669999998</v>
      </c>
      <c r="AA3" s="251">
        <f>Résultats!AC286</f>
        <v>369154.53649999999</v>
      </c>
      <c r="AB3" s="251">
        <f>Résultats!AD286</f>
        <v>377148.33510000003</v>
      </c>
      <c r="AC3" s="251">
        <f>Résultats!AE286</f>
        <v>385146.64159999997</v>
      </c>
      <c r="AD3" s="251">
        <f>Résultats!AF286</f>
        <v>392997.01909999998</v>
      </c>
      <c r="AE3" s="251">
        <f>Résultats!AG286</f>
        <v>400679.91019999998</v>
      </c>
      <c r="AF3" s="251">
        <f>Résultats!AH286</f>
        <v>408282.1483</v>
      </c>
      <c r="AG3" s="251">
        <f>Résultats!AI286</f>
        <v>415811.91690000001</v>
      </c>
      <c r="AH3" s="251">
        <f>Résultats!AJ286</f>
        <v>423356.13209999999</v>
      </c>
      <c r="AI3" s="251">
        <f>Résultats!AK286</f>
        <v>430933.16310000001</v>
      </c>
      <c r="AJ3" s="251">
        <f>Résultats!AL286</f>
        <v>438742.94420000003</v>
      </c>
      <c r="AK3" s="251">
        <f>Résultats!AM286</f>
        <v>446835.74099999998</v>
      </c>
      <c r="AL3" s="251">
        <f>Résultats!AN286</f>
        <v>455312.74660000001</v>
      </c>
      <c r="AM3" s="251">
        <f>Résultats!AO286</f>
        <v>464208.49969999999</v>
      </c>
      <c r="AN3" s="251">
        <f>Résultats!AP286</f>
        <v>473454.74479999999</v>
      </c>
      <c r="AO3" s="251">
        <f>Résultats!AQ286</f>
        <v>483111.90629999997</v>
      </c>
      <c r="AP3" s="251">
        <f>Résultats!AR286</f>
        <v>493174.1998</v>
      </c>
      <c r="AQ3" s="251">
        <f>Résultats!AS286</f>
        <v>503581.52630000003</v>
      </c>
      <c r="AR3" s="251">
        <f>Résultats!AT286</f>
        <v>514412.48580000002</v>
      </c>
      <c r="AS3" s="251">
        <f>Résultats!AU286</f>
        <v>525658.29500000004</v>
      </c>
      <c r="AT3" s="251">
        <f>Résultats!AV286</f>
        <v>537282.47030000004</v>
      </c>
      <c r="AU3" s="252">
        <f>Résultats!AW286</f>
        <v>549382.79700000002</v>
      </c>
      <c r="AV3" s="253"/>
      <c r="AW3" s="253"/>
    </row>
    <row r="4" spans="1:49" x14ac:dyDescent="0.35">
      <c r="B4" s="254" t="s">
        <v>495</v>
      </c>
      <c r="C4" s="255">
        <f>Résultats!E292</f>
        <v>248850.0986</v>
      </c>
      <c r="D4" s="256">
        <f>Résultats!F292</f>
        <v>262898.17729999998</v>
      </c>
      <c r="E4" s="256">
        <f>Résultats!G292</f>
        <v>272240.82209999999</v>
      </c>
      <c r="F4" s="256">
        <f>Résultats!H292</f>
        <v>287789.47009999998</v>
      </c>
      <c r="G4" s="256">
        <f>Résultats!I292</f>
        <v>299413.09159999999</v>
      </c>
      <c r="H4" s="256">
        <f>Résultats!J292</f>
        <v>315292.64840000001</v>
      </c>
      <c r="I4" s="256">
        <f>Résultats!K292</f>
        <v>335053.10080000001</v>
      </c>
      <c r="J4" s="256">
        <f>Résultats!L292</f>
        <v>357362.45140000002</v>
      </c>
      <c r="K4" s="256">
        <f>Résultats!M292</f>
        <v>382942.01069999998</v>
      </c>
      <c r="L4" s="256">
        <f>Résultats!N292</f>
        <v>405799.8578</v>
      </c>
      <c r="M4" s="256">
        <f>Résultats!O292</f>
        <v>397150.04029999999</v>
      </c>
      <c r="N4" s="256">
        <f>Résultats!P292</f>
        <v>389425.6348</v>
      </c>
      <c r="O4" s="256">
        <f>Résultats!Q292</f>
        <v>380431.73060000001</v>
      </c>
      <c r="P4" s="256">
        <f>Résultats!R292</f>
        <v>367206.25199999998</v>
      </c>
      <c r="Q4" s="256">
        <f>Résultats!S292</f>
        <v>367278.2893</v>
      </c>
      <c r="R4" s="256">
        <f>Résultats!T292</f>
        <v>369729.21130000002</v>
      </c>
      <c r="S4" s="256">
        <f>Résultats!U292</f>
        <v>370794.36940000003</v>
      </c>
      <c r="T4" s="256">
        <f>Résultats!V292</f>
        <v>371595.8676</v>
      </c>
      <c r="U4" s="256">
        <f>Résultats!W292</f>
        <v>371823.46960000001</v>
      </c>
      <c r="V4" s="256">
        <f>Résultats!X292</f>
        <v>371707.5944</v>
      </c>
      <c r="W4" s="256">
        <f>Résultats!Y292</f>
        <v>371930.00939999998</v>
      </c>
      <c r="X4" s="256">
        <f>Résultats!Z292</f>
        <v>372652.09740000003</v>
      </c>
      <c r="Y4" s="256">
        <f>Résultats!AA292</f>
        <v>373840.14649999997</v>
      </c>
      <c r="Z4" s="256">
        <f>Résultats!AB292</f>
        <v>375190.25040000002</v>
      </c>
      <c r="AA4" s="256">
        <f>Résultats!AC292</f>
        <v>376645.18030000001</v>
      </c>
      <c r="AB4" s="256">
        <f>Résultats!AD292</f>
        <v>378204.85749999998</v>
      </c>
      <c r="AC4" s="256">
        <f>Résultats!AE292</f>
        <v>379765.6153</v>
      </c>
      <c r="AD4" s="256">
        <f>Résultats!AF292</f>
        <v>381282.12809999997</v>
      </c>
      <c r="AE4" s="256">
        <f>Résultats!AG292</f>
        <v>382738.03080000001</v>
      </c>
      <c r="AF4" s="256">
        <f>Résultats!AH292</f>
        <v>384145.0796</v>
      </c>
      <c r="AG4" s="256">
        <f>Résultats!AI292</f>
        <v>385491.74219999998</v>
      </c>
      <c r="AH4" s="256">
        <f>Résultats!AJ292</f>
        <v>386805.31939999998</v>
      </c>
      <c r="AI4" s="256">
        <f>Résultats!AK292</f>
        <v>388120.43729999999</v>
      </c>
      <c r="AJ4" s="256">
        <f>Résultats!AL292</f>
        <v>389460.5747</v>
      </c>
      <c r="AK4" s="256">
        <f>Résultats!AM292</f>
        <v>390841.87929999997</v>
      </c>
      <c r="AL4" s="256">
        <f>Résultats!AN292</f>
        <v>392216.8798</v>
      </c>
      <c r="AM4" s="256">
        <f>Résultats!AO292</f>
        <v>393659.20569999999</v>
      </c>
      <c r="AN4" s="256">
        <f>Résultats!AP292</f>
        <v>395174.3884</v>
      </c>
      <c r="AO4" s="256">
        <f>Résultats!AQ292</f>
        <v>396758.58689999999</v>
      </c>
      <c r="AP4" s="256">
        <f>Résultats!AR292</f>
        <v>398397.48300000001</v>
      </c>
      <c r="AQ4" s="256">
        <f>Résultats!AS292</f>
        <v>400074.68329999998</v>
      </c>
      <c r="AR4" s="256">
        <f>Résultats!AT292</f>
        <v>401786.74359999999</v>
      </c>
      <c r="AS4" s="256">
        <f>Résultats!AU292</f>
        <v>403528.49959999998</v>
      </c>
      <c r="AT4" s="256">
        <f>Résultats!AV292</f>
        <v>405296.16570000001</v>
      </c>
      <c r="AU4" s="257">
        <f>Résultats!AW292</f>
        <v>407094.76089999999</v>
      </c>
      <c r="AV4" s="253"/>
      <c r="AW4" s="253"/>
    </row>
    <row r="5" spans="1:49" x14ac:dyDescent="0.35">
      <c r="B5" s="258" t="s">
        <v>496</v>
      </c>
      <c r="C5" s="259">
        <f>Résultats!E287</f>
        <v>163461.30420000001</v>
      </c>
      <c r="D5" s="212">
        <f>Résultats!F287</f>
        <v>168432.15779999999</v>
      </c>
      <c r="E5" s="212">
        <f>Résultats!G287</f>
        <v>175098.72990000001</v>
      </c>
      <c r="F5" s="212">
        <f>Résultats!H287</f>
        <v>184374.18</v>
      </c>
      <c r="G5" s="212">
        <f>Résultats!I287</f>
        <v>192029.0019</v>
      </c>
      <c r="H5" s="212">
        <f>Résultats!J287</f>
        <v>200639.6243</v>
      </c>
      <c r="I5" s="212">
        <f>Résultats!K287</f>
        <v>215029.0196</v>
      </c>
      <c r="J5" s="212">
        <f>Résultats!L287</f>
        <v>230855.26449999999</v>
      </c>
      <c r="K5" s="212">
        <f>Résultats!M287</f>
        <v>247456.30189999999</v>
      </c>
      <c r="L5" s="212">
        <f>Résultats!N287</f>
        <v>260447.91740000001</v>
      </c>
      <c r="M5" s="212">
        <f>Résultats!O287</f>
        <v>261243.1918</v>
      </c>
      <c r="N5" s="212">
        <f>Résultats!P287</f>
        <v>258856.96090000001</v>
      </c>
      <c r="O5" s="212">
        <f>Résultats!Q287</f>
        <v>254991.8308</v>
      </c>
      <c r="P5" s="212">
        <f>Résultats!R287</f>
        <v>253651.76060000001</v>
      </c>
      <c r="Q5" s="212">
        <f>Résultats!S287</f>
        <v>254250.64300000001</v>
      </c>
      <c r="R5" s="212">
        <f>Résultats!T287</f>
        <v>257250.7139</v>
      </c>
      <c r="S5" s="212">
        <f>Résultats!U287</f>
        <v>258678.62469999999</v>
      </c>
      <c r="T5" s="212">
        <f>Résultats!V287</f>
        <v>259612.70939999999</v>
      </c>
      <c r="U5" s="212">
        <f>Résultats!W287</f>
        <v>260213.10130000001</v>
      </c>
      <c r="V5" s="212">
        <f>Résultats!X287</f>
        <v>260288.53140000001</v>
      </c>
      <c r="W5" s="212">
        <f>Résultats!Y287</f>
        <v>260733.0612</v>
      </c>
      <c r="X5" s="212">
        <f>Résultats!Z287</f>
        <v>261539.15530000001</v>
      </c>
      <c r="Y5" s="212">
        <f>Résultats!AA287</f>
        <v>262597.9804</v>
      </c>
      <c r="Z5" s="212">
        <f>Résultats!AB287</f>
        <v>263774.75910000002</v>
      </c>
      <c r="AA5" s="212">
        <f>Résultats!AC287</f>
        <v>264978.1777</v>
      </c>
      <c r="AB5" s="212">
        <f>Résultats!AD287</f>
        <v>266216.50640000001</v>
      </c>
      <c r="AC5" s="212">
        <f>Résultats!AE287</f>
        <v>267389.77370000002</v>
      </c>
      <c r="AD5" s="212">
        <f>Résultats!AF287</f>
        <v>268470.86609999998</v>
      </c>
      <c r="AE5" s="212">
        <f>Résultats!AG287</f>
        <v>269451.03169999999</v>
      </c>
      <c r="AF5" s="212">
        <f>Résultats!AH287</f>
        <v>270341.78409999999</v>
      </c>
      <c r="AG5" s="212">
        <f>Résultats!AI287</f>
        <v>271130.45730000001</v>
      </c>
      <c r="AH5" s="212">
        <f>Résultats!AJ287</f>
        <v>271853.80249999999</v>
      </c>
      <c r="AI5" s="212">
        <f>Résultats!AK287</f>
        <v>272560.78249999997</v>
      </c>
      <c r="AJ5" s="212">
        <f>Résultats!AL287</f>
        <v>273269.27350000001</v>
      </c>
      <c r="AK5" s="212">
        <f>Résultats!AM287</f>
        <v>274004.2623</v>
      </c>
      <c r="AL5" s="212">
        <f>Résultats!AN287</f>
        <v>274676.50839999999</v>
      </c>
      <c r="AM5" s="212">
        <f>Résultats!AO287</f>
        <v>275409.77860000002</v>
      </c>
      <c r="AN5" s="212">
        <f>Résultats!AP287</f>
        <v>276228.02230000001</v>
      </c>
      <c r="AO5" s="212">
        <f>Résultats!AQ287</f>
        <v>277122.76069999998</v>
      </c>
      <c r="AP5" s="212">
        <f>Résultats!AR287</f>
        <v>278086.69280000002</v>
      </c>
      <c r="AQ5" s="212">
        <f>Résultats!AS287</f>
        <v>279102.39929999999</v>
      </c>
      <c r="AR5" s="212">
        <f>Résultats!AT287</f>
        <v>280162.91800000001</v>
      </c>
      <c r="AS5" s="212">
        <f>Résultats!AU287</f>
        <v>281268.03370000003</v>
      </c>
      <c r="AT5" s="212">
        <f>Résultats!AV287</f>
        <v>282418.12809999997</v>
      </c>
      <c r="AU5" s="260">
        <f>Résultats!AW287</f>
        <v>283607.41590000002</v>
      </c>
    </row>
    <row r="6" spans="1:49" x14ac:dyDescent="0.35">
      <c r="B6" s="261" t="s">
        <v>497</v>
      </c>
      <c r="C6" s="262">
        <f>Résultats!E290</f>
        <v>47168.089030000003</v>
      </c>
      <c r="D6" s="263">
        <f>Résultats!F290</f>
        <v>49526.52809</v>
      </c>
      <c r="E6" s="263">
        <f>Résultats!G290</f>
        <v>49189.34431</v>
      </c>
      <c r="F6" s="263">
        <f>Résultats!H290</f>
        <v>50577.711130000003</v>
      </c>
      <c r="G6" s="263">
        <f>Résultats!I290</f>
        <v>51404.830750000001</v>
      </c>
      <c r="H6" s="263">
        <f>Résultats!J290</f>
        <v>52652.689769999997</v>
      </c>
      <c r="I6" s="263">
        <f>Résultats!K290</f>
        <v>53240.859380000002</v>
      </c>
      <c r="J6" s="263">
        <f>Résultats!L290</f>
        <v>54442.262060000001</v>
      </c>
      <c r="K6" s="263">
        <f>Résultats!M290</f>
        <v>56442.382989999998</v>
      </c>
      <c r="L6" s="263">
        <f>Résultats!N290</f>
        <v>57915.791259999998</v>
      </c>
      <c r="M6" s="263">
        <f>Résultats!O290</f>
        <v>56788.232689999997</v>
      </c>
      <c r="N6" s="263">
        <f>Résultats!P290</f>
        <v>56684.35194</v>
      </c>
      <c r="O6" s="263">
        <f>Résultats!Q290</f>
        <v>56743.52996</v>
      </c>
      <c r="P6" s="263">
        <f>Résultats!R290</f>
        <v>55968.697870000004</v>
      </c>
      <c r="Q6" s="263">
        <f>Résultats!S290</f>
        <v>56546.68561</v>
      </c>
      <c r="R6" s="263">
        <f>Résultats!T290</f>
        <v>56508.177020000003</v>
      </c>
      <c r="S6" s="263">
        <f>Résultats!U290</f>
        <v>56360.858650000002</v>
      </c>
      <c r="T6" s="263">
        <f>Résultats!V290</f>
        <v>56198.060409999998</v>
      </c>
      <c r="U6" s="263">
        <f>Résultats!W290</f>
        <v>55827.970459999997</v>
      </c>
      <c r="V6" s="263">
        <f>Résultats!X290</f>
        <v>55457.576070000003</v>
      </c>
      <c r="W6" s="263">
        <f>Résultats!Y290</f>
        <v>55188.518329999999</v>
      </c>
      <c r="X6" s="263">
        <f>Résultats!Z290</f>
        <v>55044.993840000003</v>
      </c>
      <c r="Y6" s="263">
        <f>Résultats!AA290</f>
        <v>55012.692569999999</v>
      </c>
      <c r="Z6" s="263">
        <f>Résultats!AB290</f>
        <v>55056.222500000003</v>
      </c>
      <c r="AA6" s="263">
        <f>Résultats!AC290</f>
        <v>55160.45478</v>
      </c>
      <c r="AB6" s="263">
        <f>Résultats!AD290</f>
        <v>55276.422310000002</v>
      </c>
      <c r="AC6" s="263">
        <f>Résultats!AE290</f>
        <v>55411.30126</v>
      </c>
      <c r="AD6" s="263">
        <f>Résultats!AF290</f>
        <v>55561.690130000003</v>
      </c>
      <c r="AE6" s="263">
        <f>Résultats!AG290</f>
        <v>55727.783539999997</v>
      </c>
      <c r="AF6" s="263">
        <f>Résultats!AH290</f>
        <v>55911.94096</v>
      </c>
      <c r="AG6" s="263">
        <f>Résultats!AI290</f>
        <v>56112.817790000001</v>
      </c>
      <c r="AH6" s="263">
        <f>Résultats!AJ290</f>
        <v>56330.07892</v>
      </c>
      <c r="AI6" s="263">
        <f>Résultats!AK290</f>
        <v>56556.997170000002</v>
      </c>
      <c r="AJ6" s="263">
        <f>Résultats!AL290</f>
        <v>56795.128859999997</v>
      </c>
      <c r="AK6" s="263">
        <f>Résultats!AM290</f>
        <v>57040.102559999999</v>
      </c>
      <c r="AL6" s="263">
        <f>Résultats!AN290</f>
        <v>57341.553310000003</v>
      </c>
      <c r="AM6" s="263">
        <f>Résultats!AO290</f>
        <v>57659.006359999999</v>
      </c>
      <c r="AN6" s="263">
        <f>Résultats!AP290</f>
        <v>57975.645750000003</v>
      </c>
      <c r="AO6" s="263">
        <f>Résultats!AQ290</f>
        <v>58287.857320000003</v>
      </c>
      <c r="AP6" s="263">
        <f>Résultats!AR290</f>
        <v>58589.495920000001</v>
      </c>
      <c r="AQ6" s="263">
        <f>Résultats!AS290</f>
        <v>58878.027269999999</v>
      </c>
      <c r="AR6" s="263">
        <f>Résultats!AT290</f>
        <v>59154.339240000001</v>
      </c>
      <c r="AS6" s="263">
        <f>Résultats!AU290</f>
        <v>59416.886720000002</v>
      </c>
      <c r="AT6" s="263">
        <f>Résultats!AV290</f>
        <v>59664.379489999999</v>
      </c>
      <c r="AU6" s="264">
        <f>Résultats!AW290</f>
        <v>59901.881739999997</v>
      </c>
      <c r="AV6" s="253"/>
    </row>
    <row r="7" spans="1:49" x14ac:dyDescent="0.35">
      <c r="B7" s="258" t="s">
        <v>498</v>
      </c>
      <c r="C7" s="259">
        <f>Résultats!E291</f>
        <v>580650.23010000004</v>
      </c>
      <c r="D7" s="212">
        <f>Résultats!F291</f>
        <v>598711.1176</v>
      </c>
      <c r="E7" s="212">
        <f>Résultats!G291</f>
        <v>601302.13219999999</v>
      </c>
      <c r="F7" s="212">
        <f>Résultats!H291</f>
        <v>618253.85250000004</v>
      </c>
      <c r="G7" s="212">
        <f>Résultats!I291</f>
        <v>629273.2868</v>
      </c>
      <c r="H7" s="212">
        <f>Résultats!J291</f>
        <v>643579.61750000005</v>
      </c>
      <c r="I7" s="212">
        <f>Résultats!K291</f>
        <v>659571.3676</v>
      </c>
      <c r="J7" s="212">
        <f>Résultats!L291</f>
        <v>680782.49190000002</v>
      </c>
      <c r="K7" s="212">
        <f>Résultats!M291</f>
        <v>707667.29020000005</v>
      </c>
      <c r="L7" s="212">
        <f>Résultats!N291</f>
        <v>726425.3</v>
      </c>
      <c r="M7" s="212">
        <f>Résultats!O291</f>
        <v>721115.45970000001</v>
      </c>
      <c r="N7" s="212">
        <f>Résultats!P291</f>
        <v>719899</v>
      </c>
      <c r="O7" s="212">
        <f>Résultats!Q291</f>
        <v>718529.34530000004</v>
      </c>
      <c r="P7" s="212">
        <f>Résultats!R291</f>
        <v>715977.20849999995</v>
      </c>
      <c r="Q7" s="212">
        <f>Résultats!S291</f>
        <v>721844.3138</v>
      </c>
      <c r="R7" s="212">
        <f>Résultats!T291</f>
        <v>726386.39439999999</v>
      </c>
      <c r="S7" s="212">
        <f>Résultats!U291</f>
        <v>727281.35699999996</v>
      </c>
      <c r="T7" s="212">
        <f>Résultats!V291</f>
        <v>727387.04929999996</v>
      </c>
      <c r="U7" s="212">
        <f>Résultats!W291</f>
        <v>725549.93649999995</v>
      </c>
      <c r="V7" s="212">
        <f>Résultats!X291</f>
        <v>722963.19940000004</v>
      </c>
      <c r="W7" s="212">
        <f>Résultats!Y291</f>
        <v>721603.89709999994</v>
      </c>
      <c r="X7" s="212">
        <f>Résultats!Z291</f>
        <v>721550.1642</v>
      </c>
      <c r="Y7" s="212">
        <f>Résultats!AA291</f>
        <v>722547.53460000001</v>
      </c>
      <c r="Z7" s="212">
        <f>Résultats!AB291</f>
        <v>724255.50450000004</v>
      </c>
      <c r="AA7" s="212">
        <f>Résultats!AC291</f>
        <v>726438.82279999997</v>
      </c>
      <c r="AB7" s="212">
        <f>Résultats!AD291</f>
        <v>728721.30729999999</v>
      </c>
      <c r="AC7" s="212">
        <f>Résultats!AE291</f>
        <v>731051.88359999994</v>
      </c>
      <c r="AD7" s="212">
        <f>Résultats!AF291</f>
        <v>733379.85679999995</v>
      </c>
      <c r="AE7" s="212">
        <f>Résultats!AG291</f>
        <v>735700.88710000005</v>
      </c>
      <c r="AF7" s="212">
        <f>Résultats!AH291</f>
        <v>738047.3996</v>
      </c>
      <c r="AG7" s="212">
        <f>Résultats!AI291</f>
        <v>740396.97450000001</v>
      </c>
      <c r="AH7" s="212">
        <f>Résultats!AJ291</f>
        <v>742791.88379999995</v>
      </c>
      <c r="AI7" s="212">
        <f>Résultats!AK291</f>
        <v>745235.59219999996</v>
      </c>
      <c r="AJ7" s="212">
        <f>Résultats!AL291</f>
        <v>747761.96019999997</v>
      </c>
      <c r="AK7" s="212">
        <f>Résultats!AM291</f>
        <v>750367.78060000006</v>
      </c>
      <c r="AL7" s="212">
        <f>Résultats!AN291</f>
        <v>753333.8432</v>
      </c>
      <c r="AM7" s="212">
        <f>Résultats!AO291</f>
        <v>756493.96719999996</v>
      </c>
      <c r="AN7" s="212">
        <f>Résultats!AP291</f>
        <v>759746.47869999998</v>
      </c>
      <c r="AO7" s="212">
        <f>Résultats!AQ291</f>
        <v>763052.52190000005</v>
      </c>
      <c r="AP7" s="212">
        <f>Résultats!AR291</f>
        <v>766359.83620000002</v>
      </c>
      <c r="AQ7" s="212">
        <f>Résultats!AS291</f>
        <v>769628.06510000001</v>
      </c>
      <c r="AR7" s="212">
        <f>Résultats!AT291</f>
        <v>772856.85530000005</v>
      </c>
      <c r="AS7" s="212">
        <f>Résultats!AU291</f>
        <v>776035.87170000002</v>
      </c>
      <c r="AT7" s="212">
        <f>Résultats!AV291</f>
        <v>779155.89049999998</v>
      </c>
      <c r="AU7" s="260">
        <f>Résultats!AW291</f>
        <v>782246.68050000002</v>
      </c>
    </row>
    <row r="8" spans="1:49" x14ac:dyDescent="0.35">
      <c r="B8" s="258" t="s">
        <v>499</v>
      </c>
      <c r="C8" s="259">
        <f>Résultats!E288</f>
        <v>533482.14110000001</v>
      </c>
      <c r="D8" s="212">
        <f>Résultats!F288</f>
        <v>549193.36679999996</v>
      </c>
      <c r="E8" s="212">
        <f>Résultats!G288</f>
        <v>552124.96250000002</v>
      </c>
      <c r="F8" s="212">
        <f>Résultats!H288</f>
        <v>567688.65919999999</v>
      </c>
      <c r="G8" s="212">
        <f>Résultats!I288</f>
        <v>577881.25549999997</v>
      </c>
      <c r="H8" s="212">
        <f>Résultats!J288</f>
        <v>590940.08299999998</v>
      </c>
      <c r="I8" s="212">
        <f>Résultats!K288</f>
        <v>606349.27320000005</v>
      </c>
      <c r="J8" s="212">
        <f>Résultats!L288</f>
        <v>626362.19720000005</v>
      </c>
      <c r="K8" s="212">
        <f>Résultats!M288</f>
        <v>651247.95819999999</v>
      </c>
      <c r="L8" s="212">
        <f>Résultats!N288</f>
        <v>668533.17559999996</v>
      </c>
      <c r="M8" s="212">
        <f>Résultats!O288</f>
        <v>664355.44770000002</v>
      </c>
      <c r="N8" s="212">
        <f>Résultats!P288</f>
        <v>663242.82180000003</v>
      </c>
      <c r="O8" s="212">
        <f>Résultats!Q288</f>
        <v>661814.20250000001</v>
      </c>
      <c r="P8" s="212">
        <f>Résultats!R288</f>
        <v>660039.97490000003</v>
      </c>
      <c r="Q8" s="212">
        <f>Résultats!S288</f>
        <v>665329.48710000003</v>
      </c>
      <c r="R8" s="212">
        <f>Résultats!T288</f>
        <v>667791.52099999995</v>
      </c>
      <c r="S8" s="212">
        <f>Résultats!U288</f>
        <v>668163.18579999998</v>
      </c>
      <c r="T8" s="212">
        <f>Résultats!V288</f>
        <v>667763.46</v>
      </c>
      <c r="U8" s="212">
        <f>Résultats!W288</f>
        <v>665639.62100000004</v>
      </c>
      <c r="V8" s="212">
        <f>Résultats!X288</f>
        <v>662775.01289999997</v>
      </c>
      <c r="W8" s="212">
        <f>Résultats!Y288</f>
        <v>661032.56590000005</v>
      </c>
      <c r="X8" s="212">
        <f>Résultats!Z288</f>
        <v>660462.15700000001</v>
      </c>
      <c r="Y8" s="212">
        <f>Résultats!AA288</f>
        <v>660822.43830000004</v>
      </c>
      <c r="Z8" s="212">
        <f>Résultats!AB288</f>
        <v>661808.94499999995</v>
      </c>
      <c r="AA8" s="212">
        <f>Résultats!AC288</f>
        <v>663202.25580000004</v>
      </c>
      <c r="AB8" s="212">
        <f>Résultats!AD288</f>
        <v>664678.41879999998</v>
      </c>
      <c r="AC8" s="212">
        <f>Résultats!AE288</f>
        <v>666179.58380000002</v>
      </c>
      <c r="AD8" s="212">
        <f>Résultats!AF288</f>
        <v>667659.054</v>
      </c>
      <c r="AE8" s="212">
        <f>Résultats!AG288</f>
        <v>669112.39280000003</v>
      </c>
      <c r="AF8" s="212">
        <f>Résultats!AH288</f>
        <v>670569.20360000001</v>
      </c>
      <c r="AG8" s="212">
        <f>Résultats!AI288</f>
        <v>672008.74069999997</v>
      </c>
      <c r="AH8" s="212">
        <f>Résultats!AJ288</f>
        <v>673472.88489999995</v>
      </c>
      <c r="AI8" s="212">
        <f>Résultats!AK288</f>
        <v>674971.65029999998</v>
      </c>
      <c r="AJ8" s="212">
        <f>Résultats!AL288</f>
        <v>676536.56519999995</v>
      </c>
      <c r="AK8" s="212">
        <f>Résultats!AM288</f>
        <v>678168.63820000004</v>
      </c>
      <c r="AL8" s="212">
        <f>Résultats!AN288</f>
        <v>680092.95070000004</v>
      </c>
      <c r="AM8" s="212">
        <f>Résultats!AO288</f>
        <v>682186.45429999998</v>
      </c>
      <c r="AN8" s="212">
        <f>Résultats!AP288</f>
        <v>684366.08270000003</v>
      </c>
      <c r="AO8" s="212">
        <f>Résultats!AQ288</f>
        <v>686597.27009999997</v>
      </c>
      <c r="AP8" s="212">
        <f>Résultats!AR288</f>
        <v>688835.04520000005</v>
      </c>
      <c r="AQ8" s="212">
        <f>Résultats!AS288</f>
        <v>691042.6165</v>
      </c>
      <c r="AR8" s="212">
        <f>Résultats!AT288</f>
        <v>693218.85930000001</v>
      </c>
      <c r="AS8" s="212">
        <f>Résultats!AU288</f>
        <v>695355.37239999999</v>
      </c>
      <c r="AT8" s="212">
        <f>Résultats!AV288</f>
        <v>697444.61620000005</v>
      </c>
      <c r="AU8" s="260">
        <f>Résultats!AW288</f>
        <v>699510.58689999999</v>
      </c>
    </row>
    <row r="9" spans="1:49" x14ac:dyDescent="0.35">
      <c r="B9" s="261" t="s">
        <v>500</v>
      </c>
      <c r="C9" s="262">
        <f>Résultats!E289</f>
        <v>85388.794450000001</v>
      </c>
      <c r="D9" s="263">
        <f>Résultats!F289</f>
        <v>94623.995599999995</v>
      </c>
      <c r="E9" s="263">
        <f>Résultats!G289</f>
        <v>97309.359849999906</v>
      </c>
      <c r="F9" s="263">
        <f>Résultats!H289</f>
        <v>103596.1063</v>
      </c>
      <c r="G9" s="263">
        <f>Résultats!I289</f>
        <v>107572.5223</v>
      </c>
      <c r="H9" s="263">
        <f>Résultats!J289</f>
        <v>114868.6753</v>
      </c>
      <c r="I9" s="263">
        <f>Résultats!K289</f>
        <v>120274.23480000001</v>
      </c>
      <c r="J9" s="263">
        <f>Résultats!L289</f>
        <v>126787.716</v>
      </c>
      <c r="K9" s="263">
        <f>Résultats!M289</f>
        <v>135786.35060000001</v>
      </c>
      <c r="L9" s="263">
        <f>Résultats!N289</f>
        <v>145687.709</v>
      </c>
      <c r="M9" s="263">
        <f>Résultats!O289</f>
        <v>136449.0134</v>
      </c>
      <c r="N9" s="263">
        <f>Résultats!P289</f>
        <v>131141.04810000001</v>
      </c>
      <c r="O9" s="263">
        <f>Résultats!Q289</f>
        <v>126025.0264</v>
      </c>
      <c r="P9" s="263">
        <f>Résultats!R289</f>
        <v>114453.29180000001</v>
      </c>
      <c r="Q9" s="263">
        <f>Résultats!S289</f>
        <v>113928.52860000001</v>
      </c>
      <c r="R9" s="263">
        <f>Résultats!T289</f>
        <v>113396.0398</v>
      </c>
      <c r="S9" s="263">
        <f>Résultats!U289</f>
        <v>113038.90700000001</v>
      </c>
      <c r="T9" s="263">
        <f>Résultats!V289</f>
        <v>112909.2058</v>
      </c>
      <c r="U9" s="263">
        <f>Résultats!W289</f>
        <v>112538.2172</v>
      </c>
      <c r="V9" s="263">
        <f>Résultats!X289</f>
        <v>112346.7785</v>
      </c>
      <c r="W9" s="263">
        <f>Résultats!Y289</f>
        <v>112125.7491</v>
      </c>
      <c r="X9" s="263">
        <f>Résultats!Z289</f>
        <v>112044.1176</v>
      </c>
      <c r="Y9" s="263">
        <f>Résultats!AA289</f>
        <v>112176.6315</v>
      </c>
      <c r="Z9" s="263">
        <f>Résultats!AB289</f>
        <v>112353.6618</v>
      </c>
      <c r="AA9" s="263">
        <f>Résultats!AC289</f>
        <v>112609.01700000001</v>
      </c>
      <c r="AB9" s="263">
        <f>Résultats!AD289</f>
        <v>112934.39169999999</v>
      </c>
      <c r="AC9" s="263">
        <f>Résultats!AE289</f>
        <v>113325.8213</v>
      </c>
      <c r="AD9" s="263">
        <f>Résultats!AF289</f>
        <v>113765.03630000001</v>
      </c>
      <c r="AE9" s="263">
        <f>Résultats!AG289</f>
        <v>114244.4281</v>
      </c>
      <c r="AF9" s="263">
        <f>Résultats!AH289</f>
        <v>114764.3061</v>
      </c>
      <c r="AG9" s="263">
        <f>Résultats!AI289</f>
        <v>115325.821</v>
      </c>
      <c r="AH9" s="263">
        <f>Résultats!AJ289</f>
        <v>115919.5876</v>
      </c>
      <c r="AI9" s="263">
        <f>Résultats!AK289</f>
        <v>116531.3067</v>
      </c>
      <c r="AJ9" s="263">
        <f>Résultats!AL289</f>
        <v>117166.63890000001</v>
      </c>
      <c r="AK9" s="263">
        <f>Résultats!AM289</f>
        <v>117816.74770000001</v>
      </c>
      <c r="AL9" s="263">
        <f>Résultats!AN289</f>
        <v>118523.46219999999</v>
      </c>
      <c r="AM9" s="263">
        <f>Résultats!AO289</f>
        <v>119236.5947</v>
      </c>
      <c r="AN9" s="263">
        <f>Résultats!AP289</f>
        <v>119937.6836</v>
      </c>
      <c r="AO9" s="263">
        <f>Résultats!AQ289</f>
        <v>120631.38740000001</v>
      </c>
      <c r="AP9" s="263">
        <f>Résultats!AR289</f>
        <v>121310.65760000001</v>
      </c>
      <c r="AQ9" s="263">
        <f>Résultats!AS289</f>
        <v>121976.5024</v>
      </c>
      <c r="AR9" s="263">
        <f>Résultats!AT289</f>
        <v>122632.4466</v>
      </c>
      <c r="AS9" s="263">
        <f>Résultats!AU289</f>
        <v>123273.5292</v>
      </c>
      <c r="AT9" s="263">
        <f>Résultats!AV289</f>
        <v>123895.57769999999</v>
      </c>
      <c r="AU9" s="264">
        <f>Résultats!AW289</f>
        <v>124509.4244</v>
      </c>
    </row>
    <row r="10" spans="1:49" x14ac:dyDescent="0.35">
      <c r="B10" s="249" t="s">
        <v>501</v>
      </c>
      <c r="C10" s="250">
        <f t="shared" ref="C10:AU10" si="1">C5+C8</f>
        <v>696943.44530000002</v>
      </c>
      <c r="D10" s="251">
        <f t="shared" si="1"/>
        <v>717625.52459999989</v>
      </c>
      <c r="E10" s="251">
        <f t="shared" si="1"/>
        <v>727223.69240000006</v>
      </c>
      <c r="F10" s="251">
        <f t="shared" si="1"/>
        <v>752062.83920000005</v>
      </c>
      <c r="G10" s="251">
        <f t="shared" si="1"/>
        <v>769910.2574</v>
      </c>
      <c r="H10" s="251">
        <f t="shared" si="1"/>
        <v>791579.70730000001</v>
      </c>
      <c r="I10" s="251">
        <f t="shared" si="1"/>
        <v>821378.29280000005</v>
      </c>
      <c r="J10" s="251">
        <f t="shared" si="1"/>
        <v>857217.4617000001</v>
      </c>
      <c r="K10" s="251">
        <f t="shared" si="1"/>
        <v>898704.26009999996</v>
      </c>
      <c r="L10" s="251">
        <f t="shared" si="1"/>
        <v>928981.09299999999</v>
      </c>
      <c r="M10" s="251">
        <f t="shared" si="1"/>
        <v>925598.63950000005</v>
      </c>
      <c r="N10" s="251">
        <f t="shared" si="1"/>
        <v>922099.7827000001</v>
      </c>
      <c r="O10" s="251">
        <f t="shared" si="1"/>
        <v>916806.03330000001</v>
      </c>
      <c r="P10" s="251">
        <f t="shared" si="1"/>
        <v>913691.73550000007</v>
      </c>
      <c r="Q10" s="251">
        <f t="shared" si="1"/>
        <v>919580.13010000007</v>
      </c>
      <c r="R10" s="251">
        <f t="shared" si="1"/>
        <v>925042.23489999992</v>
      </c>
      <c r="S10" s="251">
        <f t="shared" si="1"/>
        <v>926841.81049999991</v>
      </c>
      <c r="T10" s="251">
        <f t="shared" si="1"/>
        <v>927376.16940000001</v>
      </c>
      <c r="U10" s="251">
        <f t="shared" si="1"/>
        <v>925852.72230000002</v>
      </c>
      <c r="V10" s="251">
        <f t="shared" si="1"/>
        <v>923063.54429999995</v>
      </c>
      <c r="W10" s="251">
        <f t="shared" si="1"/>
        <v>921765.62710000004</v>
      </c>
      <c r="X10" s="251">
        <f t="shared" si="1"/>
        <v>922001.31229999999</v>
      </c>
      <c r="Y10" s="251">
        <f t="shared" si="1"/>
        <v>923420.41870000004</v>
      </c>
      <c r="Z10" s="251">
        <f t="shared" si="1"/>
        <v>925583.70409999997</v>
      </c>
      <c r="AA10" s="251">
        <f t="shared" si="1"/>
        <v>928180.43350000004</v>
      </c>
      <c r="AB10" s="251">
        <f t="shared" si="1"/>
        <v>930894.92519999994</v>
      </c>
      <c r="AC10" s="251">
        <f t="shared" si="1"/>
        <v>933569.35750000004</v>
      </c>
      <c r="AD10" s="251">
        <f t="shared" si="1"/>
        <v>936129.92009999999</v>
      </c>
      <c r="AE10" s="251">
        <f t="shared" si="1"/>
        <v>938563.42449999996</v>
      </c>
      <c r="AF10" s="251">
        <f t="shared" si="1"/>
        <v>940910.98769999994</v>
      </c>
      <c r="AG10" s="251">
        <f t="shared" si="1"/>
        <v>943139.19799999997</v>
      </c>
      <c r="AH10" s="251">
        <f t="shared" si="1"/>
        <v>945326.68739999994</v>
      </c>
      <c r="AI10" s="251">
        <f t="shared" si="1"/>
        <v>947532.43279999995</v>
      </c>
      <c r="AJ10" s="251">
        <f t="shared" si="1"/>
        <v>949805.83869999996</v>
      </c>
      <c r="AK10" s="251">
        <f t="shared" si="1"/>
        <v>952172.90049999999</v>
      </c>
      <c r="AL10" s="251">
        <f t="shared" si="1"/>
        <v>954769.45910000009</v>
      </c>
      <c r="AM10" s="251">
        <f t="shared" si="1"/>
        <v>957596.23289999994</v>
      </c>
      <c r="AN10" s="251">
        <f t="shared" si="1"/>
        <v>960594.10499999998</v>
      </c>
      <c r="AO10" s="251">
        <f t="shared" si="1"/>
        <v>963720.03079999995</v>
      </c>
      <c r="AP10" s="251">
        <f t="shared" si="1"/>
        <v>966921.73800000013</v>
      </c>
      <c r="AQ10" s="251">
        <f t="shared" si="1"/>
        <v>970145.01579999994</v>
      </c>
      <c r="AR10" s="251">
        <f t="shared" si="1"/>
        <v>973381.77729999996</v>
      </c>
      <c r="AS10" s="251">
        <f t="shared" si="1"/>
        <v>976623.40610000002</v>
      </c>
      <c r="AT10" s="251">
        <f t="shared" si="1"/>
        <v>979862.74430000002</v>
      </c>
      <c r="AU10" s="252">
        <f t="shared" si="1"/>
        <v>983118.00280000002</v>
      </c>
    </row>
    <row r="11" spans="1:49" x14ac:dyDescent="0.3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49" s="244" customFormat="1" ht="45" customHeight="1" x14ac:dyDescent="0.3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</row>
    <row r="13" spans="1:49" x14ac:dyDescent="0.35">
      <c r="B13" s="245" t="s">
        <v>1</v>
      </c>
      <c r="C13" s="246">
        <f t="shared" ref="C13:AU13" si="2">C14+C15+C18</f>
        <v>1099450.1183000002</v>
      </c>
      <c r="D13" s="247">
        <f t="shared" si="2"/>
        <v>1138707.6063000001</v>
      </c>
      <c r="E13" s="247">
        <f t="shared" si="2"/>
        <v>1157204.5750000002</v>
      </c>
      <c r="F13" s="247">
        <f t="shared" si="2"/>
        <v>1191039.9668999999</v>
      </c>
      <c r="G13" s="247">
        <f t="shared" si="2"/>
        <v>1205655.8903999999</v>
      </c>
      <c r="H13" s="247">
        <f t="shared" si="2"/>
        <v>1235180.6798</v>
      </c>
      <c r="I13" s="247">
        <f t="shared" si="2"/>
        <v>1273175.4017</v>
      </c>
      <c r="J13" s="247">
        <f t="shared" si="2"/>
        <v>1316909.1527</v>
      </c>
      <c r="K13" s="247">
        <f t="shared" si="2"/>
        <v>1374709.2163</v>
      </c>
      <c r="L13" s="247">
        <f t="shared" si="2"/>
        <v>1425186.4659000002</v>
      </c>
      <c r="M13" s="247">
        <f t="shared" si="2"/>
        <v>1418608.6488999999</v>
      </c>
      <c r="N13" s="247">
        <f t="shared" si="2"/>
        <v>1418160.5537</v>
      </c>
      <c r="O13" s="247">
        <f t="shared" si="2"/>
        <v>1416275.3099000002</v>
      </c>
      <c r="P13" s="247">
        <f t="shared" si="2"/>
        <v>1411716.2165999999</v>
      </c>
      <c r="Q13" s="247">
        <f t="shared" si="2"/>
        <v>1416894.9446999999</v>
      </c>
      <c r="R13" s="247">
        <f t="shared" si="2"/>
        <v>1423154.3344999999</v>
      </c>
      <c r="S13" s="247">
        <f t="shared" si="2"/>
        <v>1425270.7875000001</v>
      </c>
      <c r="T13" s="247">
        <f t="shared" si="2"/>
        <v>1425526.4443000001</v>
      </c>
      <c r="U13" s="247">
        <f t="shared" si="2"/>
        <v>1431018.2807</v>
      </c>
      <c r="V13" s="247">
        <f t="shared" si="2"/>
        <v>1433877.8065999998</v>
      </c>
      <c r="W13" s="247">
        <f t="shared" si="2"/>
        <v>1438818.9506000001</v>
      </c>
      <c r="X13" s="247">
        <f t="shared" si="2"/>
        <v>1445883.0447</v>
      </c>
      <c r="Y13" s="247">
        <f t="shared" si="2"/>
        <v>1454977.4696</v>
      </c>
      <c r="Z13" s="247">
        <f t="shared" si="2"/>
        <v>1465285.9068999998</v>
      </c>
      <c r="AA13" s="247">
        <f t="shared" si="2"/>
        <v>1476457.0567000001</v>
      </c>
      <c r="AB13" s="247">
        <f t="shared" si="2"/>
        <v>1488104.5767000001</v>
      </c>
      <c r="AC13" s="247">
        <f t="shared" si="2"/>
        <v>1499926.5418000002</v>
      </c>
      <c r="AD13" s="247">
        <f t="shared" si="2"/>
        <v>1511682.3215999999</v>
      </c>
      <c r="AE13" s="247">
        <f t="shared" si="2"/>
        <v>1523305.9323</v>
      </c>
      <c r="AF13" s="247">
        <f t="shared" si="2"/>
        <v>1534883.8254</v>
      </c>
      <c r="AG13" s="247">
        <f t="shared" si="2"/>
        <v>1546339.6009</v>
      </c>
      <c r="AH13" s="247">
        <f t="shared" si="2"/>
        <v>1557771.0134000001</v>
      </c>
      <c r="AI13" s="247">
        <f t="shared" si="2"/>
        <v>1569215.7877</v>
      </c>
      <c r="AJ13" s="247">
        <f t="shared" si="2"/>
        <v>1580917.8415999999</v>
      </c>
      <c r="AK13" s="247">
        <f t="shared" si="2"/>
        <v>1592933.2831999999</v>
      </c>
      <c r="AL13" s="247">
        <f t="shared" si="2"/>
        <v>1605610.8999000001</v>
      </c>
      <c r="AM13" s="247">
        <f t="shared" si="2"/>
        <v>1618901.8832</v>
      </c>
      <c r="AN13" s="247">
        <f t="shared" si="2"/>
        <v>1632652.8023000001</v>
      </c>
      <c r="AO13" s="247">
        <f t="shared" si="2"/>
        <v>1646900.1528</v>
      </c>
      <c r="AP13" s="247">
        <f t="shared" si="2"/>
        <v>1661587.3171000001</v>
      </c>
      <c r="AQ13" s="247">
        <f t="shared" si="2"/>
        <v>1676612.4129000001</v>
      </c>
      <c r="AR13" s="247">
        <f t="shared" si="2"/>
        <v>1692048.3481999999</v>
      </c>
      <c r="AS13" s="247">
        <f t="shared" si="2"/>
        <v>1707880.3295</v>
      </c>
      <c r="AT13" s="247">
        <f t="shared" si="2"/>
        <v>1724057.5884</v>
      </c>
      <c r="AU13" s="248">
        <f t="shared" si="2"/>
        <v>1740889.6809999999</v>
      </c>
    </row>
    <row r="14" spans="1:49" x14ac:dyDescent="0.35">
      <c r="B14" s="249" t="s">
        <v>494</v>
      </c>
      <c r="C14" s="250">
        <f>Résultats!E294</f>
        <v>269949.78960000002</v>
      </c>
      <c r="D14" s="251">
        <f>Résultats!F294</f>
        <v>277098.31140000001</v>
      </c>
      <c r="E14" s="251">
        <f>Résultats!G294</f>
        <v>283661.62070000003</v>
      </c>
      <c r="F14" s="251">
        <f>Résultats!H294</f>
        <v>284996.64429999999</v>
      </c>
      <c r="G14" s="251">
        <f>Résultats!I294</f>
        <v>276969.51199999999</v>
      </c>
      <c r="H14" s="251">
        <f>Résultats!J294</f>
        <v>276308.41389999999</v>
      </c>
      <c r="I14" s="251">
        <f>Résultats!K294</f>
        <v>278550.93329999998</v>
      </c>
      <c r="J14" s="251">
        <f>Résultats!L294</f>
        <v>278764.20939999999</v>
      </c>
      <c r="K14" s="251">
        <f>Résultats!M294</f>
        <v>284099.9154</v>
      </c>
      <c r="L14" s="251">
        <f>Résultats!N294</f>
        <v>292961.30810000002</v>
      </c>
      <c r="M14" s="251">
        <f>Résultats!O294</f>
        <v>300343.14889999997</v>
      </c>
      <c r="N14" s="251">
        <f>Résultats!P294</f>
        <v>308835.91889999999</v>
      </c>
      <c r="O14" s="251">
        <f>Résultats!Q294</f>
        <v>317314.234</v>
      </c>
      <c r="P14" s="251">
        <f>Résultats!R294</f>
        <v>328532.7561</v>
      </c>
      <c r="Q14" s="251">
        <f>Résultats!S294</f>
        <v>327772.34159999999</v>
      </c>
      <c r="R14" s="251">
        <f>Résultats!T294</f>
        <v>327038.72879999998</v>
      </c>
      <c r="S14" s="251">
        <f>Résultats!U294</f>
        <v>327195.06109999999</v>
      </c>
      <c r="T14" s="251">
        <f>Résultats!V294</f>
        <v>326543.52740000002</v>
      </c>
      <c r="U14" s="251">
        <f>Résultats!W294</f>
        <v>333088.902</v>
      </c>
      <c r="V14" s="251">
        <f>Résultats!X294</f>
        <v>338184.02559999999</v>
      </c>
      <c r="W14" s="251">
        <f>Résultats!Y294</f>
        <v>344113.3798</v>
      </c>
      <c r="X14" s="251">
        <f>Résultats!Z294</f>
        <v>350623.45990000002</v>
      </c>
      <c r="Y14" s="251">
        <f>Résultats!AA294</f>
        <v>357798.94620000001</v>
      </c>
      <c r="Z14" s="251">
        <f>Résultats!AB294</f>
        <v>365383.53129999997</v>
      </c>
      <c r="AA14" s="251">
        <f>Résultats!AC294</f>
        <v>373240.85989999998</v>
      </c>
      <c r="AB14" s="251">
        <f>Résultats!AD294</f>
        <v>381318.61729999998</v>
      </c>
      <c r="AC14" s="251">
        <f>Résultats!AE294</f>
        <v>389447.84820000001</v>
      </c>
      <c r="AD14" s="251">
        <f>Résultats!AF294</f>
        <v>397482.09659999999</v>
      </c>
      <c r="AE14" s="251">
        <f>Résultats!AG294</f>
        <v>405387.81689999998</v>
      </c>
      <c r="AF14" s="251">
        <f>Résultats!AH294</f>
        <v>413224.62709999998</v>
      </c>
      <c r="AG14" s="251">
        <f>Résultats!AI294</f>
        <v>420971.95390000002</v>
      </c>
      <c r="AH14" s="251">
        <f>Résultats!AJ294</f>
        <v>428678.00809999998</v>
      </c>
      <c r="AI14" s="251">
        <f>Résultats!AK294</f>
        <v>436349.19910000003</v>
      </c>
      <c r="AJ14" s="251">
        <f>Résultats!AL294</f>
        <v>444180.10710000002</v>
      </c>
      <c r="AK14" s="251">
        <f>Résultats!AM294</f>
        <v>452217.70049999998</v>
      </c>
      <c r="AL14" s="251">
        <f>Résultats!AN294</f>
        <v>460567.34629999998</v>
      </c>
      <c r="AM14" s="251">
        <f>Résultats!AO294</f>
        <v>469275.8015</v>
      </c>
      <c r="AN14" s="251">
        <f>Résultats!AP294</f>
        <v>478283.6459</v>
      </c>
      <c r="AO14" s="251">
        <f>Résultats!AQ294</f>
        <v>487664.86200000002</v>
      </c>
      <c r="AP14" s="251">
        <f>Résultats!AR294</f>
        <v>497429.6335</v>
      </c>
      <c r="AQ14" s="251">
        <f>Résultats!AS294</f>
        <v>507528.60690000001</v>
      </c>
      <c r="AR14" s="251">
        <f>Résultats!AT294</f>
        <v>518039.05310000002</v>
      </c>
      <c r="AS14" s="251">
        <f>Résultats!AU294</f>
        <v>528962.24529999995</v>
      </c>
      <c r="AT14" s="251">
        <f>Résultats!AV294</f>
        <v>540261.25959999999</v>
      </c>
      <c r="AU14" s="252">
        <f>Résultats!AW294</f>
        <v>552155.88769999996</v>
      </c>
    </row>
    <row r="15" spans="1:49" x14ac:dyDescent="0.35">
      <c r="B15" s="254" t="s">
        <v>495</v>
      </c>
      <c r="C15" s="255">
        <f>Résultats!E300</f>
        <v>248850.0986</v>
      </c>
      <c r="D15" s="256">
        <f>Résultats!F300</f>
        <v>262898.17729999998</v>
      </c>
      <c r="E15" s="256">
        <f>Résultats!G300</f>
        <v>272240.82209999999</v>
      </c>
      <c r="F15" s="256">
        <f>Résultats!H300</f>
        <v>287789.47009999998</v>
      </c>
      <c r="G15" s="256">
        <f>Résultats!I300</f>
        <v>299413.09159999999</v>
      </c>
      <c r="H15" s="256">
        <f>Résultats!J300</f>
        <v>315292.64840000001</v>
      </c>
      <c r="I15" s="256">
        <f>Résultats!K300</f>
        <v>335053.10080000001</v>
      </c>
      <c r="J15" s="256">
        <f>Résultats!L300</f>
        <v>357362.45140000002</v>
      </c>
      <c r="K15" s="256">
        <f>Résultats!M300</f>
        <v>382942.01069999998</v>
      </c>
      <c r="L15" s="256">
        <f>Résultats!N300</f>
        <v>405799.8578</v>
      </c>
      <c r="M15" s="256">
        <f>Résultats!O300</f>
        <v>397150.04029999999</v>
      </c>
      <c r="N15" s="256">
        <f>Résultats!P300</f>
        <v>389425.6348</v>
      </c>
      <c r="O15" s="256">
        <f>Résultats!Q300</f>
        <v>380431.73060000001</v>
      </c>
      <c r="P15" s="256">
        <f>Résultats!R300</f>
        <v>367206.25199999998</v>
      </c>
      <c r="Q15" s="256">
        <f>Résultats!S300</f>
        <v>367278.2893</v>
      </c>
      <c r="R15" s="256">
        <f>Résultats!T300</f>
        <v>369729.21130000002</v>
      </c>
      <c r="S15" s="256">
        <f>Résultats!U300</f>
        <v>370794.36940000003</v>
      </c>
      <c r="T15" s="256">
        <f>Résultats!V300</f>
        <v>371595.8676</v>
      </c>
      <c r="U15" s="256">
        <f>Résultats!W300</f>
        <v>371955.77679999999</v>
      </c>
      <c r="V15" s="256">
        <f>Résultats!X300</f>
        <v>371970.85479999997</v>
      </c>
      <c r="W15" s="256">
        <f>Résultats!Y300</f>
        <v>372287.85710000002</v>
      </c>
      <c r="X15" s="256">
        <f>Résultats!Z300</f>
        <v>373036.79599999997</v>
      </c>
      <c r="Y15" s="256">
        <f>Résultats!AA300</f>
        <v>374207.3738</v>
      </c>
      <c r="Z15" s="256">
        <f>Résultats!AB300</f>
        <v>375507.39649999997</v>
      </c>
      <c r="AA15" s="256">
        <f>Résultats!AC300</f>
        <v>376905.74060000002</v>
      </c>
      <c r="AB15" s="256">
        <f>Résultats!AD300</f>
        <v>378420.81660000002</v>
      </c>
      <c r="AC15" s="256">
        <f>Résultats!AE300</f>
        <v>379955.01400000002</v>
      </c>
      <c r="AD15" s="256">
        <f>Résultats!AF300</f>
        <v>381463.80239999999</v>
      </c>
      <c r="AE15" s="256">
        <f>Résultats!AG300</f>
        <v>382927.05219999998</v>
      </c>
      <c r="AF15" s="256">
        <f>Résultats!AH300</f>
        <v>384350.82169999997</v>
      </c>
      <c r="AG15" s="256">
        <f>Résultats!AI300</f>
        <v>385715.85430000001</v>
      </c>
      <c r="AH15" s="256">
        <f>Résultats!AJ300</f>
        <v>387043.33960000001</v>
      </c>
      <c r="AI15" s="256">
        <f>Résultats!AK300</f>
        <v>388364.48599999998</v>
      </c>
      <c r="AJ15" s="256">
        <f>Résultats!AL300</f>
        <v>389700.35269999999</v>
      </c>
      <c r="AK15" s="256">
        <f>Résultats!AM300</f>
        <v>391066.27789999999</v>
      </c>
      <c r="AL15" s="256">
        <f>Résultats!AN300</f>
        <v>392414.32260000001</v>
      </c>
      <c r="AM15" s="256">
        <f>Résultats!AO300</f>
        <v>393821.4388</v>
      </c>
      <c r="AN15" s="256">
        <f>Résultats!AP300</f>
        <v>395295.39510000002</v>
      </c>
      <c r="AO15" s="256">
        <f>Résultats!AQ300</f>
        <v>396835.28889999999</v>
      </c>
      <c r="AP15" s="256">
        <f>Résultats!AR300</f>
        <v>398427.79479999997</v>
      </c>
      <c r="AQ15" s="256">
        <f>Résultats!AS300</f>
        <v>400058.66210000002</v>
      </c>
      <c r="AR15" s="256">
        <f>Résultats!AT300</f>
        <v>401725.6177</v>
      </c>
      <c r="AS15" s="256">
        <f>Résultats!AU300</f>
        <v>403424.10110000003</v>
      </c>
      <c r="AT15" s="256">
        <f>Résultats!AV300</f>
        <v>405150.54550000001</v>
      </c>
      <c r="AU15" s="257">
        <f>Résultats!AW300</f>
        <v>406925.15269999998</v>
      </c>
    </row>
    <row r="16" spans="1:49" x14ac:dyDescent="0.35">
      <c r="B16" s="258" t="s">
        <v>496</v>
      </c>
      <c r="C16" s="259">
        <f>Résultats!E295</f>
        <v>163461.30420000001</v>
      </c>
      <c r="D16" s="212">
        <f>Résultats!F295</f>
        <v>168432.15779999999</v>
      </c>
      <c r="E16" s="212">
        <f>Résultats!G295</f>
        <v>175098.72990000001</v>
      </c>
      <c r="F16" s="212">
        <f>Résultats!H295</f>
        <v>184374.18</v>
      </c>
      <c r="G16" s="212">
        <f>Résultats!I295</f>
        <v>192029.0019</v>
      </c>
      <c r="H16" s="212">
        <f>Résultats!J295</f>
        <v>200639.6243</v>
      </c>
      <c r="I16" s="212">
        <f>Résultats!K295</f>
        <v>215029.0196</v>
      </c>
      <c r="J16" s="212">
        <f>Résultats!L295</f>
        <v>230855.26449999999</v>
      </c>
      <c r="K16" s="212">
        <f>Résultats!M295</f>
        <v>247456.30189999999</v>
      </c>
      <c r="L16" s="212">
        <f>Résultats!N295</f>
        <v>260447.91740000001</v>
      </c>
      <c r="M16" s="212">
        <f>Résultats!O295</f>
        <v>261243.1918</v>
      </c>
      <c r="N16" s="212">
        <f>Résultats!P295</f>
        <v>258856.96090000001</v>
      </c>
      <c r="O16" s="212">
        <f>Résultats!Q295</f>
        <v>254991.8308</v>
      </c>
      <c r="P16" s="212">
        <f>Résultats!R295</f>
        <v>253651.76060000001</v>
      </c>
      <c r="Q16" s="212">
        <f>Résultats!S295</f>
        <v>254250.64300000001</v>
      </c>
      <c r="R16" s="212">
        <f>Résultats!T295</f>
        <v>257250.7139</v>
      </c>
      <c r="S16" s="212">
        <f>Résultats!U295</f>
        <v>258678.62469999999</v>
      </c>
      <c r="T16" s="212">
        <f>Résultats!V295</f>
        <v>259612.70939999999</v>
      </c>
      <c r="U16" s="212">
        <f>Résultats!W295</f>
        <v>260239.3106</v>
      </c>
      <c r="V16" s="212">
        <f>Résultats!X295</f>
        <v>260424.08069999999</v>
      </c>
      <c r="W16" s="212">
        <f>Résultats!Y295</f>
        <v>261052.23050000001</v>
      </c>
      <c r="X16" s="212">
        <f>Résultats!Z295</f>
        <v>262015.0116</v>
      </c>
      <c r="Y16" s="212">
        <f>Résultats!AA295</f>
        <v>263186.19829999999</v>
      </c>
      <c r="Z16" s="212">
        <f>Résultats!AB295</f>
        <v>264436.98729999998</v>
      </c>
      <c r="AA16" s="212">
        <f>Résultats!AC295</f>
        <v>265691.13530000002</v>
      </c>
      <c r="AB16" s="212">
        <f>Résultats!AD295</f>
        <v>266971.90889999998</v>
      </c>
      <c r="AC16" s="212">
        <f>Résultats!AE295</f>
        <v>268184.73910000001</v>
      </c>
      <c r="AD16" s="212">
        <f>Résultats!AF295</f>
        <v>269305.63069999998</v>
      </c>
      <c r="AE16" s="212">
        <f>Résultats!AG295</f>
        <v>270325.62929999997</v>
      </c>
      <c r="AF16" s="212">
        <f>Résultats!AH295</f>
        <v>271254.04060000001</v>
      </c>
      <c r="AG16" s="212">
        <f>Résultats!AI295</f>
        <v>272074.60430000001</v>
      </c>
      <c r="AH16" s="212">
        <f>Résultats!AJ295</f>
        <v>272821.12359999999</v>
      </c>
      <c r="AI16" s="212">
        <f>Résultats!AK295</f>
        <v>273538.89529999997</v>
      </c>
      <c r="AJ16" s="212">
        <f>Résultats!AL295</f>
        <v>274245.06790000002</v>
      </c>
      <c r="AK16" s="212">
        <f>Résultats!AM295</f>
        <v>274964.7732</v>
      </c>
      <c r="AL16" s="212">
        <f>Résultats!AN295</f>
        <v>275606.86910000001</v>
      </c>
      <c r="AM16" s="212">
        <f>Résultats!AO295</f>
        <v>276300.38250000001</v>
      </c>
      <c r="AN16" s="212">
        <f>Résultats!AP295</f>
        <v>277071.17099999997</v>
      </c>
      <c r="AO16" s="212">
        <f>Résultats!AQ295</f>
        <v>277912.7303</v>
      </c>
      <c r="AP16" s="212">
        <f>Résultats!AR295</f>
        <v>278819.6091</v>
      </c>
      <c r="AQ16" s="212">
        <f>Résultats!AS295</f>
        <v>279776.11420000001</v>
      </c>
      <c r="AR16" s="212">
        <f>Résultats!AT295</f>
        <v>280777.04989999998</v>
      </c>
      <c r="AS16" s="212">
        <f>Résultats!AU295</f>
        <v>281823.19890000002</v>
      </c>
      <c r="AT16" s="212">
        <f>Résultats!AV295</f>
        <v>282915.4534</v>
      </c>
      <c r="AU16" s="260">
        <f>Résultats!AW295</f>
        <v>284048.6741</v>
      </c>
    </row>
    <row r="17" spans="1:49" x14ac:dyDescent="0.35">
      <c r="B17" s="261" t="s">
        <v>497</v>
      </c>
      <c r="C17" s="262">
        <f>Résultats!E298</f>
        <v>47168.089030000003</v>
      </c>
      <c r="D17" s="263">
        <f>Résultats!F298</f>
        <v>49526.52809</v>
      </c>
      <c r="E17" s="263">
        <f>Résultats!G298</f>
        <v>49189.34431</v>
      </c>
      <c r="F17" s="263">
        <f>Résultats!H298</f>
        <v>50577.711130000003</v>
      </c>
      <c r="G17" s="263">
        <f>Résultats!I298</f>
        <v>51404.830750000001</v>
      </c>
      <c r="H17" s="263">
        <f>Résultats!J298</f>
        <v>52652.689769999997</v>
      </c>
      <c r="I17" s="263">
        <f>Résultats!K298</f>
        <v>53240.859380000002</v>
      </c>
      <c r="J17" s="263">
        <f>Résultats!L298</f>
        <v>54442.262060000001</v>
      </c>
      <c r="K17" s="263">
        <f>Résultats!M298</f>
        <v>56442.382989999998</v>
      </c>
      <c r="L17" s="263">
        <f>Résultats!N298</f>
        <v>57915.791259999998</v>
      </c>
      <c r="M17" s="263">
        <f>Résultats!O298</f>
        <v>56788.232689999997</v>
      </c>
      <c r="N17" s="263">
        <f>Résultats!P298</f>
        <v>56684.35194</v>
      </c>
      <c r="O17" s="263">
        <f>Résultats!Q298</f>
        <v>56743.52996</v>
      </c>
      <c r="P17" s="263">
        <f>Résultats!R298</f>
        <v>55968.697870000004</v>
      </c>
      <c r="Q17" s="263">
        <f>Résultats!S298</f>
        <v>56546.68561</v>
      </c>
      <c r="R17" s="263">
        <f>Résultats!T298</f>
        <v>56508.177020000003</v>
      </c>
      <c r="S17" s="263">
        <f>Résultats!U298</f>
        <v>56360.858650000002</v>
      </c>
      <c r="T17" s="263">
        <f>Résultats!V298</f>
        <v>56198.060409999998</v>
      </c>
      <c r="U17" s="263">
        <f>Résultats!W298</f>
        <v>55884.403010000002</v>
      </c>
      <c r="V17" s="263">
        <f>Résultats!X298</f>
        <v>55537.285069999998</v>
      </c>
      <c r="W17" s="263">
        <f>Résultats!Y298</f>
        <v>55240.881099999999</v>
      </c>
      <c r="X17" s="263">
        <f>Résultats!Z298</f>
        <v>55048.522700000001</v>
      </c>
      <c r="Y17" s="263">
        <f>Résultats!AA298</f>
        <v>54961.14789</v>
      </c>
      <c r="Z17" s="263">
        <f>Résultats!AB298</f>
        <v>54951.390099999997</v>
      </c>
      <c r="AA17" s="263">
        <f>Résultats!AC298</f>
        <v>55008.789599999996</v>
      </c>
      <c r="AB17" s="263">
        <f>Résultats!AD298</f>
        <v>55085.410669999997</v>
      </c>
      <c r="AC17" s="263">
        <f>Résultats!AE298</f>
        <v>55189.510479999997</v>
      </c>
      <c r="AD17" s="263">
        <f>Résultats!AF298</f>
        <v>55317.195679999997</v>
      </c>
      <c r="AE17" s="263">
        <f>Résultats!AG298</f>
        <v>55467.478309999999</v>
      </c>
      <c r="AF17" s="263">
        <f>Résultats!AH298</f>
        <v>55641.412539999998</v>
      </c>
      <c r="AG17" s="263">
        <f>Résultats!AI298</f>
        <v>55836.161919999999</v>
      </c>
      <c r="AH17" s="263">
        <f>Résultats!AJ298</f>
        <v>56049.970939999999</v>
      </c>
      <c r="AI17" s="263">
        <f>Résultats!AK298</f>
        <v>56276.260260000003</v>
      </c>
      <c r="AJ17" s="263">
        <f>Résultats!AL298</f>
        <v>56515.886870000002</v>
      </c>
      <c r="AK17" s="263">
        <f>Résultats!AM298</f>
        <v>56764.041160000001</v>
      </c>
      <c r="AL17" s="263">
        <f>Résultats!AN298</f>
        <v>57071.879670000002</v>
      </c>
      <c r="AM17" s="263">
        <f>Résultats!AO298</f>
        <v>57397.390930000001</v>
      </c>
      <c r="AN17" s="263">
        <f>Résultats!AP298</f>
        <v>57723.53527</v>
      </c>
      <c r="AO17" s="263">
        <f>Résultats!AQ298</f>
        <v>58046.771220000002</v>
      </c>
      <c r="AP17" s="263">
        <f>Résultats!AR298</f>
        <v>58360.430099999998</v>
      </c>
      <c r="AQ17" s="263">
        <f>Résultats!AS298</f>
        <v>58662.009149999998</v>
      </c>
      <c r="AR17" s="263">
        <f>Résultats!AT298</f>
        <v>58951.914729999997</v>
      </c>
      <c r="AS17" s="263">
        <f>Résultats!AU298</f>
        <v>59228.238969999999</v>
      </c>
      <c r="AT17" s="263">
        <f>Résultats!AV298</f>
        <v>59489.470780000003</v>
      </c>
      <c r="AU17" s="264">
        <f>Résultats!AW298</f>
        <v>59746.327429999998</v>
      </c>
      <c r="AW17" s="253"/>
    </row>
    <row r="18" spans="1:49" x14ac:dyDescent="0.35">
      <c r="B18" s="258" t="s">
        <v>498</v>
      </c>
      <c r="C18" s="259">
        <f>Résultats!E299</f>
        <v>580650.23010000004</v>
      </c>
      <c r="D18" s="212">
        <f>Résultats!F299</f>
        <v>598711.1176</v>
      </c>
      <c r="E18" s="212">
        <f>Résultats!G299</f>
        <v>601302.13219999999</v>
      </c>
      <c r="F18" s="212">
        <f>Résultats!H299</f>
        <v>618253.85250000004</v>
      </c>
      <c r="G18" s="212">
        <f>Résultats!I299</f>
        <v>629273.2868</v>
      </c>
      <c r="H18" s="212">
        <f>Résultats!J299</f>
        <v>643579.61750000005</v>
      </c>
      <c r="I18" s="212">
        <f>Résultats!K299</f>
        <v>659571.3676</v>
      </c>
      <c r="J18" s="212">
        <f>Résultats!L299</f>
        <v>680782.49190000002</v>
      </c>
      <c r="K18" s="212">
        <f>Résultats!M299</f>
        <v>707667.29020000005</v>
      </c>
      <c r="L18" s="212">
        <f>Résultats!N299</f>
        <v>726425.3</v>
      </c>
      <c r="M18" s="212">
        <f>Résultats!O299</f>
        <v>721115.45970000001</v>
      </c>
      <c r="N18" s="212">
        <f>Résultats!P299</f>
        <v>719899</v>
      </c>
      <c r="O18" s="212">
        <f>Résultats!Q299</f>
        <v>718529.34530000004</v>
      </c>
      <c r="P18" s="212">
        <f>Résultats!R299</f>
        <v>715977.20849999995</v>
      </c>
      <c r="Q18" s="212">
        <f>Résultats!S299</f>
        <v>721844.3138</v>
      </c>
      <c r="R18" s="212">
        <f>Résultats!T299</f>
        <v>726386.39439999999</v>
      </c>
      <c r="S18" s="212">
        <f>Résultats!U299</f>
        <v>727281.35699999996</v>
      </c>
      <c r="T18" s="212">
        <f>Résultats!V299</f>
        <v>727387.04929999996</v>
      </c>
      <c r="U18" s="212">
        <f>Résultats!W299</f>
        <v>725973.60190000001</v>
      </c>
      <c r="V18" s="212">
        <f>Résultats!X299</f>
        <v>723722.92619999999</v>
      </c>
      <c r="W18" s="212">
        <f>Résultats!Y299</f>
        <v>722417.71369999996</v>
      </c>
      <c r="X18" s="212">
        <f>Résultats!Z299</f>
        <v>722222.78879999998</v>
      </c>
      <c r="Y18" s="212">
        <f>Résultats!AA299</f>
        <v>722971.1496</v>
      </c>
      <c r="Z18" s="212">
        <f>Résultats!AB299</f>
        <v>724394.9791</v>
      </c>
      <c r="AA18" s="212">
        <f>Résultats!AC299</f>
        <v>726310.45620000002</v>
      </c>
      <c r="AB18" s="212">
        <f>Résultats!AD299</f>
        <v>728365.14280000003</v>
      </c>
      <c r="AC18" s="212">
        <f>Résultats!AE299</f>
        <v>730523.67960000003</v>
      </c>
      <c r="AD18" s="212">
        <f>Résultats!AF299</f>
        <v>732736.42260000005</v>
      </c>
      <c r="AE18" s="212">
        <f>Résultats!AG299</f>
        <v>734991.06319999998</v>
      </c>
      <c r="AF18" s="212">
        <f>Résultats!AH299</f>
        <v>737308.37659999996</v>
      </c>
      <c r="AG18" s="212">
        <f>Résultats!AI299</f>
        <v>739651.79269999999</v>
      </c>
      <c r="AH18" s="212">
        <f>Résultats!AJ299</f>
        <v>742049.66570000001</v>
      </c>
      <c r="AI18" s="212">
        <f>Résultats!AK299</f>
        <v>744502.10259999998</v>
      </c>
      <c r="AJ18" s="212">
        <f>Résultats!AL299</f>
        <v>747037.38179999997</v>
      </c>
      <c r="AK18" s="212">
        <f>Résultats!AM299</f>
        <v>749649.30480000004</v>
      </c>
      <c r="AL18" s="212">
        <f>Résultats!AN299</f>
        <v>752629.23100000003</v>
      </c>
      <c r="AM18" s="212">
        <f>Résultats!AO299</f>
        <v>755804.64289999998</v>
      </c>
      <c r="AN18" s="212">
        <f>Résultats!AP299</f>
        <v>759073.76130000001</v>
      </c>
      <c r="AO18" s="212">
        <f>Résultats!AQ299</f>
        <v>762400.00190000003</v>
      </c>
      <c r="AP18" s="212">
        <f>Résultats!AR299</f>
        <v>765729.88879999996</v>
      </c>
      <c r="AQ18" s="212">
        <f>Résultats!AS299</f>
        <v>769025.14390000002</v>
      </c>
      <c r="AR18" s="212">
        <f>Résultats!AT299</f>
        <v>772283.67740000004</v>
      </c>
      <c r="AS18" s="212">
        <f>Résultats!AU299</f>
        <v>775493.98309999995</v>
      </c>
      <c r="AT18" s="212">
        <f>Résultats!AV299</f>
        <v>778645.78330000001</v>
      </c>
      <c r="AU18" s="260">
        <f>Résultats!AW299</f>
        <v>781808.64060000004</v>
      </c>
    </row>
    <row r="19" spans="1:49" x14ac:dyDescent="0.35">
      <c r="B19" s="258" t="s">
        <v>499</v>
      </c>
      <c r="C19" s="259">
        <f>Résultats!E296</f>
        <v>533482.14110000001</v>
      </c>
      <c r="D19" s="212">
        <f>Résultats!F296</f>
        <v>549193.36679999996</v>
      </c>
      <c r="E19" s="212">
        <f>Résultats!G296</f>
        <v>552124.96250000002</v>
      </c>
      <c r="F19" s="212">
        <f>Résultats!H296</f>
        <v>567688.65919999999</v>
      </c>
      <c r="G19" s="212">
        <f>Résultats!I296</f>
        <v>577881.25549999997</v>
      </c>
      <c r="H19" s="212">
        <f>Résultats!J296</f>
        <v>590940.08299999998</v>
      </c>
      <c r="I19" s="212">
        <f>Résultats!K296</f>
        <v>606349.27320000005</v>
      </c>
      <c r="J19" s="212">
        <f>Résultats!L296</f>
        <v>626362.19720000005</v>
      </c>
      <c r="K19" s="212">
        <f>Résultats!M296</f>
        <v>651247.95819999999</v>
      </c>
      <c r="L19" s="212">
        <f>Résultats!N296</f>
        <v>668533.17559999996</v>
      </c>
      <c r="M19" s="212">
        <f>Résultats!O296</f>
        <v>664355.44770000002</v>
      </c>
      <c r="N19" s="212">
        <f>Résultats!P296</f>
        <v>663242.82180000003</v>
      </c>
      <c r="O19" s="212">
        <f>Résultats!Q296</f>
        <v>661814.20250000001</v>
      </c>
      <c r="P19" s="212">
        <f>Résultats!R296</f>
        <v>660039.97490000003</v>
      </c>
      <c r="Q19" s="212">
        <f>Résultats!S296</f>
        <v>665329.48710000003</v>
      </c>
      <c r="R19" s="212">
        <f>Résultats!T296</f>
        <v>667791.52099999995</v>
      </c>
      <c r="S19" s="212">
        <f>Résultats!U296</f>
        <v>668163.18579999998</v>
      </c>
      <c r="T19" s="212">
        <f>Résultats!V296</f>
        <v>667763.46</v>
      </c>
      <c r="U19" s="212">
        <f>Résultats!W296</f>
        <v>666004.39399999997</v>
      </c>
      <c r="V19" s="212">
        <f>Résultats!X296</f>
        <v>663450.01280000003</v>
      </c>
      <c r="W19" s="212">
        <f>Résultats!Y296</f>
        <v>661788.00329999998</v>
      </c>
      <c r="X19" s="212">
        <f>Résultats!Z296</f>
        <v>661125.7439</v>
      </c>
      <c r="Y19" s="212">
        <f>Résultats!AA296</f>
        <v>661293.7929</v>
      </c>
      <c r="Z19" s="212">
        <f>Résultats!AB296</f>
        <v>662051.90729999996</v>
      </c>
      <c r="AA19" s="212">
        <f>Résultats!AC296</f>
        <v>663226.95680000004</v>
      </c>
      <c r="AB19" s="212">
        <f>Résultats!AD296</f>
        <v>664517.39099999995</v>
      </c>
      <c r="AC19" s="212">
        <f>Résultats!AE296</f>
        <v>665879.68209999998</v>
      </c>
      <c r="AD19" s="212">
        <f>Résultats!AF296</f>
        <v>667268.51540000003</v>
      </c>
      <c r="AE19" s="212">
        <f>Résultats!AG296</f>
        <v>668672.63630000001</v>
      </c>
      <c r="AF19" s="212">
        <f>Résultats!AH296</f>
        <v>670111.35759999999</v>
      </c>
      <c r="AG19" s="212">
        <f>Résultats!AI296</f>
        <v>671551.41249999998</v>
      </c>
      <c r="AH19" s="212">
        <f>Résultats!AJ296</f>
        <v>673022.36860000005</v>
      </c>
      <c r="AI19" s="212">
        <f>Résultats!AK296</f>
        <v>674530.77480000001</v>
      </c>
      <c r="AJ19" s="212">
        <f>Résultats!AL296</f>
        <v>676103.37170000002</v>
      </c>
      <c r="AK19" s="212">
        <f>Résultats!AM296</f>
        <v>677738.67590000003</v>
      </c>
      <c r="AL19" s="212">
        <f>Résultats!AN296</f>
        <v>679670.60820000002</v>
      </c>
      <c r="AM19" s="212">
        <f>Résultats!AO296</f>
        <v>681771.43649999995</v>
      </c>
      <c r="AN19" s="212">
        <f>Résultats!AP296</f>
        <v>683958.21149999998</v>
      </c>
      <c r="AO19" s="212">
        <f>Résultats!AQ296</f>
        <v>686198.50930000003</v>
      </c>
      <c r="AP19" s="212">
        <f>Résultats!AR296</f>
        <v>688446.68669999996</v>
      </c>
      <c r="AQ19" s="212">
        <f>Résultats!AS296</f>
        <v>690667.94030000002</v>
      </c>
      <c r="AR19" s="212">
        <f>Résultats!AT296</f>
        <v>692859.92449999996</v>
      </c>
      <c r="AS19" s="212">
        <f>Résultats!AU296</f>
        <v>695013.45440000005</v>
      </c>
      <c r="AT19" s="212">
        <f>Résultats!AV296</f>
        <v>697120.18319999997</v>
      </c>
      <c r="AU19" s="260">
        <f>Résultats!AW296</f>
        <v>699237.08840000001</v>
      </c>
    </row>
    <row r="20" spans="1:49" x14ac:dyDescent="0.35">
      <c r="B20" s="261" t="s">
        <v>500</v>
      </c>
      <c r="C20" s="262">
        <f>Résultats!E297</f>
        <v>85388.794450000001</v>
      </c>
      <c r="D20" s="263">
        <f>Résultats!F297</f>
        <v>94623.995599999995</v>
      </c>
      <c r="E20" s="263">
        <f>Résultats!G297</f>
        <v>97309.359849999906</v>
      </c>
      <c r="F20" s="263">
        <f>Résultats!H297</f>
        <v>103596.1063</v>
      </c>
      <c r="G20" s="263">
        <f>Résultats!I297</f>
        <v>107572.5223</v>
      </c>
      <c r="H20" s="263">
        <f>Résultats!J297</f>
        <v>114868.6753</v>
      </c>
      <c r="I20" s="263">
        <f>Résultats!K297</f>
        <v>120274.23480000001</v>
      </c>
      <c r="J20" s="263">
        <f>Résultats!L297</f>
        <v>126787.716</v>
      </c>
      <c r="K20" s="263">
        <f>Résultats!M297</f>
        <v>135786.35060000001</v>
      </c>
      <c r="L20" s="263">
        <f>Résultats!N297</f>
        <v>145687.709</v>
      </c>
      <c r="M20" s="263">
        <f>Résultats!O297</f>
        <v>136449.0134</v>
      </c>
      <c r="N20" s="263">
        <f>Résultats!P297</f>
        <v>131141.04810000001</v>
      </c>
      <c r="O20" s="263">
        <f>Résultats!Q297</f>
        <v>126025.0264</v>
      </c>
      <c r="P20" s="263">
        <f>Résultats!R297</f>
        <v>114453.29180000001</v>
      </c>
      <c r="Q20" s="263">
        <f>Résultats!S297</f>
        <v>113928.52860000001</v>
      </c>
      <c r="R20" s="263">
        <f>Résultats!T297</f>
        <v>113396.0398</v>
      </c>
      <c r="S20" s="263">
        <f>Résultats!U297</f>
        <v>113038.90700000001</v>
      </c>
      <c r="T20" s="263">
        <f>Résultats!V297</f>
        <v>112909.2058</v>
      </c>
      <c r="U20" s="263">
        <f>Résultats!W297</f>
        <v>112644.30220000001</v>
      </c>
      <c r="V20" s="263">
        <f>Résultats!X297</f>
        <v>112474.84050000001</v>
      </c>
      <c r="W20" s="263">
        <f>Résultats!Y297</f>
        <v>112165.531</v>
      </c>
      <c r="X20" s="263">
        <f>Résultats!Z297</f>
        <v>111954.77469999999</v>
      </c>
      <c r="Y20" s="263">
        <f>Résultats!AA297</f>
        <v>111957.8659</v>
      </c>
      <c r="Z20" s="263">
        <f>Résultats!AB297</f>
        <v>112011.07060000001</v>
      </c>
      <c r="AA20" s="263">
        <f>Résultats!AC297</f>
        <v>112159.22840000001</v>
      </c>
      <c r="AB20" s="263">
        <f>Résultats!AD297</f>
        <v>112397.6134</v>
      </c>
      <c r="AC20" s="263">
        <f>Résultats!AE297</f>
        <v>112722.93399999999</v>
      </c>
      <c r="AD20" s="263">
        <f>Résultats!AF297</f>
        <v>113114.63340000001</v>
      </c>
      <c r="AE20" s="263">
        <f>Résultats!AG297</f>
        <v>113561.5545</v>
      </c>
      <c r="AF20" s="263">
        <f>Résultats!AH297</f>
        <v>114060.5193</v>
      </c>
      <c r="AG20" s="263">
        <f>Résultats!AI297</f>
        <v>114608.5377</v>
      </c>
      <c r="AH20" s="263">
        <f>Résultats!AJ297</f>
        <v>115193.05560000001</v>
      </c>
      <c r="AI20" s="263">
        <f>Résultats!AK297</f>
        <v>115800.0249</v>
      </c>
      <c r="AJ20" s="263">
        <f>Résultats!AL297</f>
        <v>116433.40850000001</v>
      </c>
      <c r="AK20" s="263">
        <f>Résultats!AM297</f>
        <v>117083.413</v>
      </c>
      <c r="AL20" s="263">
        <f>Résultats!AN297</f>
        <v>117793.3147</v>
      </c>
      <c r="AM20" s="263">
        <f>Résultats!AO297</f>
        <v>118510.97779999999</v>
      </c>
      <c r="AN20" s="263">
        <f>Résultats!AP297</f>
        <v>119218.2678</v>
      </c>
      <c r="AO20" s="263">
        <f>Résultats!AQ297</f>
        <v>119920.81269999999</v>
      </c>
      <c r="AP20" s="263">
        <f>Résultats!AR297</f>
        <v>120610.7043</v>
      </c>
      <c r="AQ20" s="263">
        <f>Résultats!AS297</f>
        <v>121289.3722</v>
      </c>
      <c r="AR20" s="263">
        <f>Résultats!AT297</f>
        <v>121959.7473</v>
      </c>
      <c r="AS20" s="263">
        <f>Résultats!AU297</f>
        <v>122616.4734</v>
      </c>
      <c r="AT20" s="263">
        <f>Résultats!AV297</f>
        <v>123255.08500000001</v>
      </c>
      <c r="AU20" s="264">
        <f>Résultats!AW297</f>
        <v>123901.0043</v>
      </c>
    </row>
    <row r="21" spans="1:49" x14ac:dyDescent="0.35">
      <c r="B21" s="249" t="s">
        <v>501</v>
      </c>
      <c r="C21" s="250">
        <f t="shared" ref="C21:AU21" si="3">C16+C19</f>
        <v>696943.44530000002</v>
      </c>
      <c r="D21" s="251">
        <f t="shared" si="3"/>
        <v>717625.52459999989</v>
      </c>
      <c r="E21" s="251">
        <f t="shared" si="3"/>
        <v>727223.69240000006</v>
      </c>
      <c r="F21" s="251">
        <f t="shared" si="3"/>
        <v>752062.83920000005</v>
      </c>
      <c r="G21" s="251">
        <f t="shared" si="3"/>
        <v>769910.2574</v>
      </c>
      <c r="H21" s="251">
        <f t="shared" si="3"/>
        <v>791579.70730000001</v>
      </c>
      <c r="I21" s="251">
        <f t="shared" si="3"/>
        <v>821378.29280000005</v>
      </c>
      <c r="J21" s="251">
        <f t="shared" si="3"/>
        <v>857217.4617000001</v>
      </c>
      <c r="K21" s="251">
        <f t="shared" si="3"/>
        <v>898704.26009999996</v>
      </c>
      <c r="L21" s="251">
        <f t="shared" si="3"/>
        <v>928981.09299999999</v>
      </c>
      <c r="M21" s="251">
        <f t="shared" si="3"/>
        <v>925598.63950000005</v>
      </c>
      <c r="N21" s="251">
        <f t="shared" si="3"/>
        <v>922099.7827000001</v>
      </c>
      <c r="O21" s="251">
        <f t="shared" si="3"/>
        <v>916806.03330000001</v>
      </c>
      <c r="P21" s="251">
        <f t="shared" si="3"/>
        <v>913691.73550000007</v>
      </c>
      <c r="Q21" s="251">
        <f t="shared" si="3"/>
        <v>919580.13010000007</v>
      </c>
      <c r="R21" s="251">
        <f t="shared" si="3"/>
        <v>925042.23489999992</v>
      </c>
      <c r="S21" s="251">
        <f t="shared" si="3"/>
        <v>926841.81049999991</v>
      </c>
      <c r="T21" s="251">
        <f t="shared" si="3"/>
        <v>927376.16940000001</v>
      </c>
      <c r="U21" s="251">
        <f t="shared" si="3"/>
        <v>926243.70459999994</v>
      </c>
      <c r="V21" s="251">
        <f t="shared" si="3"/>
        <v>923874.09349999996</v>
      </c>
      <c r="W21" s="251">
        <f t="shared" si="3"/>
        <v>922840.23380000005</v>
      </c>
      <c r="X21" s="251">
        <f t="shared" si="3"/>
        <v>923140.75549999997</v>
      </c>
      <c r="Y21" s="251">
        <f t="shared" si="3"/>
        <v>924479.99120000005</v>
      </c>
      <c r="Z21" s="251">
        <f t="shared" si="3"/>
        <v>926488.8946</v>
      </c>
      <c r="AA21" s="251">
        <f t="shared" si="3"/>
        <v>928918.09210000001</v>
      </c>
      <c r="AB21" s="251">
        <f t="shared" si="3"/>
        <v>931489.29989999998</v>
      </c>
      <c r="AC21" s="251">
        <f t="shared" si="3"/>
        <v>934064.42119999998</v>
      </c>
      <c r="AD21" s="251">
        <f t="shared" si="3"/>
        <v>936574.14610000001</v>
      </c>
      <c r="AE21" s="251">
        <f t="shared" si="3"/>
        <v>938998.26560000004</v>
      </c>
      <c r="AF21" s="251">
        <f t="shared" si="3"/>
        <v>941365.39819999994</v>
      </c>
      <c r="AG21" s="251">
        <f t="shared" si="3"/>
        <v>943626.01679999998</v>
      </c>
      <c r="AH21" s="251">
        <f t="shared" si="3"/>
        <v>945843.49219999998</v>
      </c>
      <c r="AI21" s="251">
        <f t="shared" si="3"/>
        <v>948069.67009999999</v>
      </c>
      <c r="AJ21" s="251">
        <f t="shared" si="3"/>
        <v>950348.43960000004</v>
      </c>
      <c r="AK21" s="251">
        <f t="shared" si="3"/>
        <v>952703.44910000009</v>
      </c>
      <c r="AL21" s="251">
        <f t="shared" si="3"/>
        <v>955277.47730000003</v>
      </c>
      <c r="AM21" s="251">
        <f t="shared" si="3"/>
        <v>958071.8189999999</v>
      </c>
      <c r="AN21" s="251">
        <f t="shared" si="3"/>
        <v>961029.38249999995</v>
      </c>
      <c r="AO21" s="251">
        <f t="shared" si="3"/>
        <v>964111.23959999997</v>
      </c>
      <c r="AP21" s="251">
        <f t="shared" si="3"/>
        <v>967266.29579999996</v>
      </c>
      <c r="AQ21" s="251">
        <f t="shared" si="3"/>
        <v>970444.05450000009</v>
      </c>
      <c r="AR21" s="251">
        <f t="shared" si="3"/>
        <v>973636.97439999995</v>
      </c>
      <c r="AS21" s="251">
        <f t="shared" si="3"/>
        <v>976836.65330000012</v>
      </c>
      <c r="AT21" s="251">
        <f t="shared" si="3"/>
        <v>980035.63659999997</v>
      </c>
      <c r="AU21" s="252">
        <f t="shared" si="3"/>
        <v>983285.76249999995</v>
      </c>
      <c r="AW21" s="253"/>
    </row>
    <row r="22" spans="1:49" x14ac:dyDescent="0.3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3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3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0</v>
      </c>
      <c r="T24" s="247">
        <f t="shared" si="4"/>
        <v>0</v>
      </c>
      <c r="U24" s="247">
        <f t="shared" si="4"/>
        <v>-1198.9542000000365</v>
      </c>
      <c r="V24" s="247">
        <f t="shared" si="4"/>
        <v>-3096.2597999996506</v>
      </c>
      <c r="W24" s="247">
        <f t="shared" si="4"/>
        <v>-4216.6355000000913</v>
      </c>
      <c r="X24" s="247">
        <f t="shared" si="4"/>
        <v>-4659.4501999998465</v>
      </c>
      <c r="Y24" s="247">
        <f t="shared" si="4"/>
        <v>-4674.2162999999709</v>
      </c>
      <c r="Z24" s="247">
        <f t="shared" si="4"/>
        <v>-4469.1352999997325</v>
      </c>
      <c r="AA24" s="247">
        <f t="shared" si="4"/>
        <v>-4218.5171000000555</v>
      </c>
      <c r="AB24" s="247">
        <f t="shared" si="4"/>
        <v>-4030.0768000001553</v>
      </c>
      <c r="AC24" s="247">
        <f t="shared" si="4"/>
        <v>-3962.4013000004925</v>
      </c>
      <c r="AD24" s="247">
        <f t="shared" si="4"/>
        <v>-4023.3175999999512</v>
      </c>
      <c r="AE24" s="247">
        <f t="shared" si="4"/>
        <v>-4187.1041999999434</v>
      </c>
      <c r="AF24" s="247">
        <f t="shared" si="4"/>
        <v>-4409.1979000000283</v>
      </c>
      <c r="AG24" s="247">
        <f t="shared" si="4"/>
        <v>-4638.967299999902</v>
      </c>
      <c r="AH24" s="247">
        <f t="shared" si="4"/>
        <v>-4817.6781000001356</v>
      </c>
      <c r="AI24" s="247">
        <f t="shared" si="4"/>
        <v>-4926.595100000035</v>
      </c>
      <c r="AJ24" s="247">
        <f t="shared" si="4"/>
        <v>-4952.3624999998137</v>
      </c>
      <c r="AK24" s="247">
        <f t="shared" si="4"/>
        <v>-4887.8822999999393</v>
      </c>
      <c r="AL24" s="247">
        <f t="shared" si="4"/>
        <v>-4747.4303000001237</v>
      </c>
      <c r="AM24" s="247">
        <f t="shared" si="4"/>
        <v>-4540.2106000001077</v>
      </c>
      <c r="AN24" s="247">
        <f t="shared" si="4"/>
        <v>-4277.190400000196</v>
      </c>
      <c r="AO24" s="247">
        <f t="shared" si="4"/>
        <v>-3977.1377000000793</v>
      </c>
      <c r="AP24" s="247">
        <f t="shared" si="4"/>
        <v>-3655.7981000000145</v>
      </c>
      <c r="AQ24" s="247">
        <f t="shared" si="4"/>
        <v>-3328.1382000001613</v>
      </c>
      <c r="AR24" s="247">
        <f t="shared" si="4"/>
        <v>-2992.2634999998845</v>
      </c>
      <c r="AS24" s="247">
        <f t="shared" si="4"/>
        <v>-2657.6631999998353</v>
      </c>
      <c r="AT24" s="247">
        <f t="shared" si="4"/>
        <v>-2323.0618999998551</v>
      </c>
      <c r="AU24" s="247">
        <f t="shared" si="4"/>
        <v>-2165.4425999997184</v>
      </c>
      <c r="AV24" s="268"/>
    </row>
    <row r="25" spans="1:49" x14ac:dyDescent="0.3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0</v>
      </c>
      <c r="U25" s="251">
        <f t="shared" si="4"/>
        <v>-642.98159999999916</v>
      </c>
      <c r="V25" s="251">
        <f t="shared" si="4"/>
        <v>-2073.2725999999675</v>
      </c>
      <c r="W25" s="251">
        <f t="shared" si="4"/>
        <v>-3044.9711999999708</v>
      </c>
      <c r="X25" s="251">
        <f t="shared" si="4"/>
        <v>-3602.1270000000368</v>
      </c>
      <c r="Y25" s="251">
        <f t="shared" si="4"/>
        <v>-3883.3740000000107</v>
      </c>
      <c r="Z25" s="251">
        <f t="shared" si="4"/>
        <v>-4012.514599999995</v>
      </c>
      <c r="AA25" s="251">
        <f t="shared" si="4"/>
        <v>-4086.3233999999939</v>
      </c>
      <c r="AB25" s="251">
        <f t="shared" si="4"/>
        <v>-4170.2821999999578</v>
      </c>
      <c r="AC25" s="251">
        <f t="shared" si="4"/>
        <v>-4301.2066000000341</v>
      </c>
      <c r="AD25" s="251">
        <f t="shared" si="4"/>
        <v>-4485.077500000014</v>
      </c>
      <c r="AE25" s="251">
        <f t="shared" si="4"/>
        <v>-4707.9066999999923</v>
      </c>
      <c r="AF25" s="251">
        <f t="shared" si="4"/>
        <v>-4942.4787999999826</v>
      </c>
      <c r="AG25" s="251">
        <f t="shared" si="4"/>
        <v>-5160.0370000000112</v>
      </c>
      <c r="AH25" s="251">
        <f t="shared" si="4"/>
        <v>-5321.8759999999893</v>
      </c>
      <c r="AI25" s="251">
        <f t="shared" si="4"/>
        <v>-5416.0360000000219</v>
      </c>
      <c r="AJ25" s="251">
        <f t="shared" si="4"/>
        <v>-5437.1628999999957</v>
      </c>
      <c r="AK25" s="251">
        <f t="shared" si="4"/>
        <v>-5381.9594999999972</v>
      </c>
      <c r="AL25" s="251">
        <f t="shared" si="4"/>
        <v>-5254.5996999999625</v>
      </c>
      <c r="AM25" s="251">
        <f t="shared" si="4"/>
        <v>-5067.3018000000156</v>
      </c>
      <c r="AN25" s="251">
        <f t="shared" si="4"/>
        <v>-4828.9011000000173</v>
      </c>
      <c r="AO25" s="251">
        <f t="shared" si="4"/>
        <v>-4552.9557000000495</v>
      </c>
      <c r="AP25" s="251">
        <f t="shared" si="4"/>
        <v>-4255.4336999999941</v>
      </c>
      <c r="AQ25" s="251">
        <f t="shared" si="4"/>
        <v>-3947.0805999999866</v>
      </c>
      <c r="AR25" s="251">
        <f t="shared" si="4"/>
        <v>-3626.5672999999952</v>
      </c>
      <c r="AS25" s="251">
        <f t="shared" si="4"/>
        <v>-3303.9502999999095</v>
      </c>
      <c r="AT25" s="251">
        <f t="shared" si="4"/>
        <v>-2978.7892999999458</v>
      </c>
      <c r="AU25" s="251">
        <f t="shared" si="4"/>
        <v>-2773.0906999999424</v>
      </c>
      <c r="AV25" s="268"/>
    </row>
    <row r="26" spans="1:49" x14ac:dyDescent="0.3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</v>
      </c>
      <c r="T26" s="256">
        <f t="shared" si="6"/>
        <v>0</v>
      </c>
      <c r="U26" s="256">
        <f t="shared" si="6"/>
        <v>-82.641849999992701</v>
      </c>
      <c r="V26" s="256">
        <f t="shared" si="6"/>
        <v>-215.2582999999795</v>
      </c>
      <c r="W26" s="256">
        <f t="shared" si="6"/>
        <v>-371.53207000000839</v>
      </c>
      <c r="X26" s="256">
        <f t="shared" si="6"/>
        <v>-479.38515999998344</v>
      </c>
      <c r="Y26" s="256">
        <f t="shared" si="6"/>
        <v>-536.67321999998967</v>
      </c>
      <c r="Z26" s="256">
        <f t="shared" si="6"/>
        <v>-557.39579999994749</v>
      </c>
      <c r="AA26" s="256">
        <f t="shared" si="6"/>
        <v>-561.29242000001977</v>
      </c>
      <c r="AB26" s="256">
        <f t="shared" si="6"/>
        <v>-564.39085999996314</v>
      </c>
      <c r="AC26" s="256">
        <f t="shared" si="6"/>
        <v>-573.17461999998341</v>
      </c>
      <c r="AD26" s="256">
        <f t="shared" si="6"/>
        <v>-590.27014999998937</v>
      </c>
      <c r="AE26" s="256">
        <f t="shared" si="6"/>
        <v>-614.29236999998102</v>
      </c>
      <c r="AF26" s="256">
        <f t="shared" si="6"/>
        <v>-641.72808000001532</v>
      </c>
      <c r="AG26" s="256">
        <f t="shared" si="6"/>
        <v>-667.49112999999488</v>
      </c>
      <c r="AH26" s="256">
        <f t="shared" si="6"/>
        <v>-687.21312000000034</v>
      </c>
      <c r="AI26" s="256">
        <f t="shared" si="6"/>
        <v>-697.37589000000298</v>
      </c>
      <c r="AJ26" s="256">
        <f t="shared" si="6"/>
        <v>-696.55241000001843</v>
      </c>
      <c r="AK26" s="256">
        <f t="shared" si="6"/>
        <v>-684.44949999999517</v>
      </c>
      <c r="AL26" s="256">
        <f t="shared" si="6"/>
        <v>-660.68706000001839</v>
      </c>
      <c r="AM26" s="256">
        <f t="shared" si="6"/>
        <v>-628.98846999998932</v>
      </c>
      <c r="AN26" s="256">
        <f t="shared" si="6"/>
        <v>-591.03821999995853</v>
      </c>
      <c r="AO26" s="256">
        <f t="shared" si="6"/>
        <v>-548.88350000001083</v>
      </c>
      <c r="AP26" s="256">
        <f t="shared" si="6"/>
        <v>-503.85047999997914</v>
      </c>
      <c r="AQ26" s="256">
        <f t="shared" si="6"/>
        <v>-457.69678000002023</v>
      </c>
      <c r="AR26" s="256">
        <f t="shared" si="6"/>
        <v>-411.70738999997411</v>
      </c>
      <c r="AS26" s="256">
        <f t="shared" si="6"/>
        <v>-366.51744999998482</v>
      </c>
      <c r="AT26" s="256">
        <f t="shared" si="6"/>
        <v>-322.41659000002983</v>
      </c>
      <c r="AU26" s="256">
        <f t="shared" si="6"/>
        <v>-285.70388999998249</v>
      </c>
      <c r="AV26" s="268"/>
    </row>
    <row r="27" spans="1:49" x14ac:dyDescent="0.3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0</v>
      </c>
      <c r="T27" s="212">
        <f t="shared" si="7"/>
        <v>0</v>
      </c>
      <c r="U27" s="212">
        <f t="shared" si="7"/>
        <v>-26.209299999987707</v>
      </c>
      <c r="V27" s="212">
        <f t="shared" si="7"/>
        <v>-135.54929999998421</v>
      </c>
      <c r="W27" s="212">
        <f t="shared" si="7"/>
        <v>-319.16930000000866</v>
      </c>
      <c r="X27" s="212">
        <f t="shared" si="7"/>
        <v>-475.85629999998491</v>
      </c>
      <c r="Y27" s="212">
        <f t="shared" si="7"/>
        <v>-588.21789999998873</v>
      </c>
      <c r="Z27" s="212">
        <f t="shared" si="7"/>
        <v>-662.22819999995409</v>
      </c>
      <c r="AA27" s="212">
        <f t="shared" si="7"/>
        <v>-712.95760000002338</v>
      </c>
      <c r="AB27" s="212">
        <f t="shared" si="7"/>
        <v>-755.4024999999674</v>
      </c>
      <c r="AC27" s="212">
        <f t="shared" si="7"/>
        <v>-794.9653999999864</v>
      </c>
      <c r="AD27" s="212">
        <f t="shared" si="7"/>
        <v>-834.76459999999497</v>
      </c>
      <c r="AE27" s="212">
        <f t="shared" si="7"/>
        <v>-874.59759999997914</v>
      </c>
      <c r="AF27" s="212">
        <f t="shared" si="7"/>
        <v>-912.2565000000177</v>
      </c>
      <c r="AG27" s="212">
        <f t="shared" si="7"/>
        <v>-944.14699999999721</v>
      </c>
      <c r="AH27" s="212">
        <f t="shared" si="7"/>
        <v>-967.32110000000102</v>
      </c>
      <c r="AI27" s="212">
        <f t="shared" si="7"/>
        <v>-978.11280000000261</v>
      </c>
      <c r="AJ27" s="212">
        <f t="shared" si="7"/>
        <v>-975.79440000001341</v>
      </c>
      <c r="AK27" s="212">
        <f t="shared" si="7"/>
        <v>-960.51089999999385</v>
      </c>
      <c r="AL27" s="212">
        <f t="shared" si="7"/>
        <v>-930.36070000001928</v>
      </c>
      <c r="AM27" s="212">
        <f t="shared" si="7"/>
        <v>-890.60389999998733</v>
      </c>
      <c r="AN27" s="212">
        <f t="shared" si="7"/>
        <v>-843.14869999996154</v>
      </c>
      <c r="AO27" s="212">
        <f t="shared" si="7"/>
        <v>-789.96960000001127</v>
      </c>
      <c r="AP27" s="212">
        <f t="shared" si="7"/>
        <v>-732.91629999998258</v>
      </c>
      <c r="AQ27" s="212">
        <f t="shared" si="7"/>
        <v>-673.71490000002086</v>
      </c>
      <c r="AR27" s="212">
        <f t="shared" si="7"/>
        <v>-614.13189999997849</v>
      </c>
      <c r="AS27" s="212">
        <f t="shared" si="7"/>
        <v>-555.16519999998854</v>
      </c>
      <c r="AT27" s="212">
        <f t="shared" si="7"/>
        <v>-497.32530000002589</v>
      </c>
      <c r="AU27" s="212">
        <f t="shared" si="7"/>
        <v>-441.25819999998203</v>
      </c>
      <c r="AV27" s="268"/>
    </row>
    <row r="28" spans="1:49" x14ac:dyDescent="0.3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</v>
      </c>
      <c r="T28" s="263">
        <f t="shared" si="7"/>
        <v>0</v>
      </c>
      <c r="U28" s="263">
        <f t="shared" si="7"/>
        <v>-56.432550000004994</v>
      </c>
      <c r="V28" s="263">
        <f t="shared" si="7"/>
        <v>-79.708999999995285</v>
      </c>
      <c r="W28" s="263">
        <f t="shared" si="7"/>
        <v>-52.362769999999728</v>
      </c>
      <c r="X28" s="263">
        <f t="shared" si="7"/>
        <v>-3.5288599999985308</v>
      </c>
      <c r="Y28" s="263">
        <f t="shared" si="7"/>
        <v>51.544679999999062</v>
      </c>
      <c r="Z28" s="263">
        <f t="shared" si="7"/>
        <v>104.8324000000066</v>
      </c>
      <c r="AA28" s="263">
        <f t="shared" si="7"/>
        <v>151.6651800000036</v>
      </c>
      <c r="AB28" s="263">
        <f t="shared" si="7"/>
        <v>191.01164000000426</v>
      </c>
      <c r="AC28" s="263">
        <f t="shared" si="7"/>
        <v>221.790780000003</v>
      </c>
      <c r="AD28" s="263">
        <f t="shared" si="7"/>
        <v>244.4944500000056</v>
      </c>
      <c r="AE28" s="263">
        <f t="shared" si="7"/>
        <v>260.30522999999812</v>
      </c>
      <c r="AF28" s="263">
        <f t="shared" si="7"/>
        <v>270.52842000000237</v>
      </c>
      <c r="AG28" s="263">
        <f t="shared" si="7"/>
        <v>276.65587000000232</v>
      </c>
      <c r="AH28" s="263">
        <f t="shared" si="7"/>
        <v>280.10798000000068</v>
      </c>
      <c r="AI28" s="263">
        <f t="shared" si="7"/>
        <v>280.73690999999963</v>
      </c>
      <c r="AJ28" s="263">
        <f t="shared" si="7"/>
        <v>279.24198999999498</v>
      </c>
      <c r="AK28" s="263">
        <f t="shared" si="7"/>
        <v>276.06139999999868</v>
      </c>
      <c r="AL28" s="263">
        <f t="shared" si="7"/>
        <v>269.67364000000089</v>
      </c>
      <c r="AM28" s="263">
        <f t="shared" si="7"/>
        <v>261.61542999999801</v>
      </c>
      <c r="AN28" s="263">
        <f t="shared" si="7"/>
        <v>252.11048000000301</v>
      </c>
      <c r="AO28" s="263">
        <f t="shared" si="7"/>
        <v>241.08610000000044</v>
      </c>
      <c r="AP28" s="263">
        <f t="shared" si="7"/>
        <v>229.06582000000344</v>
      </c>
      <c r="AQ28" s="263">
        <f t="shared" si="7"/>
        <v>216.01812000000064</v>
      </c>
      <c r="AR28" s="263">
        <f t="shared" si="7"/>
        <v>202.42451000000437</v>
      </c>
      <c r="AS28" s="263">
        <f t="shared" si="7"/>
        <v>188.64775000000373</v>
      </c>
      <c r="AT28" s="263">
        <f t="shared" si="7"/>
        <v>174.90870999999606</v>
      </c>
      <c r="AU28" s="263">
        <f t="shared" si="7"/>
        <v>155.55430999999953</v>
      </c>
      <c r="AV28" s="268"/>
    </row>
    <row r="29" spans="1:49" x14ac:dyDescent="0.3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0</v>
      </c>
      <c r="T29" s="212">
        <f t="shared" si="9"/>
        <v>0</v>
      </c>
      <c r="U29" s="212">
        <f t="shared" si="9"/>
        <v>-470.85799999993469</v>
      </c>
      <c r="V29" s="212">
        <f t="shared" si="9"/>
        <v>-803.06190000005881</v>
      </c>
      <c r="W29" s="212">
        <f t="shared" si="9"/>
        <v>-795.21929999993881</v>
      </c>
      <c r="X29" s="212">
        <f t="shared" si="9"/>
        <v>-574.2439999999915</v>
      </c>
      <c r="Y29" s="212">
        <f t="shared" si="9"/>
        <v>-252.58899999996356</v>
      </c>
      <c r="Z29" s="212">
        <f t="shared" si="9"/>
        <v>99.628899999981513</v>
      </c>
      <c r="AA29" s="212">
        <f t="shared" si="9"/>
        <v>425.08759999999893</v>
      </c>
      <c r="AB29" s="212">
        <f t="shared" si="9"/>
        <v>697.80610000003071</v>
      </c>
      <c r="AC29" s="212">
        <f t="shared" si="9"/>
        <v>902.78900000004796</v>
      </c>
      <c r="AD29" s="212">
        <f t="shared" si="9"/>
        <v>1040.9414999999717</v>
      </c>
      <c r="AE29" s="212">
        <f t="shared" si="9"/>
        <v>1122.630100000024</v>
      </c>
      <c r="AF29" s="212">
        <f t="shared" si="9"/>
        <v>1161.6328000000212</v>
      </c>
      <c r="AG29" s="212">
        <f t="shared" si="9"/>
        <v>1174.6114999999845</v>
      </c>
      <c r="AH29" s="212">
        <f t="shared" si="9"/>
        <v>1177.0482999998931</v>
      </c>
      <c r="AI29" s="212">
        <f t="shared" si="9"/>
        <v>1172.1572999999626</v>
      </c>
      <c r="AJ29" s="212">
        <f t="shared" si="9"/>
        <v>1166.4238999999361</v>
      </c>
      <c r="AK29" s="212">
        <f t="shared" si="9"/>
        <v>1163.2970000000205</v>
      </c>
      <c r="AL29" s="212">
        <f t="shared" si="9"/>
        <v>1152.4900000000198</v>
      </c>
      <c r="AM29" s="212">
        <f t="shared" si="9"/>
        <v>1140.6347000000387</v>
      </c>
      <c r="AN29" s="212">
        <f t="shared" si="9"/>
        <v>1127.2870000000548</v>
      </c>
      <c r="AO29" s="212">
        <f t="shared" si="9"/>
        <v>1109.3354999999428</v>
      </c>
      <c r="AP29" s="212">
        <f t="shared" si="9"/>
        <v>1088.3118000000977</v>
      </c>
      <c r="AQ29" s="212">
        <f t="shared" si="9"/>
        <v>1061.8063999999868</v>
      </c>
      <c r="AR29" s="212">
        <f t="shared" si="9"/>
        <v>1031.6341000000393</v>
      </c>
      <c r="AS29" s="212">
        <f t="shared" si="9"/>
        <v>998.97379999994882</v>
      </c>
      <c r="AT29" s="212">
        <f t="shared" si="9"/>
        <v>964.92570000006526</v>
      </c>
      <c r="AU29" s="212">
        <f t="shared" si="9"/>
        <v>881.91859999998996</v>
      </c>
      <c r="AV29" s="268"/>
    </row>
    <row r="30" spans="1:49" x14ac:dyDescent="0.3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0</v>
      </c>
      <c r="T30" s="212">
        <f t="shared" si="10"/>
        <v>0</v>
      </c>
      <c r="U30" s="212">
        <f t="shared" si="10"/>
        <v>-364.77299999992829</v>
      </c>
      <c r="V30" s="212">
        <f t="shared" si="10"/>
        <v>-674.99990000005346</v>
      </c>
      <c r="W30" s="212">
        <f t="shared" si="10"/>
        <v>-755.43739999993704</v>
      </c>
      <c r="X30" s="212">
        <f t="shared" si="10"/>
        <v>-663.58689999999478</v>
      </c>
      <c r="Y30" s="212">
        <f t="shared" si="10"/>
        <v>-471.35459999996237</v>
      </c>
      <c r="Z30" s="212">
        <f t="shared" si="10"/>
        <v>-242.96230000001378</v>
      </c>
      <c r="AA30" s="212">
        <f t="shared" si="10"/>
        <v>-24.701000000000931</v>
      </c>
      <c r="AB30" s="212">
        <f t="shared" si="10"/>
        <v>161.02780000003986</v>
      </c>
      <c r="AC30" s="212">
        <f t="shared" si="10"/>
        <v>299.90170000004582</v>
      </c>
      <c r="AD30" s="212">
        <f t="shared" si="10"/>
        <v>390.53859999997076</v>
      </c>
      <c r="AE30" s="212">
        <f t="shared" si="10"/>
        <v>439.7565000000177</v>
      </c>
      <c r="AF30" s="212">
        <f t="shared" si="10"/>
        <v>457.84600000001956</v>
      </c>
      <c r="AG30" s="212">
        <f t="shared" si="10"/>
        <v>457.32819999998901</v>
      </c>
      <c r="AH30" s="212">
        <f t="shared" si="10"/>
        <v>450.51629999990109</v>
      </c>
      <c r="AI30" s="212">
        <f t="shared" si="10"/>
        <v>440.87549999996554</v>
      </c>
      <c r="AJ30" s="212">
        <f t="shared" si="10"/>
        <v>433.19349999993574</v>
      </c>
      <c r="AK30" s="212">
        <f t="shared" si="10"/>
        <v>429.96230000001378</v>
      </c>
      <c r="AL30" s="212">
        <f t="shared" si="10"/>
        <v>422.34250000002794</v>
      </c>
      <c r="AM30" s="212">
        <f t="shared" si="10"/>
        <v>415.01780000003055</v>
      </c>
      <c r="AN30" s="212">
        <f t="shared" si="10"/>
        <v>407.87120000005234</v>
      </c>
      <c r="AO30" s="212">
        <f t="shared" si="10"/>
        <v>398.7607999999309</v>
      </c>
      <c r="AP30" s="212">
        <f t="shared" si="10"/>
        <v>388.35850000008941</v>
      </c>
      <c r="AQ30" s="212">
        <f t="shared" si="10"/>
        <v>374.67619999998715</v>
      </c>
      <c r="AR30" s="212">
        <f t="shared" si="10"/>
        <v>358.93480000004638</v>
      </c>
      <c r="AS30" s="212">
        <f t="shared" si="10"/>
        <v>341.91799999994691</v>
      </c>
      <c r="AT30" s="212">
        <f t="shared" si="10"/>
        <v>324.4330000000773</v>
      </c>
      <c r="AU30" s="212">
        <f t="shared" si="10"/>
        <v>273.49849999998696</v>
      </c>
      <c r="AV30" s="268"/>
    </row>
    <row r="31" spans="1:49" x14ac:dyDescent="0.3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0</v>
      </c>
      <c r="T31" s="263">
        <f t="shared" si="10"/>
        <v>0</v>
      </c>
      <c r="U31" s="263">
        <f t="shared" si="10"/>
        <v>-106.0850000000064</v>
      </c>
      <c r="V31" s="263">
        <f t="shared" si="10"/>
        <v>-128.06200000000536</v>
      </c>
      <c r="W31" s="263">
        <f t="shared" si="10"/>
        <v>-39.78190000000177</v>
      </c>
      <c r="X31" s="263">
        <f t="shared" si="10"/>
        <v>89.342900000003283</v>
      </c>
      <c r="Y31" s="263">
        <f t="shared" si="10"/>
        <v>218.76559999999881</v>
      </c>
      <c r="Z31" s="263">
        <f t="shared" si="10"/>
        <v>342.5911999999953</v>
      </c>
      <c r="AA31" s="263">
        <f t="shared" si="10"/>
        <v>449.78859999999986</v>
      </c>
      <c r="AB31" s="263">
        <f t="shared" si="10"/>
        <v>536.77829999999085</v>
      </c>
      <c r="AC31" s="263">
        <f t="shared" si="10"/>
        <v>602.88730000000214</v>
      </c>
      <c r="AD31" s="263">
        <f t="shared" si="10"/>
        <v>650.40290000000095</v>
      </c>
      <c r="AE31" s="263">
        <f t="shared" si="10"/>
        <v>682.87360000000626</v>
      </c>
      <c r="AF31" s="263">
        <f t="shared" si="10"/>
        <v>703.78680000000168</v>
      </c>
      <c r="AG31" s="263">
        <f t="shared" si="10"/>
        <v>717.28329999999551</v>
      </c>
      <c r="AH31" s="263">
        <f t="shared" si="10"/>
        <v>726.53199999999197</v>
      </c>
      <c r="AI31" s="263">
        <f t="shared" si="10"/>
        <v>731.28179999999702</v>
      </c>
      <c r="AJ31" s="263">
        <f t="shared" si="10"/>
        <v>733.23040000000037</v>
      </c>
      <c r="AK31" s="263">
        <f t="shared" si="10"/>
        <v>733.33470000000671</v>
      </c>
      <c r="AL31" s="263">
        <f t="shared" si="10"/>
        <v>730.14749999999185</v>
      </c>
      <c r="AM31" s="263">
        <f t="shared" si="10"/>
        <v>725.61690000000817</v>
      </c>
      <c r="AN31" s="263">
        <f t="shared" si="10"/>
        <v>719.41580000000249</v>
      </c>
      <c r="AO31" s="263">
        <f t="shared" si="10"/>
        <v>710.57470000001194</v>
      </c>
      <c r="AP31" s="263">
        <f t="shared" si="10"/>
        <v>699.95330000000831</v>
      </c>
      <c r="AQ31" s="263">
        <f t="shared" si="10"/>
        <v>687.1301999999996</v>
      </c>
      <c r="AR31" s="263">
        <f t="shared" si="10"/>
        <v>672.69929999999295</v>
      </c>
      <c r="AS31" s="263">
        <f t="shared" si="10"/>
        <v>657.05580000000191</v>
      </c>
      <c r="AT31" s="263">
        <f t="shared" si="10"/>
        <v>640.49269999998796</v>
      </c>
      <c r="AU31" s="263">
        <f t="shared" si="10"/>
        <v>608.420100000003</v>
      </c>
      <c r="AV31" s="268"/>
    </row>
    <row r="32" spans="1:49" x14ac:dyDescent="0.3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0</v>
      </c>
      <c r="T32" s="251">
        <f t="shared" si="12"/>
        <v>0</v>
      </c>
      <c r="U32" s="251">
        <f t="shared" si="12"/>
        <v>-390.98229999991599</v>
      </c>
      <c r="V32" s="251">
        <f t="shared" si="12"/>
        <v>-810.54920000003767</v>
      </c>
      <c r="W32" s="251">
        <f t="shared" si="12"/>
        <v>-1074.6066999999457</v>
      </c>
      <c r="X32" s="251">
        <f t="shared" si="12"/>
        <v>-1139.4431999999797</v>
      </c>
      <c r="Y32" s="251">
        <f t="shared" si="12"/>
        <v>-1059.5724999999511</v>
      </c>
      <c r="Z32" s="251">
        <f t="shared" si="12"/>
        <v>-905.19049999996787</v>
      </c>
      <c r="AA32" s="251">
        <f t="shared" si="12"/>
        <v>-737.65860000002431</v>
      </c>
      <c r="AB32" s="251">
        <f t="shared" si="12"/>
        <v>-594.37469999992754</v>
      </c>
      <c r="AC32" s="251">
        <f t="shared" si="12"/>
        <v>-495.06369999994058</v>
      </c>
      <c r="AD32" s="251">
        <f t="shared" si="12"/>
        <v>-444.22600000002421</v>
      </c>
      <c r="AE32" s="251">
        <f t="shared" si="12"/>
        <v>-434.84109999996144</v>
      </c>
      <c r="AF32" s="251">
        <f t="shared" si="12"/>
        <v>-454.41049999999814</v>
      </c>
      <c r="AG32" s="251">
        <f t="shared" si="12"/>
        <v>-486.8188000000082</v>
      </c>
      <c r="AH32" s="251">
        <f t="shared" si="12"/>
        <v>-516.80480000009993</v>
      </c>
      <c r="AI32" s="251">
        <f t="shared" si="12"/>
        <v>-537.23730000003707</v>
      </c>
      <c r="AJ32" s="251">
        <f t="shared" si="12"/>
        <v>-542.60090000007767</v>
      </c>
      <c r="AK32" s="251">
        <f t="shared" si="12"/>
        <v>-530.54859999998007</v>
      </c>
      <c r="AL32" s="251">
        <f t="shared" si="12"/>
        <v>-508.01819999999134</v>
      </c>
      <c r="AM32" s="251">
        <f t="shared" si="12"/>
        <v>-475.58609999995679</v>
      </c>
      <c r="AN32" s="251">
        <f t="shared" si="12"/>
        <v>-435.2774999999092</v>
      </c>
      <c r="AO32" s="251">
        <f t="shared" si="12"/>
        <v>-391.20880000008037</v>
      </c>
      <c r="AP32" s="251">
        <f t="shared" si="12"/>
        <v>-344.55779999989318</v>
      </c>
      <c r="AQ32" s="251">
        <f t="shared" si="12"/>
        <v>-299.03870000003371</v>
      </c>
      <c r="AR32" s="251">
        <f t="shared" si="12"/>
        <v>-255.19709999993211</v>
      </c>
      <c r="AS32" s="251">
        <f t="shared" si="12"/>
        <v>-213.24720000004163</v>
      </c>
      <c r="AT32" s="251">
        <f t="shared" si="12"/>
        <v>-172.89229999994859</v>
      </c>
      <c r="AU32" s="251">
        <f t="shared" si="12"/>
        <v>-167.75969999999506</v>
      </c>
      <c r="AV32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4.5" x14ac:dyDescent="0.35"/>
  <cols>
    <col min="2" max="2" width="68.54296875" customWidth="1"/>
  </cols>
  <sheetData>
    <row r="4" spans="2:2" x14ac:dyDescent="0.35">
      <c r="B4" t="str">
        <f>Résultats!B1&amp;" : Energie finale par usage et énergie primaire (Mtep)"</f>
        <v>SNBC3 : Energie finale par usage et énergie primaire (Mtep)</v>
      </c>
    </row>
    <row r="5" spans="2:2" x14ac:dyDescent="0.35">
      <c r="B5" t="str">
        <f>Résultats!B1&amp;" : Ventilation du mix énergie (Mtep)"</f>
        <v>SNBC3 : Ventilation du mix énergie (Mtep)</v>
      </c>
    </row>
    <row r="6" spans="2:2" x14ac:dyDescent="0.35">
      <c r="B6" t="str">
        <f>Résultats!B1&amp;" : Ventilation du mix electrique (%)"</f>
        <v>SNBC3 : Ventilation du mix electrique (%)</v>
      </c>
    </row>
    <row r="7" spans="2:2" x14ac:dyDescent="0.35">
      <c r="B7" t="str">
        <f>Résultats!B1&amp;" : Ventilation du mix carburant (%)"</f>
        <v>SNBC3 : Ventilation du mix carburant (%)</v>
      </c>
    </row>
    <row r="8" spans="2:2" x14ac:dyDescent="0.35">
      <c r="B8" t="str">
        <f>Résultats!B1&amp;" : Ventilation du mix gaz (%)"</f>
        <v>SNBC3 : Ventilation du mix gaz (%)</v>
      </c>
    </row>
    <row r="9" spans="2:2" x14ac:dyDescent="0.35">
      <c r="B9" t="str">
        <f>Résultats!B1&amp;" : Emissions CO2 (Mt.eqCO2)"</f>
        <v>SNBC3 : Emissions CO2 (Mt.eqCO2)</v>
      </c>
    </row>
    <row r="10" spans="2:2" x14ac:dyDescent="0.35">
      <c r="B10" t="str">
        <f>Résultats!B1&amp;" : Ventilation du parc auto (%)"</f>
        <v>SNBC3 : Ventilation du parc auto (%)</v>
      </c>
    </row>
    <row r="11" spans="2:2" x14ac:dyDescent="0.3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2023-08-08T15:35:33Z</dcterms:modified>
</cp:coreProperties>
</file>