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Z:\PROJETS\Travaux_SNBC_2023\Modélisation macro\Documents MTE\Run 1bis\"/>
    </mc:Choice>
  </mc:AlternateContent>
  <xr:revisionPtr revIDLastSave="0" documentId="13_ncr:1_{419681E4-EA0A-437D-B6A3-4BF222E0613A}" xr6:coauthVersionLast="47" xr6:coauthVersionMax="47" xr10:uidLastSave="{00000000-0000-0000-0000-000000000000}"/>
  <bookViews>
    <workbookView xWindow="-120" yWindow="-120" windowWidth="29040" windowHeight="15840" tabRatio="748" activeTab="4" xr2:uid="{00000000-000D-0000-FFFF-FFFF00000000}"/>
  </bookViews>
  <sheets>
    <sheet name="Bilan énergie" sheetId="1" r:id="rId1"/>
    <sheet name="FE_et_bio" sheetId="2" r:id="rId2"/>
    <sheet name="VP" sheetId="3" r:id="rId3"/>
    <sheet name="VUL" sheetId="4" r:id="rId4"/>
    <sheet name="PL" sheetId="5" r:id="rId5"/>
    <sheet name="B&amp;C" sheetId="6" r:id="rId6"/>
    <sheet name="2RM" sheetId="7" r:id="rId7"/>
    <sheet name="Autres_modes" sheetId="8" r:id="rId8"/>
    <sheet name="Aérien" sheetId="9" r:id="rId9"/>
    <sheet name="Trafic" sheetId="10" r:id="rId10"/>
    <sheet name="Feuil1" sheetId="13" r:id="rId11"/>
    <sheet name="Comparaison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13" i="5" l="1"/>
  <c r="Q114" i="5"/>
  <c r="W23" i="10" l="1"/>
  <c r="X23" i="10" l="1"/>
  <c r="V23" i="10"/>
  <c r="K32" i="3" l="1"/>
  <c r="L32" i="3"/>
  <c r="M32" i="3"/>
  <c r="N32" i="3"/>
  <c r="J32" i="3"/>
  <c r="I92" i="10"/>
  <c r="D48" i="13"/>
  <c r="J31" i="3" l="1"/>
  <c r="E32" i="3" l="1"/>
  <c r="F32" i="3"/>
  <c r="G32" i="3"/>
  <c r="H32" i="3"/>
  <c r="D32" i="3"/>
  <c r="R60" i="10"/>
  <c r="N31" i="3" l="1"/>
  <c r="R59" i="4" l="1"/>
  <c r="R58" i="4"/>
  <c r="R57" i="4"/>
  <c r="R56" i="4"/>
  <c r="K50" i="2"/>
  <c r="J50" i="2"/>
  <c r="I50" i="2"/>
  <c r="H50" i="2"/>
  <c r="G50" i="2"/>
  <c r="F50" i="2"/>
  <c r="D50" i="2"/>
  <c r="K49" i="2"/>
  <c r="J49" i="2"/>
  <c r="I49" i="2"/>
  <c r="H49" i="2"/>
  <c r="G49" i="2"/>
  <c r="F49" i="2"/>
  <c r="E49" i="2"/>
  <c r="D49" i="2"/>
  <c r="C49" i="2"/>
  <c r="K48" i="2"/>
  <c r="J48" i="2"/>
  <c r="I48" i="2"/>
  <c r="H48" i="2"/>
  <c r="G48" i="2"/>
  <c r="F48" i="2"/>
  <c r="E48" i="2"/>
  <c r="D48" i="2"/>
  <c r="C48" i="2"/>
  <c r="K32" i="2"/>
  <c r="J32" i="2"/>
  <c r="I32" i="2"/>
  <c r="H32" i="2"/>
  <c r="G32" i="2"/>
  <c r="F32" i="2"/>
  <c r="E30" i="2"/>
  <c r="E50" i="2" s="1"/>
  <c r="D30" i="2"/>
  <c r="C30" i="2"/>
  <c r="C50" i="2" s="1"/>
  <c r="D10" i="2"/>
  <c r="C22" i="2" s="1"/>
  <c r="D9" i="2"/>
  <c r="C21" i="2" s="1"/>
  <c r="D8" i="2"/>
  <c r="C20" i="2" s="1"/>
  <c r="D7" i="2"/>
  <c r="C19" i="2" s="1"/>
  <c r="E1" i="2"/>
  <c r="I43" i="2" l="1"/>
  <c r="G43" i="2"/>
  <c r="H42" i="2"/>
  <c r="G42" i="2"/>
  <c r="F42" i="2"/>
  <c r="K42" i="2"/>
  <c r="D42" i="2"/>
  <c r="E32" i="2"/>
  <c r="K41" i="2"/>
  <c r="J41" i="2"/>
  <c r="I41" i="2"/>
  <c r="G41" i="2"/>
  <c r="F41" i="2"/>
  <c r="H41" i="2"/>
  <c r="E41" i="2"/>
  <c r="D41" i="2"/>
  <c r="C41" i="2"/>
  <c r="C42" i="2"/>
  <c r="J42" i="2"/>
  <c r="I42" i="2"/>
  <c r="H43" i="2"/>
  <c r="F43" i="2"/>
  <c r="E43" i="2"/>
  <c r="D43" i="2"/>
  <c r="C43" i="2"/>
  <c r="J43" i="2"/>
  <c r="K43" i="2"/>
  <c r="E42" i="2"/>
</calcChain>
</file>

<file path=xl/sharedStrings.xml><?xml version="1.0" encoding="utf-8"?>
<sst xmlns="http://schemas.openxmlformats.org/spreadsheetml/2006/main" count="1539" uniqueCount="608">
  <si>
    <t>Taux de bio (taux d'incorporation en énergie)</t>
  </si>
  <si>
    <t>Périmètre</t>
  </si>
  <si>
    <t>essence</t>
  </si>
  <si>
    <t>Métropole + vols vers les Drom</t>
  </si>
  <si>
    <t>gazole</t>
  </si>
  <si>
    <t>GNV</t>
  </si>
  <si>
    <t>FE avec taux de bio (taux d'incorporation en énergie)</t>
  </si>
  <si>
    <t>reprise de la feuille FE et bio</t>
  </si>
  <si>
    <t>Taux d’incorporation des biocarburants dans l’essence (routier)</t>
  </si>
  <si>
    <t>Taux d’incorporation des biocarburants dans le diesel (routier)</t>
  </si>
  <si>
    <t>Taux d’incorporation du gaz renouvelable dans le gaz (GNV routier)</t>
  </si>
  <si>
    <t>4 - Demande d'énergie finale des transports</t>
  </si>
  <si>
    <t>Mtep</t>
  </si>
  <si>
    <t>4 - GES</t>
  </si>
  <si>
    <t>MtCO2e</t>
  </si>
  <si>
    <t>4.1 Trafics</t>
  </si>
  <si>
    <t>Passagers (Gpkm)</t>
  </si>
  <si>
    <t xml:space="preserve">  Voitures</t>
  </si>
  <si>
    <t xml:space="preserve">  Bus et autocars</t>
  </si>
  <si>
    <t xml:space="preserve">  Ferroviaire</t>
  </si>
  <si>
    <t xml:space="preserve">  Aérien domestique</t>
  </si>
  <si>
    <t>Marchandises Gtkm)</t>
  </si>
  <si>
    <t xml:space="preserve">  Poids lourds</t>
  </si>
  <si>
    <t xml:space="preserve">  VUL</t>
  </si>
  <si>
    <t xml:space="preserve">  Fluvial</t>
  </si>
  <si>
    <t xml:space="preserve">  Voitures   Gvkm</t>
  </si>
  <si>
    <t>y compris vols vers DROM</t>
  </si>
  <si>
    <t xml:space="preserve">4.2 Demande d'énergie finale par énergie </t>
  </si>
  <si>
    <t>4.2 Demande de ges</t>
  </si>
  <si>
    <t>Mt CO2eq</t>
  </si>
  <si>
    <t>Essence (yc carb subst)</t>
  </si>
  <si>
    <t xml:space="preserve">   dont essence fossile</t>
  </si>
  <si>
    <t xml:space="preserve">   dont bio-essence</t>
  </si>
  <si>
    <t>Gazole (yc carb subst)</t>
  </si>
  <si>
    <t xml:space="preserve">   dont gazole fossile</t>
  </si>
  <si>
    <t xml:space="preserve">   dont bio-gazole</t>
  </si>
  <si>
    <t>Carburéacteurs autres que H2 (yc vols vers DROM)</t>
  </si>
  <si>
    <t>Carburéacteurs autres que H2</t>
  </si>
  <si>
    <t xml:space="preserve">   dont kérosène fossile</t>
  </si>
  <si>
    <t xml:space="preserve">   dont biocarburants durables pour l'aéronautique</t>
  </si>
  <si>
    <t xml:space="preserve">   dont PtL pour l'aéronautique</t>
  </si>
  <si>
    <t>GPL</t>
  </si>
  <si>
    <t>GNV (dont bio-GNV)</t>
  </si>
  <si>
    <t xml:space="preserve">  dont GNV fossile </t>
  </si>
  <si>
    <t xml:space="preserve">  dont bio-GNV</t>
  </si>
  <si>
    <t xml:space="preserve">  dont e-GNV</t>
  </si>
  <si>
    <t>Electricité</t>
  </si>
  <si>
    <t>H2</t>
  </si>
  <si>
    <t>Total</t>
  </si>
  <si>
    <t>Réduction / 2018</t>
  </si>
  <si>
    <t>Total hors élec et H2</t>
  </si>
  <si>
    <t>Réduction / 2020</t>
  </si>
  <si>
    <t>4.3 Demande d'énergie finale par infrastructure</t>
  </si>
  <si>
    <t>Routier</t>
  </si>
  <si>
    <t>Ferroviaire</t>
  </si>
  <si>
    <t>Fluvial et plaisance</t>
  </si>
  <si>
    <t>Aérien domestique</t>
  </si>
  <si>
    <t>4.4 Transports routiers</t>
  </si>
  <si>
    <t>Voitures particulières</t>
  </si>
  <si>
    <t>Essence (yc carb. subst.)</t>
  </si>
  <si>
    <t>Gazole (yc carb. subs)</t>
  </si>
  <si>
    <t>VUL</t>
  </si>
  <si>
    <t>Poids lourds</t>
  </si>
  <si>
    <t>Bus et autocars</t>
  </si>
  <si>
    <t>2 roues</t>
  </si>
  <si>
    <t>Total modes routiers</t>
  </si>
  <si>
    <t>4.5 Autres modes</t>
  </si>
  <si>
    <t>(métropole + 50% des vols vers outre-mer)</t>
  </si>
  <si>
    <t>Transports ferrés (ferroviaire et transports urbains électriques)</t>
  </si>
  <si>
    <t>Aérien métropole (carburéacteurs et H2)</t>
  </si>
  <si>
    <t>Aérien métropole (carburéacteurs)</t>
  </si>
  <si>
    <t>Biocarburants</t>
  </si>
  <si>
    <t>PtL</t>
  </si>
  <si>
    <t>Kérosène fossile</t>
  </si>
  <si>
    <t>Aérien vols vers outre-mer et intra outre-mer  (carburéacteurs et H2)</t>
  </si>
  <si>
    <t>Aérien vols vers outre-mer et intra outre-mer  (carburéacteurs)</t>
  </si>
  <si>
    <t>Navigation métropole</t>
  </si>
  <si>
    <t>GNR fluvial</t>
  </si>
  <si>
    <t>GNV fluvial</t>
  </si>
  <si>
    <t>Essence maritime plaisance</t>
  </si>
  <si>
    <t>Electricité maritime plaisance</t>
  </si>
  <si>
    <t>4.6 Soutes internationales</t>
  </si>
  <si>
    <t>Soutes aériennes internationales (carburéacteurs)</t>
  </si>
  <si>
    <t>Soutes aériennes (carburéacteurs)</t>
  </si>
  <si>
    <t xml:space="preserve">Soutes maritimes internationales   </t>
  </si>
  <si>
    <t>Soutes maritimes</t>
  </si>
  <si>
    <t>GNL bio</t>
  </si>
  <si>
    <t>GNL fossile</t>
  </si>
  <si>
    <t>e-GNL</t>
  </si>
  <si>
    <t>Diesel bio</t>
  </si>
  <si>
    <t>Fioul fossile</t>
  </si>
  <si>
    <t>e-diesel</t>
  </si>
  <si>
    <t>Total soutes</t>
  </si>
  <si>
    <t>Agrégation</t>
  </si>
  <si>
    <t>Secteur</t>
  </si>
  <si>
    <t>VP</t>
  </si>
  <si>
    <t>PL&amp;BC</t>
  </si>
  <si>
    <t>2RM</t>
  </si>
  <si>
    <t>Fer</t>
  </si>
  <si>
    <t>Fluvial</t>
  </si>
  <si>
    <t>Plaisance, autres navigations</t>
  </si>
  <si>
    <t>Maritime domestique dont pêche</t>
  </si>
  <si>
    <t>Aérien</t>
  </si>
  <si>
    <t xml:space="preserve">  total métropole + vols DROM</t>
  </si>
  <si>
    <t xml:space="preserve">  dont total métropole hors </t>
  </si>
  <si>
    <t>Soutes aériennes</t>
  </si>
  <si>
    <t>Soutes</t>
  </si>
  <si>
    <t>TEP : source CCTN - périmètre métropole hors aérien Dom-Com mais avec soutes maritimes internationales</t>
  </si>
  <si>
    <t>observé</t>
  </si>
  <si>
    <t>Redressé sur métropole Citepa (approx)</t>
  </si>
  <si>
    <t xml:space="preserve">Métropole </t>
  </si>
  <si>
    <t>Proxy 2020</t>
  </si>
  <si>
    <t>Transport</t>
  </si>
  <si>
    <t>PL (y.c. bus et cars)</t>
  </si>
  <si>
    <t>Deux roues</t>
  </si>
  <si>
    <t>Transport ferroviaire</t>
  </si>
  <si>
    <t>Transport fluvial de marchandises</t>
  </si>
  <si>
    <t>Transport autres navigations</t>
  </si>
  <si>
    <t>Transport maritime domestique</t>
  </si>
  <si>
    <t>Aérien hors Dom-Com</t>
  </si>
  <si>
    <t>Transport aérien français</t>
  </si>
  <si>
    <t xml:space="preserve">  total</t>
  </si>
  <si>
    <t>Total routier dont :</t>
  </si>
  <si>
    <t xml:space="preserve">  total routier</t>
  </si>
  <si>
    <t>Redressé sur KP Citepa (approx)</t>
  </si>
  <si>
    <t>Intérieur</t>
  </si>
  <si>
    <t>total hors aérien (inclut ETS)</t>
  </si>
  <si>
    <t>Contenu GES par Mtep</t>
  </si>
  <si>
    <t>Réduction du contenu GES par Mtep</t>
  </si>
  <si>
    <t xml:space="preserve">Bilan énergie métropole + vols vers DROM </t>
  </si>
  <si>
    <t>Ensemble</t>
  </si>
  <si>
    <t>Charbon</t>
  </si>
  <si>
    <t>Brut</t>
  </si>
  <si>
    <t>Essence</t>
  </si>
  <si>
    <t>Diesel</t>
  </si>
  <si>
    <t>Kérosène</t>
  </si>
  <si>
    <t>Fioul Lourd</t>
  </si>
  <si>
    <t>Fioul autres</t>
  </si>
  <si>
    <t>Gaz Naturel</t>
  </si>
  <si>
    <t>Hydrogène</t>
  </si>
  <si>
    <t>PtL e-fuel &amp; e-GNV(*)</t>
  </si>
  <si>
    <t>Nucléaire</t>
  </si>
  <si>
    <t>Gaz Renouvelable</t>
  </si>
  <si>
    <t>Biomasse Solide</t>
  </si>
  <si>
    <t>Déchets</t>
  </si>
  <si>
    <t>Chaleur issue de l'environnement</t>
  </si>
  <si>
    <t>Chaleur Vendue</t>
  </si>
  <si>
    <t>Energies renouvelables Electriques</t>
  </si>
  <si>
    <t>TOTAL</t>
  </si>
  <si>
    <t>(*) dont e-fuels</t>
  </si>
  <si>
    <t>(*) dont e-méthane</t>
  </si>
  <si>
    <t>% biocarburants et biogaz incorporés</t>
  </si>
  <si>
    <t xml:space="preserve">% élec  </t>
  </si>
  <si>
    <t>% élec, H2, PtL et bio énergies</t>
  </si>
  <si>
    <t xml:space="preserve">Bilan énergie métropole hors vols vers DROM </t>
  </si>
  <si>
    <t>PtL &amp; e-GNV</t>
  </si>
  <si>
    <t>(*) dont PtL liquides</t>
  </si>
  <si>
    <t>Soutes internationales</t>
  </si>
  <si>
    <t>kérosène fossile</t>
  </si>
  <si>
    <t>fioul lourd fossile</t>
  </si>
  <si>
    <t>GNL fossile maritime</t>
  </si>
  <si>
    <t>PtL - air et mer</t>
  </si>
  <si>
    <t>PtL comprend du e-kerosene; du e-diesel pour soutes maritime; un petit peu de e-GNL</t>
  </si>
  <si>
    <t>bio GNL maritime</t>
  </si>
  <si>
    <t>biokérosène + (très marginalement un petit peu de biodiesel des soutes maritimes)</t>
  </si>
  <si>
    <t>Total énergies y compris soutes internationales</t>
  </si>
  <si>
    <t>Consommation d'énergie hors soutes internationales</t>
  </si>
  <si>
    <t>Consommation des soutes internationales</t>
  </si>
  <si>
    <t>Consommation totale</t>
  </si>
  <si>
    <t>% des soutes internationales</t>
  </si>
  <si>
    <t>Total bio-énergies y compris soutes internationales</t>
  </si>
  <si>
    <t>Gaz renouvelable hors soutes internationales</t>
  </si>
  <si>
    <t>Biocarburants hors soutes internationales</t>
  </si>
  <si>
    <t>Gaz renouvelable soutes internationales</t>
  </si>
  <si>
    <t>Biocarburants - soutes internationales</t>
  </si>
  <si>
    <t>Total bio-énergies</t>
  </si>
  <si>
    <t>dont hors soutes internationales</t>
  </si>
  <si>
    <t>20TWh</t>
  </si>
  <si>
    <t>dont soutes internationales</t>
  </si>
  <si>
    <t>%bio-énergies</t>
  </si>
  <si>
    <t>Total H2 et PtL y compris soutes internationales</t>
  </si>
  <si>
    <t>H2 hors soutes internationales</t>
  </si>
  <si>
    <t>PtL hors soutes internationales</t>
  </si>
  <si>
    <t>H2 soutes internationales</t>
  </si>
  <si>
    <t>PtL soutes internationales</t>
  </si>
  <si>
    <t>Total H2 et PtL</t>
  </si>
  <si>
    <t>% H2 et PtL</t>
  </si>
  <si>
    <t>Total électricité</t>
  </si>
  <si>
    <t>%</t>
  </si>
  <si>
    <t>Total fossile y compris soutes internationales</t>
  </si>
  <si>
    <t>Fossile</t>
  </si>
  <si>
    <t>Bilan biocarburants et e-fuels</t>
  </si>
  <si>
    <t>Domestique - bioessence</t>
  </si>
  <si>
    <t>Domestique - biogazole</t>
  </si>
  <si>
    <t>Domestique bio-GNV</t>
  </si>
  <si>
    <t>Domestique e-GNV</t>
  </si>
  <si>
    <t>Domestique - biocarburants aéronautiques</t>
  </si>
  <si>
    <t>Domestique e-carburants aéronautiques</t>
  </si>
  <si>
    <t>Soutes bio-carburants aéonautique</t>
  </si>
  <si>
    <t>Soutes e-carburants aéonautique</t>
  </si>
  <si>
    <t>Soutes bio-carburants maritimes</t>
  </si>
  <si>
    <t>Soutes e-carburants maritimes</t>
  </si>
  <si>
    <t>Total biocarburants</t>
  </si>
  <si>
    <t>Total e-carburants</t>
  </si>
  <si>
    <t>Twh</t>
  </si>
  <si>
    <t>Domestique</t>
  </si>
  <si>
    <t>Soutes aériennes internationales</t>
  </si>
  <si>
    <t>Soutes maritimes internationales</t>
  </si>
  <si>
    <t>moins de bio et e-fuels mer en 2030</t>
  </si>
  <si>
    <t xml:space="preserve">  dont soutes internationales</t>
  </si>
  <si>
    <t>fongibilité avec e-fuels</t>
  </si>
  <si>
    <t xml:space="preserve"> dont soutes internationales</t>
  </si>
  <si>
    <t>fongibilité avec biocarb</t>
  </si>
  <si>
    <t xml:space="preserve">Bilan biocarburants </t>
  </si>
  <si>
    <t>TWh</t>
  </si>
  <si>
    <t>Bio-essence</t>
  </si>
  <si>
    <t>Bio-gazole</t>
  </si>
  <si>
    <t>Bio-GNV</t>
  </si>
  <si>
    <t>Biocarburants aéronautiques domestiques</t>
  </si>
  <si>
    <t>Biocarburants aéronautiques internationaux</t>
  </si>
  <si>
    <t>Biocarburants maritimes internationaux</t>
  </si>
  <si>
    <t>efuels</t>
  </si>
  <si>
    <t>1 tep</t>
  </si>
  <si>
    <t>GJ</t>
  </si>
  <si>
    <t>MWh</t>
  </si>
  <si>
    <t>Taux d’incorporation  AMS 23</t>
  </si>
  <si>
    <t>1/ Sur produits fossiles</t>
  </si>
  <si>
    <t>FE sur produits fossile</t>
  </si>
  <si>
    <t>FE (tCO2/tep)</t>
  </si>
  <si>
    <t>FE (kgCO2/kWh)</t>
  </si>
  <si>
    <t xml:space="preserve">Essence  </t>
  </si>
  <si>
    <t xml:space="preserve">Diesel  </t>
  </si>
  <si>
    <t>Energie par udp</t>
  </si>
  <si>
    <t>kWh/L</t>
  </si>
  <si>
    <t>Gazole</t>
  </si>
  <si>
    <t>kWh/kg</t>
  </si>
  <si>
    <t>FE du fossile</t>
  </si>
  <si>
    <t>FE par udp</t>
  </si>
  <si>
    <t>kgCO2/L</t>
  </si>
  <si>
    <t>kgCO2/kg</t>
  </si>
  <si>
    <t>dont méthane de synthèse</t>
  </si>
  <si>
    <t>dont biogaz</t>
  </si>
  <si>
    <t>2/ Part de bio-énergies</t>
  </si>
  <si>
    <t>Taux de bio dans les carburants terrestres (taux d'incorporation en énergie)</t>
  </si>
  <si>
    <t>Taux d’incorporation des biocarburants dans l’essence</t>
  </si>
  <si>
    <t>Taux d’incorporation des biocarburants dans le diesel</t>
  </si>
  <si>
    <t>Taux d’incorporation du gaz renouvelable dans le gaz</t>
  </si>
  <si>
    <t>Pas de PtL dans les carburants terrestres</t>
  </si>
  <si>
    <t>Taux de biocarburants, PtL, H2 dans les carburants aériens et maritimes : cf onglets afférents</t>
  </si>
  <si>
    <t>4/ FE par udp en intégrant les bioénergies</t>
  </si>
  <si>
    <t>Essence  (kgCO2/L)</t>
  </si>
  <si>
    <t>Taux d'incorporation en énergie de carburants aériens durables</t>
  </si>
  <si>
    <t>Gazole (kg CO2/L)</t>
  </si>
  <si>
    <t>GNV (kg CO2/kg)</t>
  </si>
  <si>
    <t>Taux d'incorporation</t>
  </si>
  <si>
    <t>dont biocarburants avancés</t>
  </si>
  <si>
    <t>3/ FE par Mtep  en intégrant les bioénergies</t>
  </si>
  <si>
    <t>dont RFNBO</t>
  </si>
  <si>
    <t>FE du fossile sans intégration des parts de bio et avec contenu élec à 0 (pour calcul de l'évolution des émissions des véh neufs)</t>
  </si>
  <si>
    <t>FE des carburants avec intégration des parts de bio et avec facteur émissions de l'élec nul (pour calcul roulant)</t>
  </si>
  <si>
    <t>-</t>
  </si>
  <si>
    <t>SC</t>
  </si>
  <si>
    <t>I) Hypothèses sur les parts des énergies et consos des véh neufs</t>
  </si>
  <si>
    <t>A) Parcs roulants et immatriculations des VP</t>
  </si>
  <si>
    <t>Parcs et immatriculations VP</t>
  </si>
  <si>
    <t>Ensemble VP</t>
  </si>
  <si>
    <t>Immatriculations VP</t>
  </si>
  <si>
    <t>parc : niveau de parc du modèle FIT utilisé pour la modélisation (ne coïncide pas exactement avec les parcs CCTN)</t>
  </si>
  <si>
    <t>Kilométrage moyen des véhicules immatriculés en France</t>
  </si>
  <si>
    <t>Voitures pavillon français</t>
  </si>
  <si>
    <t>Diesel (y compris hybrides)</t>
  </si>
  <si>
    <t>Essence et autres énergie</t>
  </si>
  <si>
    <t>B) Part de marché des énergies au sein des immatriculations</t>
  </si>
  <si>
    <t>Evolutions des parts de marché des énergies dans les immatriculations annuelles de véhicules particuliers</t>
  </si>
  <si>
    <t>observé (provisoire)</t>
  </si>
  <si>
    <t>projeté</t>
  </si>
  <si>
    <t>Thermiques</t>
  </si>
  <si>
    <t xml:space="preserve">  dont Essence</t>
  </si>
  <si>
    <t xml:space="preserve">  dont Diesel</t>
  </si>
  <si>
    <t>Electrique</t>
  </si>
  <si>
    <t>Hybride rechargeable</t>
  </si>
  <si>
    <t xml:space="preserve">  % diesel au sein des thermiques</t>
  </si>
  <si>
    <t>total VE+VHR</t>
  </si>
  <si>
    <t>check</t>
  </si>
  <si>
    <t>C) Consommations des VP (véhicules neufs)</t>
  </si>
  <si>
    <t>Evolution des consommations unitaires des véhicules particuliers neufs</t>
  </si>
  <si>
    <t>Essence (l/100 km)</t>
  </si>
  <si>
    <t>Diesel (l/100 km)</t>
  </si>
  <si>
    <t>GPL (kWh/100km)</t>
  </si>
  <si>
    <t>VE (kWh/100 km)</t>
  </si>
  <si>
    <t>hypothèse</t>
  </si>
  <si>
    <t>Tous les VHR sont des essences rechargeables</t>
  </si>
  <si>
    <t>% de circulation en mode électrique</t>
  </si>
  <si>
    <t>gCO2 théorique NEDC</t>
  </si>
  <si>
    <t>Calcul gCO2/véh-km neufs (hors % bio et élec) en réel</t>
  </si>
  <si>
    <t>gCO2/véh-km</t>
  </si>
  <si>
    <t>VHR</t>
  </si>
  <si>
    <t>En moyenne</t>
  </si>
  <si>
    <t>Ratio WLTP/NEDC</t>
  </si>
  <si>
    <t>Ratio réel/WLTP</t>
  </si>
  <si>
    <t>Calcul gCO2/véh-km neufs (hors % bio et élec) en théorique WLTP</t>
  </si>
  <si>
    <t>II) Parts des énergies et consommations du parc roulant</t>
  </si>
  <si>
    <t>Les chiffrages du parc roulant se déduisent des hypothèses qui précèdent</t>
  </si>
  <si>
    <t>B1) Parts de marché des énergies sur le parc roulant (sur nbr de véh du parc roulant puis sur les km parcourus par le parc roulant)</t>
  </si>
  <si>
    <t>% diesel</t>
  </si>
  <si>
    <t>Parts de marché des énergies au sein du parc roulant (en nb de véh)</t>
  </si>
  <si>
    <t>%diesel</t>
  </si>
  <si>
    <t>Parts de marché des énergies au sein des VP-km</t>
  </si>
  <si>
    <t>Thermique</t>
  </si>
  <si>
    <t>Tableau : Structure du roulant</t>
  </si>
  <si>
    <t>VE</t>
  </si>
  <si>
    <t>B2) Les consommations du parc roulant</t>
  </si>
  <si>
    <t>III) Agrégations énergie et GES</t>
  </si>
  <si>
    <t>A) Evolution des intensités énergétiques et des intensités d'émissions de gaz à effet de serre</t>
  </si>
  <si>
    <t>Intensités énergétiques</t>
  </si>
  <si>
    <t>kWh/100km</t>
  </si>
  <si>
    <t>consommation d'hydrogène en entrée de PAC : le double des consommations aval</t>
  </si>
  <si>
    <t>Intensités GES</t>
  </si>
  <si>
    <t>(intègrent les évolutions de parts des biocarburants)</t>
  </si>
  <si>
    <t>gCO2/km</t>
  </si>
  <si>
    <t>par rapport / 2018</t>
  </si>
  <si>
    <t>B) Evolution des consommations énergétiques en volume (en Mtep) par type d'énergie</t>
  </si>
  <si>
    <t>Trafic</t>
  </si>
  <si>
    <t>Mtep VP</t>
  </si>
  <si>
    <t>Variation / 2018</t>
  </si>
  <si>
    <t>Hypothèses d'évolution différenciée des consos dans le roulant (LD/CD)</t>
  </si>
  <si>
    <t>consos VE sur LD</t>
  </si>
  <si>
    <t>consos sur CD</t>
  </si>
  <si>
    <t>moyenne</t>
  </si>
  <si>
    <t>ratio LD/CD</t>
  </si>
  <si>
    <t>ratio CD/moyenne</t>
  </si>
  <si>
    <t>Moyenne</t>
  </si>
  <si>
    <t>FE du fossile sans intégration des parts de bio et avec contenu élec à 0 (pour calcul de l'évolution des émissions théoriques des véh neufs)</t>
  </si>
  <si>
    <t>VUL-AME 2021</t>
  </si>
  <si>
    <t>I) Données sur les parts des énergies et consos des véh neufs</t>
  </si>
  <si>
    <t>A) Circulations, parcs roulants et immatriculations des VUL</t>
  </si>
  <si>
    <t>Parc et immatriculations</t>
  </si>
  <si>
    <t>Parc VUL</t>
  </si>
  <si>
    <t>Immatriculations VUL</t>
  </si>
  <si>
    <t>Véhicules utilitaires légers pavillon français</t>
  </si>
  <si>
    <t>Essence et autres énergies</t>
  </si>
  <si>
    <t>B) Parts de marchés des énergies</t>
  </si>
  <si>
    <t>véhicules neufs</t>
  </si>
  <si>
    <t>Evolutions des parts de marché des énergies dans les immatriculations annuelles</t>
  </si>
  <si>
    <t>Thermique (très majoritairement diesel)</t>
  </si>
  <si>
    <t>NB: GNV: la part observée est de 0,1% des immat; le GNV n'est pas pris en compte dans la modélisation</t>
  </si>
  <si>
    <t>NB: l'essence décolle (de 1,4% en 2015 à 3,7% en 2018 dans les immat) et pourrait poursuivre sa croissance; pour simplifier on assimile cependant les thermiques à des véhicules diesel</t>
  </si>
  <si>
    <t>C) Consommations des VUL</t>
  </si>
  <si>
    <t>Thermique (l/100km)</t>
  </si>
  <si>
    <t>GNV (kg/100km)</t>
  </si>
  <si>
    <t>Electrique (kWh/100km)</t>
  </si>
  <si>
    <t>Emissions théoriques observées pour le neuf (NEDC)</t>
  </si>
  <si>
    <t>NEDC</t>
  </si>
  <si>
    <t>WLTP</t>
  </si>
  <si>
    <t>Majoration réel/WLTP</t>
  </si>
  <si>
    <t>Calcul émissions GES immat</t>
  </si>
  <si>
    <t>VUL moyen</t>
  </si>
  <si>
    <t>Baisse par rapport à 2020</t>
  </si>
  <si>
    <t>Emissions théoriques projetées pour le neuf (NEDC)</t>
  </si>
  <si>
    <t>Ratio</t>
  </si>
  <si>
    <t>Théorique NEDC</t>
  </si>
  <si>
    <t>Traduction dans le parc roulant</t>
  </si>
  <si>
    <t>B) Parts de marché des énergies sur le parc roulant</t>
  </si>
  <si>
    <t>Evolution des parts de marché des énergie parc roulant</t>
  </si>
  <si>
    <t>Diesel (l/100km)</t>
  </si>
  <si>
    <t>C) Consommations du roulant</t>
  </si>
  <si>
    <t>Gaz (kg/100km)</t>
  </si>
  <si>
    <t>H2 (kg/100km)</t>
  </si>
  <si>
    <t>Intensité énergétique</t>
  </si>
  <si>
    <t>du parc roulant</t>
  </si>
  <si>
    <t xml:space="preserve">Diesel </t>
  </si>
  <si>
    <t>Gaz</t>
  </si>
  <si>
    <t xml:space="preserve">H2 </t>
  </si>
  <si>
    <t>Moyenne (kWh/100km)</t>
  </si>
  <si>
    <t>Intensité carbone</t>
  </si>
  <si>
    <t>Moyenne (gCO2/km)</t>
  </si>
  <si>
    <t>FE des carburants avec intégration des parts de bio et avec un contenu de l'élec nul</t>
  </si>
  <si>
    <t xml:space="preserve">  </t>
  </si>
  <si>
    <t>PL</t>
  </si>
  <si>
    <t>AMS</t>
  </si>
  <si>
    <t>A) Circulations, parcs roulants et immatriculations des PL</t>
  </si>
  <si>
    <t>Parc et immatriculation des PL immatriculés en France (camions + tracteurs routiers)</t>
  </si>
  <si>
    <t>Parc de camions (milliers)</t>
  </si>
  <si>
    <t>Immatriculations (milliers par an)</t>
  </si>
  <si>
    <t>Poids lourds pavillon français</t>
  </si>
  <si>
    <t>B) Part de marchés des énergies</t>
  </si>
  <si>
    <t>baisse émissions parc à comparer avec règlement UE CO2 PL :</t>
  </si>
  <si>
    <t>total élec+H2</t>
  </si>
  <si>
    <t>C) Consommations des PL</t>
  </si>
  <si>
    <t>Evolution des consommations unitaires des PL neufs</t>
  </si>
  <si>
    <t>Diesel (L/100km)</t>
  </si>
  <si>
    <t>baisse / 2020 diesel</t>
  </si>
  <si>
    <t>baisse / 2020 gaz</t>
  </si>
  <si>
    <t>baisse / 2020 élec</t>
  </si>
  <si>
    <t>ratio GNV/diesel</t>
  </si>
  <si>
    <t>kWh/véh-km</t>
  </si>
  <si>
    <t>La traduction du roulant découle de ce qui précède</t>
  </si>
  <si>
    <t>Evolution du parc roulant (PL)</t>
  </si>
  <si>
    <t>Evolution du parc roulant de PL par type d’énergie</t>
  </si>
  <si>
    <t>parc roulant</t>
  </si>
  <si>
    <t>Consos unitaires du parc roulant (en L)</t>
  </si>
  <si>
    <t>H2 (kWh/100km)</t>
  </si>
  <si>
    <t>Consos unitaires du parc roulant (en kWh/100km)</t>
  </si>
  <si>
    <t>III) Consommations en volume énergie et GES</t>
  </si>
  <si>
    <t>Diesel (kWh/100km)</t>
  </si>
  <si>
    <t>Gaz (kWh/100km)</t>
  </si>
  <si>
    <t>variation / 2018</t>
  </si>
  <si>
    <t>Ratio GNV/diesel</t>
  </si>
  <si>
    <t>Bus et cars</t>
  </si>
  <si>
    <t>AME 2021</t>
  </si>
  <si>
    <t>A) Parcs roulants et immatriculations des autobus et autocars</t>
  </si>
  <si>
    <t>Evolution du parc et des immatriculations d’autobus et de cars</t>
  </si>
  <si>
    <t>Parc (milliers)</t>
  </si>
  <si>
    <t>Immatriculations (milliers)</t>
  </si>
  <si>
    <t xml:space="preserve">  dont autobus</t>
  </si>
  <si>
    <t xml:space="preserve">  dont autocars</t>
  </si>
  <si>
    <t>durée de vie</t>
  </si>
  <si>
    <t>% bus dans les immat</t>
  </si>
  <si>
    <t>Evolution du kilométrage moyen</t>
  </si>
  <si>
    <t>Autobus et autocars pavillon français</t>
  </si>
  <si>
    <t>A1) Evolution des parts de marché des immatriculations</t>
  </si>
  <si>
    <t>dont autobus</t>
  </si>
  <si>
    <t>Parts de marché des énergies dans les immatriculations annuelles d'autobus, scénario AME</t>
  </si>
  <si>
    <t>Emissions moyennes véhicules neufs :</t>
  </si>
  <si>
    <t>Baisse d'émissions à comparer avec les objectifs UE</t>
  </si>
  <si>
    <t>Parts de marché des énergies dans les immatriculations annuelles d’autocars, scénario AME</t>
  </si>
  <si>
    <t>Emissions moyennes véhicules neufs</t>
  </si>
  <si>
    <t>autobus et autocars</t>
  </si>
  <si>
    <t>Parts de marché des énergies dans les immatriculations annuelles d'autobus et d’autocars, scénario AME</t>
  </si>
  <si>
    <t>(*) : on suppose que les autobus hybrides sont des hybrides électriques-diesel non rechargeables</t>
  </si>
  <si>
    <t>B) Consommations des bus et cars</t>
  </si>
  <si>
    <t>Gazole (L/100km)</t>
  </si>
  <si>
    <t>Electrique (kWh/10km)</t>
  </si>
  <si>
    <t>II) Parts de marché des énergies et consommations  sur le parc roulant</t>
  </si>
  <si>
    <t>A2) Evolution des parts de marché des énergies du parc roulant</t>
  </si>
  <si>
    <t>Parts de marché des énergies dans les parcs roulants d'autobus et d’autocars</t>
  </si>
  <si>
    <t>kWh/100 km</t>
  </si>
  <si>
    <t>Gazole (kWh/100km)</t>
  </si>
  <si>
    <t>GNV (kWh/100km)</t>
  </si>
  <si>
    <t>III) Parts de marché des énergies et consommations  sur le parc roulant</t>
  </si>
  <si>
    <t>1) Deux roues motorisés</t>
  </si>
  <si>
    <t>Cyclos</t>
  </si>
  <si>
    <t>Motos</t>
  </si>
  <si>
    <t>Essence (et gazole)</t>
  </si>
  <si>
    <t>cyclos + motos</t>
  </si>
  <si>
    <t>Mix énergétique</t>
  </si>
  <si>
    <t>(moyennes motos, motocyclettes)</t>
  </si>
  <si>
    <t>% des immatriculations</t>
  </si>
  <si>
    <t>% essence</t>
  </si>
  <si>
    <t>% électricité</t>
  </si>
  <si>
    <t>passage roulant - essence</t>
  </si>
  <si>
    <t>passage roulant - élec</t>
  </si>
  <si>
    <t>% du parc roulant</t>
  </si>
  <si>
    <t>efficacité énergétique essence</t>
  </si>
  <si>
    <t>efficacité énergétique électricité</t>
  </si>
  <si>
    <t>Gains d'efficacité énergétique</t>
  </si>
  <si>
    <t>Efficacité essence</t>
  </si>
  <si>
    <t>Efficacité électricité</t>
  </si>
  <si>
    <t>Efficacité énergétique des deux roues motorisés (en indice)</t>
  </si>
  <si>
    <t>2RM - essence</t>
  </si>
  <si>
    <t>2RM - électricité</t>
  </si>
  <si>
    <t>2RM - ensemble</t>
  </si>
  <si>
    <t>Trafics 2RM</t>
  </si>
  <si>
    <t>Somme</t>
  </si>
  <si>
    <t>Le ferroviaire</t>
  </si>
  <si>
    <t>Mix fer</t>
  </si>
  <si>
    <t>% énergie trains au gazole</t>
  </si>
  <si>
    <t>% énergie électricité</t>
  </si>
  <si>
    <t>% énergie H2</t>
  </si>
  <si>
    <t>Consommation d'énergie des transports ferrés (ferroviaire et transports urbains électriques) (Mtep)</t>
  </si>
  <si>
    <t>Transports ferroviaires SNCF</t>
  </si>
  <si>
    <t xml:space="preserve">  Gazole</t>
  </si>
  <si>
    <t xml:space="preserve">  Electricité</t>
  </si>
  <si>
    <t xml:space="preserve">  H2</t>
  </si>
  <si>
    <t>Transports urbains de voyageurs fonctionnant à l'électricité</t>
  </si>
  <si>
    <t>Ferroviaire après 2022 : retour aux consommations de 2017 (avant les deux années perturbées par les grèves) à partir de 2022, puis stabilité des consommations malgré hausse du trafic (gains d'efficacité énergétique, optimisation des taux de remplissage)</t>
  </si>
  <si>
    <t>TCU électrifiés (métros, tramways) : stabilité des consommations</t>
  </si>
  <si>
    <t>3) Le fluvial et maritime domestique</t>
  </si>
  <si>
    <t>Evolution trafic fluvial</t>
  </si>
  <si>
    <t>Trafic fluvial</t>
  </si>
  <si>
    <t>Indice trafic fluvial</t>
  </si>
  <si>
    <t>Indice d'efficacité énergétique</t>
  </si>
  <si>
    <t>Consommation d'énergie dans le transport fluvial et la plaisance (Mtep)</t>
  </si>
  <si>
    <t>transport fluvial : évolution comme le trafic fluvial</t>
  </si>
  <si>
    <t>plaisance essence : stabilité des consommations (même trend de stabilité que sur la période récente)</t>
  </si>
  <si>
    <t>4) Maritime (soutes internationales uniquement)</t>
  </si>
  <si>
    <t>Croissance du trafic</t>
  </si>
  <si>
    <t>Indicateur d'efficacité énergétique global</t>
  </si>
  <si>
    <t>Ensemble des 2 effets</t>
  </si>
  <si>
    <t>Consommation d'énergie dans les soutes maritimes (Mtep)</t>
  </si>
  <si>
    <t>Mix avec ventilation bio / pas bio</t>
  </si>
  <si>
    <t>dont fioul fossile</t>
  </si>
  <si>
    <t>dont GNL fossile</t>
  </si>
  <si>
    <t>dont bio-fioul</t>
  </si>
  <si>
    <t>dont bio-GNL</t>
  </si>
  <si>
    <t>e-fuels</t>
  </si>
  <si>
    <t>dont egazole</t>
  </si>
  <si>
    <t>dont emethanol</t>
  </si>
  <si>
    <t>dont eGNL</t>
  </si>
  <si>
    <t>dont eNH3</t>
  </si>
  <si>
    <t>% non fossile (mais sans pondération pour passer à l'intensité énergétique)</t>
  </si>
  <si>
    <t>objectif</t>
  </si>
  <si>
    <t>total fioul</t>
  </si>
  <si>
    <t>total GNL</t>
  </si>
  <si>
    <t>Consommation d'énergie dans les soutes maritimes avec ventilation selon le mix (Mtep)</t>
  </si>
  <si>
    <t>emethanol</t>
  </si>
  <si>
    <t>Totalité</t>
  </si>
  <si>
    <t>dont e-carbu</t>
  </si>
  <si>
    <t>dont bio</t>
  </si>
  <si>
    <t>dont liquides</t>
  </si>
  <si>
    <t>dont gnl/nh3</t>
  </si>
  <si>
    <t>Run 1 bis</t>
  </si>
  <si>
    <t>Biocarburants aériens (en %)</t>
  </si>
  <si>
    <t>Intérieur métropole</t>
  </si>
  <si>
    <t>Biocarburants (kt)</t>
  </si>
  <si>
    <t>PtL (kt)</t>
  </si>
  <si>
    <t>H2 (kt)</t>
  </si>
  <si>
    <t>kérosène fossile (kt)</t>
  </si>
  <si>
    <t>Consommation totale (kt)</t>
  </si>
  <si>
    <t>Métropole-OM &amp; intra OM</t>
  </si>
  <si>
    <t>International France</t>
  </si>
  <si>
    <t>Taux de croissance des trafics (scénario médian)</t>
  </si>
  <si>
    <t>Outre-mer</t>
  </si>
  <si>
    <t>Plafonnement post-2035</t>
  </si>
  <si>
    <t>International</t>
  </si>
  <si>
    <t>Trafics intérieur métropole (Mds PKT)</t>
  </si>
  <si>
    <t>dont Métropole-Corse</t>
  </si>
  <si>
    <t>International France (1 sens)</t>
  </si>
  <si>
    <t>"Total"_France (2 sens intérieur + 1 sens international)</t>
  </si>
  <si>
    <t>Format : tous les départs France (dans les 2 sens pour l'intérieur France et dans un seul sens pour l'international)</t>
  </si>
  <si>
    <t>Evolution des trafics en base 100 en 2019</t>
  </si>
  <si>
    <t>Plafond à 30%</t>
  </si>
  <si>
    <t>Trafics métropole</t>
  </si>
  <si>
    <t>Trafics Dom-Com</t>
  </si>
  <si>
    <t>Trafics international</t>
  </si>
  <si>
    <t>TCAM d’évolution des consos unitaires</t>
  </si>
  <si>
    <t>TCAM moyen</t>
  </si>
  <si>
    <t>Conso unitaire</t>
  </si>
  <si>
    <t>Métropole</t>
  </si>
  <si>
    <t>Evolution des consos unitaires en base 100</t>
  </si>
  <si>
    <t>Conso unitaire domestique</t>
  </si>
  <si>
    <t>Conso unitaire international</t>
  </si>
  <si>
    <t>Evolution des consos totales en Mtep</t>
  </si>
  <si>
    <t>var 2030/2019</t>
  </si>
  <si>
    <t>var 2050/2019</t>
  </si>
  <si>
    <t>Dom-Com</t>
  </si>
  <si>
    <t xml:space="preserve">TOTAL   </t>
  </si>
  <si>
    <t>dont intérieur France</t>
  </si>
  <si>
    <t>dont trafics vers l’international</t>
  </si>
  <si>
    <t>soit total</t>
  </si>
  <si>
    <t>Trafics ajustés sur CCTN rebasage 2019</t>
  </si>
  <si>
    <t>Pop</t>
  </si>
  <si>
    <t>en millions hab</t>
  </si>
  <si>
    <t>France entière</t>
  </si>
  <si>
    <t>évol pop métropole</t>
  </si>
  <si>
    <t>évol pop métropole / 2019</t>
  </si>
  <si>
    <t>PIB</t>
  </si>
  <si>
    <t>Croissance PIB/2018</t>
  </si>
  <si>
    <t>PIB/2019</t>
  </si>
  <si>
    <t>PIB/hab</t>
  </si>
  <si>
    <t>1/ Voyageurs</t>
  </si>
  <si>
    <t>point clé</t>
  </si>
  <si>
    <t>Trafics passagers (Mds voy-km)</t>
  </si>
  <si>
    <t>projections</t>
  </si>
  <si>
    <t>évol 2030/2019</t>
  </si>
  <si>
    <t>évol 2050/2019</t>
  </si>
  <si>
    <t>TC</t>
  </si>
  <si>
    <t xml:space="preserve">  dont ferrés</t>
  </si>
  <si>
    <t xml:space="preserve">  dont bus et cars</t>
  </si>
  <si>
    <t>Vélo</t>
  </si>
  <si>
    <t>dont hors vélo (périmètre CCTN)</t>
  </si>
  <si>
    <t>(1) : vélo : absence de statistiques CCTN; niveau théorique</t>
  </si>
  <si>
    <t>élas</t>
  </si>
  <si>
    <t>évol mob/tete</t>
  </si>
  <si>
    <t>Evolution du trafic total (base 2018)</t>
  </si>
  <si>
    <t>Hypothèse:</t>
  </si>
  <si>
    <t>Trafics passagers (%)</t>
  </si>
  <si>
    <t>majoration de parts par rapport à 2019</t>
  </si>
  <si>
    <t>(1) : le vélo n'étant pas estimé dans la CCTN, « l'observé » 2015-2018 correspond à l'estimation CGDD issue de la dernière ENTD et intégré dans la SNBC 2 et supposé fixe sur 2015-2018</t>
  </si>
  <si>
    <t>2/ Marchandises</t>
  </si>
  <si>
    <t>Total marchandises hors VUL (Mds t-km)</t>
  </si>
  <si>
    <t>Routier PL</t>
  </si>
  <si>
    <t>Ensemble (hors VUL)</t>
  </si>
  <si>
    <t>Routier VUL</t>
  </si>
  <si>
    <t>Ensemble (avec VUL)</t>
  </si>
  <si>
    <t>Evolution circulation PL</t>
  </si>
  <si>
    <t>Hypothèse :</t>
  </si>
  <si>
    <t>Total marchandises (% modales)</t>
  </si>
  <si>
    <t>Evolution circulation VUL</t>
  </si>
  <si>
    <t>élas /PIB</t>
  </si>
  <si>
    <t>comme pop</t>
  </si>
  <si>
    <t>3/ Bilan de la circulation</t>
  </si>
  <si>
    <t>Taux d'occupations</t>
  </si>
  <si>
    <t>Taux d'occupation</t>
  </si>
  <si>
    <t>Taux de chargement des PL</t>
  </si>
  <si>
    <t>Variation des taux d'occupation VUL et bus et cars</t>
  </si>
  <si>
    <t>B&amp;C</t>
  </si>
  <si>
    <t>Bilan de la circulation (Mds véh-km)</t>
  </si>
  <si>
    <t>Evolution de la circulation</t>
  </si>
  <si>
    <t>run 1 bis</t>
  </si>
  <si>
    <t xml:space="preserve">run 1 </t>
  </si>
  <si>
    <t>run 1</t>
  </si>
  <si>
    <t>Evolution de la circulation VP</t>
  </si>
  <si>
    <t>pour aérien et mer : voir onglets affrents</t>
  </si>
  <si>
    <t>3ME</t>
  </si>
  <si>
    <t>E_16_0</t>
  </si>
  <si>
    <t>E_16_2</t>
  </si>
  <si>
    <t>part mod 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</si>
</sst>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3">
    <numFmt numFmtId="164" formatCode="#,##0.00\ ;\-#,##0.00\ ;\-#\ ;@\ "/>
    <numFmt numFmtId="165" formatCode="mmmm\ d&quot;, &quot;yyyy"/>
    <numFmt numFmtId="166" formatCode="#,##0.0"/>
    <numFmt numFmtId="167" formatCode="#,##0.00&quot; € &quot;;#,##0.00&quot; € &quot;;\-#&quot; € &quot;;@\ "/>
    <numFmt numFmtId="168" formatCode="#,##0.00\ [$€-40C]\ ;#,##0.00\ [$€-40C]\ ;\-#\ [$€-40C]\ ;\ @\ "/>
    <numFmt numFmtId="169" formatCode="#,##0.00\ [$€]\ ;#,##0.00\ [$€]\ ;\-#\ [$€]\ ;\ @\ "/>
    <numFmt numFmtId="170" formatCode="#,##0.00\ [$€-401]\ ;#,##0.00\ [$€-401]\ ;\-#\ [$€-401]\ "/>
    <numFmt numFmtId="171" formatCode="#,##0.00\ [$€-40C];\-#,##0.00\ [$€-40C]"/>
    <numFmt numFmtId="172" formatCode="#,##0.00\ [$€];\-#,##0.00\ [$€]"/>
    <numFmt numFmtId="173" formatCode="#,##0.00\ [$€-40C]\ ;#,##0.00\ [$€-40C]\ ;\-#\ [$€-40C]\ ;@\ "/>
    <numFmt numFmtId="174" formatCode="#,##0.00\ [$€]\ ;#,##0.00\ [$€]\ ;\-#\ [$€]\ ;@\ "/>
    <numFmt numFmtId="175" formatCode="#,##0.00&quot;    &quot;;#,##0.00&quot;    &quot;;\-#&quot;    &quot;;\ @\ "/>
    <numFmt numFmtId="176" formatCode="_-* #,##0.00_-;\-* #,##0.00_-;_-* \-??_-;_-@_-"/>
    <numFmt numFmtId="177" formatCode="#,##0.00&quot;    &quot;;#,##0.00&quot;    &quot;;\-#&quot;    &quot;;@\ "/>
    <numFmt numFmtId="178" formatCode="_-* #,##0.00\ _F_-;\-* #,##0.00\ _F_-;_-* \-??\ _F_-;_-@_-"/>
    <numFmt numFmtId="179" formatCode="\ #,##0.00\ ;\-#,##0.00\ ;&quot; -&quot;00\ ;\ @\ "/>
    <numFmt numFmtId="180" formatCode="#,##0&quot; F&quot;;\-#,##0&quot; F&quot;"/>
    <numFmt numFmtId="181" formatCode="0.00\ "/>
    <numFmt numFmtId="182" formatCode="[$-40C]mmm\-yy;@"/>
    <numFmt numFmtId="183" formatCode="\(#\);\(#\)"/>
    <numFmt numFmtId="184" formatCode="0\ %"/>
    <numFmt numFmtId="185" formatCode="#,##0.00\ [$€-40C];[Red]\-#,##0.00\ [$€-40C]"/>
    <numFmt numFmtId="186" formatCode="#,##0.000"/>
    <numFmt numFmtId="187" formatCode="#,##0.0000"/>
    <numFmt numFmtId="188" formatCode="[$€-40C]\ #,##0.0"/>
    <numFmt numFmtId="189" formatCode="[$€]\ #,##0.0"/>
    <numFmt numFmtId="190" formatCode="[$€-40C]\ #,##0.00"/>
    <numFmt numFmtId="191" formatCode="[$€]\ #,##0.00"/>
    <numFmt numFmtId="192" formatCode="[$€-40C]\ #,##0"/>
    <numFmt numFmtId="193" formatCode="[$€]\ #,##0"/>
    <numFmt numFmtId="194" formatCode="#,##0.0&quot; F&quot;"/>
    <numFmt numFmtId="195" formatCode="#,##0.00&quot; F&quot;"/>
    <numFmt numFmtId="196" formatCode="#,##0&quot; F&quot;"/>
    <numFmt numFmtId="197" formatCode="0.0%"/>
    <numFmt numFmtId="198" formatCode="0.00\ %"/>
    <numFmt numFmtId="199" formatCode="0.000"/>
    <numFmt numFmtId="200" formatCode="0.0"/>
    <numFmt numFmtId="201" formatCode="\ #,##0.0\ ;\-#,##0.0\ ;&quot; -&quot;00\ ;\ @\ "/>
    <numFmt numFmtId="202" formatCode="[$-40C]General"/>
    <numFmt numFmtId="203" formatCode="\ #,##0.00\ ;\-#,##0.00\ ;&quot; -&quot;00.0\ ;\ @\ "/>
    <numFmt numFmtId="204" formatCode="\ #,##0\ ;\-#,##0\ ;&quot; -&quot;00\ ;\ @\ "/>
    <numFmt numFmtId="205" formatCode="\ #,##0.0000\ ;\-#,##0.0000\ ;&quot; -&quot;00.00\ ;\ @\ "/>
    <numFmt numFmtId="206" formatCode="\ General"/>
    <numFmt numFmtId="207" formatCode="#,##0_ ;\-#,##0\ "/>
    <numFmt numFmtId="208" formatCode="\ #,##0.000\ ;\-#,##0.000\ ;&quot; -&quot;00.0\ ;\ @\ "/>
    <numFmt numFmtId="209" formatCode="_-* #,##0.00\ _€_-;\-* #,##0.00\ _€_-;_-* \-??\ _€_-;_-@_-"/>
    <numFmt numFmtId="210" formatCode="_-* #,##0.00\ _€_-;\-* #,##0.00\ _€_-;_-* \-?\ _€_-;_-@_-"/>
    <numFmt numFmtId="211" formatCode="_-* #,##0_-;\-* #,##0_-;_-* \-??_-;_-@_-"/>
    <numFmt numFmtId="212" formatCode="_-* #,##0.0_-;\-* #,##0.0_-;_-* \-??_-;_-@_-"/>
    <numFmt numFmtId="213" formatCode="_-* #,##0.0\ _€_-;\-* #,##0.0\ _€_-;_-* \-?\ _€_-;_-@_-"/>
    <numFmt numFmtId="214" formatCode="0.000%"/>
    <numFmt numFmtId="215" formatCode="&quot; &quot;#,##0.00&quot; &quot;;&quot;-&quot;#,##0.00&quot; &quot;;&quot; -&quot;00&quot; &quot;;&quot; &quot;@&quot; &quot;"/>
    <numFmt numFmtId="216" formatCode="0&quot; &quot;%"/>
  </numFmts>
  <fonts count="193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color rgb="FF000000"/>
      <name val="Arial1"/>
      <charset val="1"/>
    </font>
    <font>
      <sz val="8"/>
      <color rgb="FF000000"/>
      <name val="Arial1"/>
      <family val="2"/>
      <charset val="1"/>
    </font>
    <font>
      <sz val="12"/>
      <color rgb="FFFFFFFF"/>
      <name val="Calibri"/>
      <family val="2"/>
      <charset val="1"/>
    </font>
    <font>
      <sz val="8"/>
      <color rgb="FFFFFFFF"/>
      <name val="Arial1"/>
      <charset val="1"/>
    </font>
    <font>
      <sz val="11"/>
      <color rgb="FFFFFFFF"/>
      <name val="Calibri"/>
      <family val="2"/>
      <charset val="1"/>
    </font>
    <font>
      <sz val="8"/>
      <color rgb="FFFFFFFF"/>
      <name val="Arial1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8"/>
      <color rgb="FFFF0000"/>
      <name val="Arial1"/>
      <charset val="1"/>
    </font>
    <font>
      <sz val="8"/>
      <color rgb="FFFF0000"/>
      <name val="Arial1"/>
      <family val="2"/>
      <charset val="1"/>
    </font>
    <font>
      <sz val="11"/>
      <color rgb="FF800080"/>
      <name val="Calibri"/>
      <family val="2"/>
      <charset val="1"/>
    </font>
    <font>
      <sz val="10"/>
      <color rgb="FFCC0000"/>
      <name val="Calibri"/>
      <family val="2"/>
      <charset val="1"/>
    </font>
    <font>
      <b/>
      <sz val="9"/>
      <color rgb="FF000000"/>
      <name val="Times New Roman1"/>
      <family val="1"/>
      <charset val="1"/>
    </font>
    <font>
      <sz val="12"/>
      <color rgb="FF00800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1"/>
      <color rgb="FF993300"/>
      <name val="Calibri"/>
      <family val="2"/>
      <charset val="1"/>
    </font>
    <font>
      <b/>
      <sz val="8"/>
      <color rgb="FFFF9900"/>
      <name val="Arial1"/>
      <charset val="1"/>
    </font>
    <font>
      <b/>
      <sz val="8"/>
      <color rgb="FFFF9900"/>
      <name val="Arial1"/>
      <family val="2"/>
      <charset val="1"/>
    </font>
    <font>
      <b/>
      <sz val="11"/>
      <color rgb="FFFFFFFF"/>
      <name val="Calibri"/>
      <family val="2"/>
      <charset val="1"/>
    </font>
    <font>
      <sz val="11"/>
      <color rgb="FF993300"/>
      <name val="Calibri"/>
      <family val="2"/>
      <charset val="1"/>
    </font>
    <font>
      <sz val="8"/>
      <color rgb="FFFF9900"/>
      <name val="Arial1"/>
      <charset val="1"/>
    </font>
    <font>
      <sz val="8"/>
      <color rgb="FFFF9900"/>
      <name val="Arial1"/>
      <family val="2"/>
      <charset val="1"/>
    </font>
    <font>
      <sz val="10"/>
      <color rgb="FF808080"/>
      <name val="Courier New"/>
      <family val="3"/>
      <charset val="1"/>
    </font>
    <font>
      <sz val="10"/>
      <color rgb="FF000000"/>
      <name val="Courier New"/>
      <family val="3"/>
      <charset val="1"/>
    </font>
    <font>
      <b/>
      <sz val="10"/>
      <color rgb="FFFFFFFF"/>
      <name val="Arial1"/>
      <charset val="1"/>
    </font>
    <font>
      <b/>
      <sz val="10"/>
      <color rgb="FFFFFFFF"/>
      <name val="Arial1"/>
      <family val="2"/>
      <charset val="1"/>
    </font>
    <font>
      <b/>
      <sz val="10"/>
      <color rgb="FF000000"/>
      <name val="Courier New"/>
      <family val="3"/>
      <charset val="1"/>
    </font>
    <font>
      <sz val="8"/>
      <color rgb="FF000000"/>
      <name val="Courier New"/>
      <family val="3"/>
      <charset val="1"/>
    </font>
    <font>
      <b/>
      <i/>
      <sz val="10"/>
      <color rgb="FF333300"/>
      <name val="Courier New"/>
      <family val="3"/>
      <charset val="1"/>
    </font>
    <font>
      <b/>
      <i/>
      <sz val="10"/>
      <color rgb="FF008080"/>
      <name val="Courier New"/>
      <family val="3"/>
      <charset val="1"/>
    </font>
    <font>
      <b/>
      <i/>
      <sz val="10"/>
      <color rgb="FF993300"/>
      <name val="Courier New"/>
      <family val="3"/>
      <charset val="1"/>
    </font>
    <font>
      <b/>
      <i/>
      <sz val="10"/>
      <color rgb="FF808000"/>
      <name val="Courier New"/>
      <family val="3"/>
      <charset val="1"/>
    </font>
    <font>
      <i/>
      <sz val="10"/>
      <color rgb="FF0000FF"/>
      <name val="Courier New"/>
      <family val="3"/>
      <charset val="1"/>
    </font>
    <font>
      <b/>
      <sz val="11"/>
      <color rgb="FF000000"/>
      <name val="Times New Roman1"/>
      <family val="1"/>
      <charset val="1"/>
    </font>
    <font>
      <b/>
      <sz val="10"/>
      <color rgb="FF000000"/>
      <name val="Times New Roman1"/>
      <family val="1"/>
      <charset val="1"/>
    </font>
    <font>
      <sz val="10"/>
      <color rgb="FF000000"/>
      <name val="Arial1"/>
      <charset val="1"/>
    </font>
    <font>
      <sz val="10"/>
      <color rgb="FF000000"/>
      <name val="Arial1"/>
      <family val="2"/>
      <charset val="1"/>
    </font>
    <font>
      <b/>
      <i/>
      <sz val="10"/>
      <color rgb="FF000000"/>
      <name val="Arial1"/>
      <charset val="1"/>
    </font>
    <font>
      <b/>
      <i/>
      <sz val="10"/>
      <color rgb="FF000000"/>
      <name val="Arial1"/>
      <family val="2"/>
      <charset val="1"/>
    </font>
    <font>
      <sz val="10"/>
      <color rgb="FF3366FF"/>
      <name val="Arial1"/>
      <charset val="1"/>
    </font>
    <font>
      <sz val="10"/>
      <color rgb="FF333399"/>
      <name val="Arial1"/>
      <charset val="1"/>
    </font>
    <font>
      <sz val="10"/>
      <color rgb="FF3366FF"/>
      <name val="Arial1"/>
      <family val="2"/>
      <charset val="1"/>
    </font>
    <font>
      <sz val="10"/>
      <color rgb="FF333399"/>
      <name val="Arial1"/>
      <family val="2"/>
      <charset val="1"/>
    </font>
    <font>
      <b/>
      <sz val="10"/>
      <color rgb="FF333399"/>
      <name val="Arial1"/>
      <charset val="1"/>
    </font>
    <font>
      <b/>
      <sz val="10"/>
      <color rgb="FF3366FF"/>
      <name val="Arial1"/>
      <charset val="1"/>
    </font>
    <font>
      <b/>
      <sz val="10"/>
      <color rgb="FF3366FF"/>
      <name val="Arial1"/>
      <family val="2"/>
      <charset val="1"/>
    </font>
    <font>
      <b/>
      <sz val="10"/>
      <color rgb="FF333399"/>
      <name val="Arial1"/>
      <family val="2"/>
      <charset val="1"/>
    </font>
    <font>
      <sz val="10"/>
      <name val="Arial"/>
      <family val="2"/>
      <charset val="1"/>
    </font>
    <font>
      <b/>
      <sz val="18"/>
      <color rgb="FF000000"/>
      <name val="Arial1"/>
      <charset val="1"/>
    </font>
    <font>
      <b/>
      <sz val="18"/>
      <color rgb="FF000000"/>
      <name val="Arial1"/>
      <family val="2"/>
      <charset val="1"/>
    </font>
    <font>
      <b/>
      <sz val="12"/>
      <color rgb="FF000000"/>
      <name val="Arial1"/>
      <charset val="1"/>
    </font>
    <font>
      <b/>
      <sz val="12"/>
      <color rgb="FF000000"/>
      <name val="Arial1"/>
      <family val="2"/>
      <charset val="1"/>
    </font>
    <font>
      <b/>
      <sz val="11"/>
      <color rgb="FF3366FF"/>
      <name val="Calibri"/>
      <family val="2"/>
      <charset val="1"/>
    </font>
    <font>
      <b/>
      <sz val="10"/>
      <color rgb="FF000000"/>
      <name val="Arial1"/>
      <charset val="1"/>
    </font>
    <font>
      <i/>
      <sz val="8"/>
      <color rgb="FF666699"/>
      <name val="Arial1"/>
      <charset val="1"/>
    </font>
    <font>
      <sz val="11"/>
      <color rgb="FF333399"/>
      <name val="Calibri"/>
      <family val="2"/>
      <charset val="1"/>
    </font>
    <font>
      <sz val="8"/>
      <color rgb="FF333399"/>
      <name val="Arial1"/>
      <charset val="1"/>
    </font>
    <font>
      <sz val="8"/>
      <color rgb="FF333399"/>
      <name val="Arial1"/>
      <family val="2"/>
      <charset val="1"/>
    </font>
    <font>
      <b/>
      <sz val="10"/>
      <color rgb="FFFFFFFF"/>
      <name val="Calibri"/>
      <family val="2"/>
      <charset val="1"/>
    </font>
    <font>
      <sz val="10"/>
      <color rgb="FF000000"/>
      <name val="Times New Roman1"/>
      <family val="1"/>
      <charset val="1"/>
    </font>
    <font>
      <i/>
      <sz val="11"/>
      <color rgb="FF808080"/>
      <name val="Calibri"/>
      <family val="2"/>
      <charset val="1"/>
    </font>
    <font>
      <i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b/>
      <i/>
      <sz val="16"/>
      <color rgb="FF000000"/>
      <name val="Arial"/>
      <family val="2"/>
      <charset val="1"/>
    </font>
    <font>
      <b/>
      <sz val="24"/>
      <color rgb="FF000000"/>
      <name val="Calibri"/>
      <family val="2"/>
      <charset val="1"/>
    </font>
    <font>
      <b/>
      <sz val="15"/>
      <color rgb="FF3366FF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3"/>
      <color rgb="FF3366FF"/>
      <name val="Calibri"/>
      <family val="2"/>
      <charset val="1"/>
    </font>
    <font>
      <b/>
      <i/>
      <sz val="16"/>
      <color rgb="FF000000"/>
      <name val="Calibri"/>
      <family val="2"/>
      <charset val="1"/>
    </font>
    <font>
      <b/>
      <i/>
      <sz val="16"/>
      <color rgb="FF000000"/>
      <name val="Liberation Sans1"/>
      <charset val="1"/>
    </font>
    <font>
      <u/>
      <sz val="10"/>
      <color rgb="FF0000EE"/>
      <name val="Calibri"/>
      <family val="2"/>
      <charset val="1"/>
    </font>
    <font>
      <sz val="8"/>
      <color rgb="FF0066CC"/>
      <name val="Arial1"/>
      <charset val="1"/>
    </font>
    <font>
      <sz val="8"/>
      <color rgb="FF0066CC"/>
      <name val="Arial1"/>
      <family val="2"/>
      <charset val="1"/>
    </font>
    <font>
      <u/>
      <sz val="10"/>
      <color rgb="FF0000FF"/>
      <name val="Arial1"/>
      <charset val="1"/>
    </font>
    <font>
      <u/>
      <sz val="10"/>
      <color rgb="FF0066CC"/>
      <name val="Arial1"/>
      <charset val="1"/>
    </font>
    <font>
      <u/>
      <sz val="10"/>
      <color rgb="FF0066CC"/>
      <name val="Arial1"/>
      <family val="2"/>
      <charset val="1"/>
    </font>
    <font>
      <u/>
      <sz val="10"/>
      <color rgb="FF0000FF"/>
      <name val="Arial1"/>
      <family val="2"/>
      <charset val="1"/>
    </font>
    <font>
      <u/>
      <sz val="11"/>
      <color rgb="FF0563C1"/>
      <name val="Calibri"/>
      <family val="2"/>
      <charset val="1"/>
    </font>
    <font>
      <u/>
      <sz val="10"/>
      <color rgb="FF0000FF"/>
      <name val="Times New Roman1"/>
      <family val="1"/>
      <charset val="1"/>
    </font>
    <font>
      <b/>
      <sz val="12"/>
      <color rgb="FF000000"/>
      <name val="Times New Roman1"/>
      <family val="1"/>
      <charset val="1"/>
    </font>
    <font>
      <b/>
      <sz val="8"/>
      <color rgb="FF000000"/>
      <name val="Arial1"/>
      <charset val="1"/>
    </font>
    <font>
      <b/>
      <sz val="8"/>
      <color rgb="FF000000"/>
      <name val="Arial1"/>
      <family val="2"/>
      <charset val="1"/>
    </font>
    <font>
      <b/>
      <u/>
      <sz val="8"/>
      <color rgb="FF000000"/>
      <name val="Arial1"/>
      <charset val="1"/>
    </font>
    <font>
      <b/>
      <u/>
      <sz val="8"/>
      <color rgb="FF000000"/>
      <name val="Arial1"/>
      <family val="2"/>
      <charset val="1"/>
    </font>
    <font>
      <i/>
      <u/>
      <sz val="8"/>
      <color rgb="FF000000"/>
      <name val="Arial1"/>
      <charset val="1"/>
    </font>
    <font>
      <i/>
      <u/>
      <sz val="8"/>
      <color rgb="FF000000"/>
      <name val="Arial1"/>
      <family val="2"/>
      <charset val="1"/>
    </font>
    <font>
      <sz val="8"/>
      <color rgb="FF000000"/>
      <name val="Comic Sans MS"/>
      <family val="4"/>
      <charset val="1"/>
    </font>
    <font>
      <sz val="10"/>
      <color rgb="FF000000"/>
      <name val="Arial"/>
      <family val="2"/>
      <charset val="1"/>
    </font>
    <font>
      <sz val="10"/>
      <color rgb="FFFF0000"/>
      <name val="Arial1"/>
      <charset val="1"/>
    </font>
    <font>
      <sz val="11"/>
      <color rgb="FF333300"/>
      <name val="Calibri"/>
      <family val="2"/>
      <charset val="1"/>
    </font>
    <font>
      <sz val="10"/>
      <color rgb="FF996600"/>
      <name val="Calibri"/>
      <family val="2"/>
      <charset val="1"/>
    </font>
    <font>
      <sz val="8"/>
      <color rgb="FF008080"/>
      <name val="Arial1"/>
      <charset val="1"/>
    </font>
    <font>
      <sz val="8"/>
      <color rgb="FF008080"/>
      <name val="Arial1"/>
      <family val="2"/>
      <charset val="1"/>
    </font>
    <font>
      <b/>
      <i/>
      <sz val="16"/>
      <color rgb="FF000000"/>
      <name val="Arial1"/>
      <charset val="1"/>
    </font>
    <font>
      <b/>
      <i/>
      <sz val="16"/>
      <color rgb="FF000000"/>
      <name val="Arial1"/>
      <family val="2"/>
      <charset val="1"/>
    </font>
    <font>
      <sz val="10"/>
      <name val="Verdana"/>
      <family val="2"/>
      <charset val="1"/>
    </font>
    <font>
      <sz val="10"/>
      <name val="Times New Roman"/>
      <family val="1"/>
      <charset val="1"/>
    </font>
    <font>
      <sz val="11"/>
      <color rgb="FF000000"/>
      <name val="Liberation Sans1"/>
      <charset val="1"/>
    </font>
    <font>
      <sz val="11"/>
      <color rgb="FF000000"/>
      <name val="Arial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Trebuchet MS"/>
      <family val="2"/>
      <charset val="1"/>
    </font>
    <font>
      <sz val="8"/>
      <color rgb="FF000000"/>
      <name val="Tahoma"/>
      <family val="2"/>
      <charset val="1"/>
    </font>
    <font>
      <sz val="9"/>
      <color rgb="FF000000"/>
      <name val="Times New Roman1"/>
      <family val="1"/>
      <charset val="1"/>
    </font>
    <font>
      <sz val="10"/>
      <color rgb="FF666699"/>
      <name val="Arial1"/>
      <charset val="1"/>
    </font>
    <font>
      <sz val="10"/>
      <color rgb="FF666699"/>
      <name val="Arial1"/>
      <family val="2"/>
      <charset val="1"/>
    </font>
    <font>
      <sz val="10"/>
      <color rgb="FF333333"/>
      <name val="Calibri"/>
      <family val="2"/>
      <charset val="1"/>
    </font>
    <font>
      <b/>
      <sz val="12"/>
      <color rgb="FF808080"/>
      <name val="Arial1"/>
      <charset val="1"/>
    </font>
    <font>
      <b/>
      <sz val="11"/>
      <color rgb="FF333333"/>
      <name val="Calibri"/>
      <family val="2"/>
      <charset val="1"/>
    </font>
    <font>
      <b/>
      <i/>
      <u/>
      <sz val="11"/>
      <color rgb="FF000000"/>
      <name val="Arial"/>
      <family val="2"/>
      <charset val="1"/>
    </font>
    <font>
      <b/>
      <i/>
      <u/>
      <sz val="11"/>
      <color rgb="FF000000"/>
      <name val="Calibri"/>
      <family val="2"/>
      <charset val="1"/>
    </font>
    <font>
      <b/>
      <i/>
      <u/>
      <sz val="11"/>
      <color rgb="FF000000"/>
      <name val="Liberation Sans1"/>
      <charset val="1"/>
    </font>
    <font>
      <sz val="8"/>
      <color rgb="FF008000"/>
      <name val="Arial1"/>
      <charset val="1"/>
    </font>
    <font>
      <sz val="8"/>
      <color rgb="FF008000"/>
      <name val="Arial1"/>
      <family val="2"/>
      <charset val="1"/>
    </font>
    <font>
      <b/>
      <sz val="8"/>
      <color rgb="FFFF6600"/>
      <name val="Arial1"/>
      <charset val="1"/>
    </font>
    <font>
      <b/>
      <sz val="8"/>
      <color rgb="FFFF6600"/>
      <name val="Arial1"/>
      <family val="2"/>
      <charset val="1"/>
    </font>
    <font>
      <i/>
      <sz val="8"/>
      <color rgb="FF008080"/>
      <name val="Arial1"/>
      <charset val="1"/>
    </font>
    <font>
      <i/>
      <sz val="8"/>
      <color rgb="FF008080"/>
      <name val="Arial1"/>
      <family val="2"/>
      <charset val="1"/>
    </font>
    <font>
      <b/>
      <sz val="10"/>
      <color rgb="FF000000"/>
      <name val="Arial1"/>
      <family val="2"/>
      <charset val="1"/>
    </font>
    <font>
      <sz val="9"/>
      <color rgb="FF000000"/>
      <name val="Verdana"/>
      <family val="2"/>
      <charset val="1"/>
    </font>
    <font>
      <sz val="10"/>
      <color rgb="FF008080"/>
      <name val="Courier New"/>
      <family val="3"/>
      <charset val="1"/>
    </font>
    <font>
      <sz val="10"/>
      <color rgb="FF0066CC"/>
      <name val="Courier New"/>
      <family val="3"/>
      <charset val="1"/>
    </font>
    <font>
      <sz val="10"/>
      <color rgb="FF008000"/>
      <name val="Courier New"/>
      <family val="3"/>
      <charset val="1"/>
    </font>
    <font>
      <i/>
      <sz val="9"/>
      <color rgb="FF333300"/>
      <name val="Verdana"/>
      <family val="2"/>
      <charset val="1"/>
    </font>
    <font>
      <i/>
      <sz val="9"/>
      <color rgb="FF008080"/>
      <name val="Verdana"/>
      <family val="2"/>
      <charset val="1"/>
    </font>
    <font>
      <i/>
      <sz val="9"/>
      <color rgb="FF993300"/>
      <name val="Verdana"/>
      <family val="2"/>
      <charset val="1"/>
    </font>
    <font>
      <i/>
      <sz val="9"/>
      <color rgb="FF808000"/>
      <name val="Verdana"/>
      <family val="2"/>
      <charset val="1"/>
    </font>
    <font>
      <sz val="9"/>
      <color rgb="FF0000FF"/>
      <name val="Verdana"/>
      <family val="2"/>
      <charset val="1"/>
    </font>
    <font>
      <sz val="9"/>
      <color rgb="FF000080"/>
      <name val="Verdana"/>
      <family val="2"/>
      <charset val="1"/>
    </font>
    <font>
      <b/>
      <sz val="9"/>
      <color rgb="FF000000"/>
      <name val="Verdana"/>
      <family val="2"/>
      <charset val="1"/>
    </font>
    <font>
      <b/>
      <sz val="10"/>
      <color rgb="FF008080"/>
      <name val="Courier New"/>
      <family val="3"/>
      <charset val="1"/>
    </font>
    <font>
      <b/>
      <sz val="10"/>
      <color rgb="FF0066CC"/>
      <name val="Courier New"/>
      <family val="3"/>
      <charset val="1"/>
    </font>
    <font>
      <b/>
      <sz val="10"/>
      <color rgb="FF008000"/>
      <name val="Courier New"/>
      <family val="3"/>
      <charset val="1"/>
    </font>
    <font>
      <b/>
      <i/>
      <sz val="9"/>
      <color rgb="FF333300"/>
      <name val="Verdana"/>
      <family val="2"/>
      <charset val="1"/>
    </font>
    <font>
      <b/>
      <i/>
      <sz val="9"/>
      <color rgb="FF008080"/>
      <name val="Verdana"/>
      <family val="2"/>
      <charset val="1"/>
    </font>
    <font>
      <b/>
      <i/>
      <sz val="9"/>
      <color rgb="FF808000"/>
      <name val="Verdana"/>
      <family val="2"/>
      <charset val="1"/>
    </font>
    <font>
      <b/>
      <i/>
      <sz val="9"/>
      <color rgb="FF993300"/>
      <name val="Verdana"/>
      <family val="2"/>
      <charset val="1"/>
    </font>
    <font>
      <b/>
      <sz val="9"/>
      <color rgb="FF0000FF"/>
      <name val="Verdana"/>
      <family val="2"/>
      <charset val="1"/>
    </font>
    <font>
      <b/>
      <sz val="9"/>
      <color rgb="FF000080"/>
      <name val="Verdana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16"/>
      <color rgb="FFFFFFFF"/>
      <name val="Calibri"/>
      <family val="2"/>
      <charset val="1"/>
    </font>
    <font>
      <i/>
      <sz val="10"/>
      <color rgb="FFFFFFFF"/>
      <name val="Calibri"/>
      <family val="2"/>
      <charset val="1"/>
    </font>
    <font>
      <b/>
      <i/>
      <sz val="14"/>
      <color rgb="FFFFFFFF"/>
      <name val="Calibri"/>
      <family val="2"/>
      <charset val="1"/>
    </font>
    <font>
      <b/>
      <sz val="10"/>
      <name val="Calibri"/>
      <family val="2"/>
      <charset val="1"/>
    </font>
    <font>
      <b/>
      <sz val="16"/>
      <name val="Calibri"/>
      <family val="2"/>
      <charset val="1"/>
    </font>
    <font>
      <i/>
      <sz val="10"/>
      <name val="Calibri"/>
      <family val="2"/>
      <charset val="1"/>
    </font>
    <font>
      <b/>
      <sz val="12"/>
      <name val="Calibri"/>
      <family val="2"/>
      <charset val="1"/>
    </font>
    <font>
      <sz val="10"/>
      <color rgb="FFFF33CC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0"/>
      <color rgb="FFC00000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9"/>
      <name val="Trebuchet MS"/>
      <family val="2"/>
      <charset val="1"/>
    </font>
    <font>
      <sz val="9"/>
      <color rgb="FF000000"/>
      <name val="Calibri"/>
      <family val="2"/>
      <charset val="1"/>
    </font>
    <font>
      <b/>
      <sz val="11"/>
      <color rgb="FFFFFFFF"/>
      <name val="Trebuchet MS"/>
      <family val="2"/>
      <charset val="1"/>
    </font>
    <font>
      <b/>
      <sz val="8"/>
      <color rgb="FFFFFFFF"/>
      <name val="Trebuchet MS"/>
      <family val="2"/>
      <charset val="1"/>
    </font>
    <font>
      <sz val="8"/>
      <name val="Trebuchet MS"/>
      <family val="2"/>
      <charset val="1"/>
    </font>
    <font>
      <i/>
      <sz val="10"/>
      <color rgb="FF000000"/>
      <name val="Calibri"/>
      <family val="2"/>
      <charset val="1"/>
    </font>
    <font>
      <b/>
      <sz val="8"/>
      <name val="Trebuchet MS"/>
      <family val="2"/>
      <charset val="1"/>
    </font>
    <font>
      <b/>
      <sz val="16"/>
      <color rgb="FF000000"/>
      <name val="Calibri"/>
      <family val="2"/>
      <charset val="1"/>
    </font>
    <font>
      <b/>
      <u/>
      <sz val="10"/>
      <color rgb="FF000000"/>
      <name val="Calibri"/>
      <family val="2"/>
      <charset val="1"/>
    </font>
    <font>
      <b/>
      <u/>
      <sz val="11"/>
      <name val="Calibri"/>
      <family val="2"/>
      <charset val="1"/>
    </font>
    <font>
      <i/>
      <sz val="11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11"/>
      <name val="Arial"/>
      <family val="2"/>
      <charset val="1"/>
    </font>
    <font>
      <sz val="11"/>
      <color rgb="FFC55A11"/>
      <name val="Calibri"/>
      <family val="2"/>
      <charset val="1"/>
    </font>
    <font>
      <i/>
      <sz val="11"/>
      <color rgb="FF767171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b/>
      <sz val="8"/>
      <name val="Arial"/>
      <family val="2"/>
      <charset val="1"/>
    </font>
    <font>
      <sz val="11"/>
      <color rgb="FF548235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85C00"/>
      <name val="Calibri"/>
      <family val="2"/>
      <charset val="1"/>
    </font>
    <font>
      <sz val="11"/>
      <color rgb="FF00B050"/>
      <name val="Calibri"/>
      <family val="2"/>
      <charset val="1"/>
    </font>
    <font>
      <b/>
      <sz val="11"/>
      <color rgb="FFED7D31"/>
      <name val="Calibri"/>
      <family val="2"/>
      <charset val="1"/>
    </font>
    <font>
      <sz val="11"/>
      <color rgb="FFED7D31"/>
      <name val="Calibri"/>
      <family val="2"/>
      <charset val="1"/>
    </font>
    <font>
      <b/>
      <sz val="8"/>
      <color rgb="FF000000"/>
      <name val="Arial"/>
      <family val="2"/>
      <charset val="1"/>
    </font>
    <font>
      <sz val="8"/>
      <name val="Arial"/>
      <family val="2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11"/>
      <color rgb="FF70AD47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4"/>
      <name val="Calibri"/>
      <family val="2"/>
      <charset val="1"/>
    </font>
    <font>
      <b/>
      <sz val="14"/>
      <name val="Calibri"/>
      <family val="2"/>
      <charset val="1"/>
    </font>
    <font>
      <i/>
      <sz val="8"/>
      <color rgb="FFC55A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1"/>
    </font>
  </fonts>
  <fills count="7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BCBFC"/>
        <bgColor rgb="FFBDD7EE"/>
      </patternFill>
    </fill>
    <fill>
      <patternFill patternType="solid">
        <fgColor rgb="FF800000"/>
        <bgColor rgb="FF660066"/>
      </patternFill>
    </fill>
    <fill>
      <patternFill patternType="solid">
        <fgColor rgb="FFFF99CC"/>
        <bgColor rgb="FFFF8080"/>
      </patternFill>
    </fill>
    <fill>
      <patternFill patternType="solid">
        <fgColor rgb="FFFFFF00"/>
        <bgColor rgb="FFFFCC0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89AFF"/>
      </patternFill>
    </fill>
    <fill>
      <patternFill patternType="solid">
        <fgColor rgb="FF003366"/>
        <bgColor rgb="FF323699"/>
      </patternFill>
    </fill>
    <fill>
      <patternFill patternType="solid">
        <fgColor rgb="FFCCFFFF"/>
        <bgColor rgb="FFCCFFCC"/>
      </patternFill>
    </fill>
    <fill>
      <patternFill patternType="darkGray">
        <fgColor rgb="FFFFCBA5"/>
        <bgColor rgb="FFFFD966"/>
      </patternFill>
    </fill>
    <fill>
      <patternFill patternType="solid">
        <fgColor rgb="FFFD6601"/>
        <bgColor rgb="FFFF9900"/>
      </patternFill>
    </fill>
    <fill>
      <patternFill patternType="solid">
        <fgColor rgb="FFC0BEBC"/>
        <bgColor rgb="FFCBCBFC"/>
      </patternFill>
    </fill>
    <fill>
      <patternFill patternType="solid">
        <fgColor rgb="FF99CCFF"/>
        <bgColor rgb="FFBDD7EE"/>
      </patternFill>
    </fill>
    <fill>
      <patternFill patternType="solid">
        <fgColor rgb="FFFF8080"/>
        <bgColor rgb="FFFF99CC"/>
      </patternFill>
    </fill>
    <fill>
      <patternFill patternType="solid">
        <fgColor rgb="FFFFFE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C000"/>
      </patternFill>
    </fill>
    <fill>
      <patternFill patternType="solid">
        <fgColor rgb="FF008080"/>
        <bgColor rgb="FF00758F"/>
      </patternFill>
    </fill>
    <fill>
      <patternFill patternType="solid">
        <fgColor rgb="FF7F8002"/>
        <bgColor rgb="FF7F7E7E"/>
      </patternFill>
    </fill>
    <fill>
      <patternFill patternType="solid">
        <fgColor rgb="FF33CCCC"/>
        <bgColor rgb="FF00CCFF"/>
      </patternFill>
    </fill>
    <fill>
      <patternFill patternType="solid">
        <fgColor rgb="FF800080"/>
        <bgColor rgb="FF660066"/>
      </patternFill>
    </fill>
    <fill>
      <patternFill patternType="solid">
        <fgColor rgb="FFFF9900"/>
        <bgColor rgb="FFFFC000"/>
      </patternFill>
    </fill>
    <fill>
      <patternFill patternType="solid">
        <fgColor rgb="FF0066CC"/>
        <bgColor rgb="FF00758F"/>
      </patternFill>
    </fill>
    <fill>
      <patternFill patternType="solid">
        <fgColor rgb="FF993300"/>
        <bgColor rgb="FF983368"/>
      </patternFill>
    </fill>
    <fill>
      <patternFill patternType="solid">
        <fgColor rgb="FF000000"/>
        <bgColor rgb="FF003300"/>
      </patternFill>
    </fill>
    <fill>
      <patternFill patternType="solid">
        <fgColor rgb="FF7F7E7E"/>
        <bgColor rgb="FF969696"/>
      </patternFill>
    </fill>
    <fill>
      <patternFill patternType="mediumGray">
        <fgColor rgb="FFE2F0D9"/>
        <bgColor rgb="FFE0EBFC"/>
      </patternFill>
    </fill>
    <fill>
      <patternFill patternType="solid">
        <fgColor rgb="FF3236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09B65"/>
        <bgColor rgb="FF008080"/>
      </patternFill>
    </fill>
    <fill>
      <patternFill patternType="solid">
        <fgColor rgb="FF3366FF"/>
        <bgColor rgb="FF0066CC"/>
      </patternFill>
    </fill>
    <fill>
      <patternFill patternType="darkGray">
        <fgColor rgb="FFFFCBA5"/>
        <bgColor rgb="FFFFF2CE"/>
      </patternFill>
    </fill>
    <fill>
      <patternFill patternType="solid">
        <fgColor rgb="FF969696"/>
        <bgColor rgb="FF7F7E7E"/>
      </patternFill>
    </fill>
    <fill>
      <patternFill patternType="solid">
        <fgColor rgb="FF983368"/>
        <bgColor rgb="FF993300"/>
      </patternFill>
    </fill>
    <fill>
      <patternFill patternType="solid">
        <fgColor rgb="FFFF00FF"/>
        <bgColor rgb="FF800080"/>
      </patternFill>
    </fill>
    <fill>
      <patternFill patternType="darkGray">
        <fgColor rgb="FFC0BEBC"/>
        <bgColor rgb="FF969696"/>
      </patternFill>
    </fill>
    <fill>
      <patternFill patternType="solid">
        <fgColor rgb="FF660066"/>
        <bgColor rgb="FF800080"/>
      </patternFill>
    </fill>
    <fill>
      <patternFill patternType="solid">
        <fgColor rgb="FFFFFFCC"/>
        <bgColor rgb="FFFFF2CE"/>
      </patternFill>
    </fill>
    <fill>
      <patternFill patternType="solid">
        <fgColor rgb="FF99CB01"/>
        <bgColor rgb="FFA9D18E"/>
      </patternFill>
    </fill>
    <fill>
      <patternFill patternType="solid">
        <fgColor rgb="FF007F02"/>
        <bgColor rgb="FF008080"/>
      </patternFill>
    </fill>
    <fill>
      <patternFill patternType="solid">
        <fgColor rgb="FF000080"/>
        <bgColor rgb="FF003366"/>
      </patternFill>
    </fill>
    <fill>
      <patternFill patternType="solid">
        <fgColor rgb="FF003300"/>
        <bgColor rgb="FF333300"/>
      </patternFill>
    </fill>
    <fill>
      <patternFill patternType="solid">
        <fgColor rgb="FF0000FF"/>
        <bgColor rgb="FF000080"/>
      </patternFill>
    </fill>
    <fill>
      <patternFill patternType="solid">
        <fgColor rgb="FF333333"/>
        <bgColor rgb="FF333300"/>
      </patternFill>
    </fill>
    <fill>
      <patternFill patternType="darkGray">
        <fgColor rgb="FF007F02"/>
        <bgColor rgb="FF008080"/>
      </patternFill>
    </fill>
    <fill>
      <patternFill patternType="darkGray">
        <fgColor rgb="FF99CB01"/>
        <bgColor rgb="FFA9D18E"/>
      </patternFill>
    </fill>
    <fill>
      <patternFill patternType="darkGray">
        <fgColor rgb="FF309B65"/>
        <bgColor rgb="FF7F8002"/>
      </patternFill>
    </fill>
    <fill>
      <patternFill patternType="solid">
        <fgColor rgb="FF00FFFF"/>
        <bgColor rgb="FF00CCFF"/>
      </patternFill>
    </fill>
    <fill>
      <patternFill patternType="solid">
        <fgColor rgb="FF00CCFF"/>
        <bgColor rgb="FF00B0F0"/>
      </patternFill>
    </fill>
    <fill>
      <patternFill patternType="solid">
        <fgColor rgb="FF333300"/>
        <bgColor rgb="FF333333"/>
      </patternFill>
    </fill>
    <fill>
      <patternFill patternType="darkGray">
        <fgColor rgb="FF7F8002"/>
        <bgColor rgb="FF7F7E7E"/>
      </patternFill>
    </fill>
    <fill>
      <patternFill patternType="solid">
        <fgColor rgb="FF656594"/>
        <bgColor rgb="FF7F7E7E"/>
      </patternFill>
    </fill>
    <fill>
      <patternFill patternType="mediumGray">
        <fgColor rgb="FFFF0000"/>
        <bgColor rgb="FF800000"/>
      </patternFill>
    </fill>
    <fill>
      <patternFill patternType="solid">
        <fgColor rgb="FFE0EBFC"/>
        <bgColor rgb="FFE2F0D9"/>
      </patternFill>
    </fill>
    <fill>
      <patternFill patternType="solid">
        <fgColor rgb="FFC5E0B4"/>
        <bgColor rgb="FFBDD7EE"/>
      </patternFill>
    </fill>
    <fill>
      <patternFill patternType="mediumGray">
        <fgColor rgb="FF323699"/>
        <bgColor rgb="FF656594"/>
      </patternFill>
    </fill>
    <fill>
      <patternFill patternType="darkGray">
        <fgColor rgb="FF989AFF"/>
        <bgColor rgb="FF969696"/>
      </patternFill>
    </fill>
    <fill>
      <patternFill patternType="solid">
        <fgColor rgb="FFA9D18E"/>
        <bgColor rgb="FFC5E0B4"/>
      </patternFill>
    </fill>
    <fill>
      <patternFill patternType="darkGray">
        <fgColor rgb="FFFFF2CE"/>
        <bgColor rgb="FFE2F0D9"/>
      </patternFill>
    </fill>
    <fill>
      <patternFill patternType="solid">
        <fgColor rgb="FFFFD966"/>
        <bgColor rgb="FFFFCBA5"/>
      </patternFill>
    </fill>
    <fill>
      <patternFill patternType="darkGray">
        <fgColor rgb="FFE0EBFC"/>
        <bgColor rgb="FFE2F0D9"/>
      </patternFill>
    </fill>
    <fill>
      <patternFill patternType="solid">
        <fgColor rgb="FFFFF2CE"/>
        <bgColor rgb="FFFFFFCC"/>
      </patternFill>
    </fill>
    <fill>
      <patternFill patternType="mediumGray">
        <fgColor rgb="FFE0EBFC"/>
        <bgColor rgb="FFE2F0D9"/>
      </patternFill>
    </fill>
    <fill>
      <patternFill patternType="mediumGray">
        <fgColor rgb="FF983368"/>
        <bgColor rgb="FF323699"/>
      </patternFill>
    </fill>
    <fill>
      <patternFill patternType="mediumGray">
        <fgColor rgb="FFC0BEBC"/>
        <bgColor rgb="FF969696"/>
      </patternFill>
    </fill>
    <fill>
      <patternFill patternType="solid">
        <fgColor rgb="FFFFC000"/>
        <bgColor rgb="FFFFCC00"/>
      </patternFill>
    </fill>
    <fill>
      <patternFill patternType="solid">
        <fgColor rgb="FFBDD7EE"/>
        <bgColor rgb="FFCBCBFC"/>
      </patternFill>
    </fill>
    <fill>
      <patternFill patternType="mediumGray">
        <fgColor rgb="FFFFFE99"/>
        <bgColor rgb="FFFFD966"/>
      </patternFill>
    </fill>
    <fill>
      <patternFill patternType="solid">
        <fgColor rgb="FF00B0F0"/>
        <bgColor rgb="FF00CCFF"/>
      </patternFill>
    </fill>
    <fill>
      <patternFill patternType="solid">
        <fgColor rgb="FFA9D18E"/>
        <bgColor rgb="FFC5E0B4"/>
      </patternFill>
    </fill>
    <fill>
      <patternFill patternType="solid">
        <fgColor rgb="FF00758F"/>
        <bgColor rgb="FF008080"/>
      </patternFill>
    </fill>
    <fill>
      <patternFill patternType="solid">
        <fgColor rgb="FFC0BEBC"/>
        <bgColor rgb="FFCBCBFC"/>
      </patternFill>
    </fill>
    <fill>
      <patternFill patternType="solid">
        <fgColor rgb="FFC0BEBC"/>
        <bgColor rgb="FFA9D18E"/>
      </patternFill>
    </fill>
    <fill>
      <patternFill patternType="solid">
        <fgColor rgb="FFE2F0D9"/>
        <bgColor rgb="FFE0EBFC"/>
      </patternFill>
    </fill>
    <fill>
      <patternFill patternType="solid">
        <fgColor rgb="FFFFCBA5"/>
        <bgColor rgb="FFFFD966"/>
      </patternFill>
    </fill>
  </fills>
  <borders count="66">
    <border>
      <left/>
      <right/>
      <top/>
      <bottom/>
      <diagonal/>
    </border>
    <border>
      <left style="thin">
        <color rgb="FF7F7E7E"/>
      </left>
      <right style="thin">
        <color rgb="FF7F7E7E"/>
      </right>
      <top style="thin">
        <color rgb="FF7F7E7E"/>
      </top>
      <bottom style="thin">
        <color rgb="FF7F7E7E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ashed">
        <color rgb="FFFF8080"/>
      </left>
      <right style="dashed">
        <color rgb="FFFF8080"/>
      </right>
      <top style="dashed">
        <color rgb="FFFF8080"/>
      </top>
      <bottom style="dashed">
        <color rgb="FFFF8080"/>
      </bottom>
      <diagonal/>
    </border>
    <border diagonalUp="1" diagonalDown="1"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 style="medium">
        <color rgb="FFFF8080"/>
      </diagonal>
    </border>
    <border diagonalUp="1" diagonalDown="1"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 style="medium">
        <color rgb="FF309B65"/>
      </diagonal>
    </border>
    <border diagonalUp="1" diagonalDown="1"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 style="medium">
        <color rgb="FF008080"/>
      </diagonal>
    </border>
    <border diagonalUp="1" diagonalDown="1"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 style="medium">
        <color rgb="FF656594"/>
      </diagonal>
    </border>
    <border>
      <left style="dashed">
        <color rgb="FF309B65"/>
      </left>
      <right style="dashed">
        <color rgb="FF309B65"/>
      </right>
      <top style="dashed">
        <color rgb="FF309B65"/>
      </top>
      <bottom style="dashed">
        <color rgb="FF309B65"/>
      </bottom>
      <diagonal/>
    </border>
    <border>
      <left style="dashed">
        <color rgb="FF008080"/>
      </left>
      <right style="dashed">
        <color rgb="FF008080"/>
      </right>
      <top style="dashed">
        <color rgb="FF008080"/>
      </top>
      <bottom style="dashed">
        <color rgb="FF008080"/>
      </bottom>
      <diagonal/>
    </border>
    <border>
      <left style="dashed">
        <color rgb="FF656594"/>
      </left>
      <right style="dashed">
        <color rgb="FF656594"/>
      </right>
      <top style="dashed">
        <color rgb="FF656594"/>
      </top>
      <bottom style="dashed">
        <color rgb="FF65659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 diagonalUp="1" diagonalDown="1"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 style="medium">
        <color auto="1"/>
      </diagonal>
    </border>
    <border diagonalUp="1" diagonalDown="1">
      <left/>
      <right/>
      <top/>
      <bottom/>
      <diagonal style="medium">
        <color auto="1"/>
      </diagonal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66CC"/>
      </left>
      <right style="thin">
        <color rgb="FF0066CC"/>
      </right>
      <top style="thin">
        <color rgb="FF0066CC"/>
      </top>
      <bottom style="thin">
        <color rgb="FF0066CC"/>
      </bottom>
      <diagonal/>
    </border>
    <border>
      <left style="thin">
        <color rgb="FF008080"/>
      </left>
      <right style="thin">
        <color rgb="FF008080"/>
      </right>
      <top style="thin">
        <color rgb="FF008080"/>
      </top>
      <bottom style="thin">
        <color rgb="FF008080"/>
      </bottom>
      <diagonal/>
    </border>
    <border>
      <left style="thin">
        <color rgb="FFC0BEBC"/>
      </left>
      <right style="thin">
        <color rgb="FFC0BEBC"/>
      </right>
      <top style="thin">
        <color rgb="FFC0BEBC"/>
      </top>
      <bottom style="thin">
        <color rgb="FFC0BEBC"/>
      </bottom>
      <diagonal/>
    </border>
    <border>
      <left style="thin">
        <color rgb="FF323699"/>
      </left>
      <right style="thin">
        <color rgb="FF323699"/>
      </right>
      <top style="thin">
        <color rgb="FF323699"/>
      </top>
      <bottom style="thin">
        <color rgb="FF323699"/>
      </bottom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rgb="FF323699"/>
      </bottom>
      <diagonal/>
    </border>
    <border>
      <left/>
      <right/>
      <top/>
      <bottom style="medium">
        <color rgb="FFC0BEBC"/>
      </bottom>
      <diagonal/>
    </border>
    <border>
      <left/>
      <right/>
      <top/>
      <bottom style="thin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FD6601"/>
      </left>
      <right style="thin">
        <color rgb="FFFD6601"/>
      </right>
      <top style="thin">
        <color rgb="FFFD6601"/>
      </top>
      <bottom style="thin">
        <color rgb="FFFD6601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989AFF"/>
      </left>
      <right style="thin">
        <color rgb="FF989AFF"/>
      </right>
      <top style="thin">
        <color rgb="FF989AFF"/>
      </top>
      <bottom style="thin">
        <color rgb="FF989AF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rgb="FF00758F"/>
      </top>
      <bottom/>
      <diagonal/>
    </border>
    <border>
      <left/>
      <right style="thin">
        <color rgb="FF00758F"/>
      </right>
      <top style="thin">
        <color rgb="FF00758F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758F"/>
      </left>
      <right/>
      <top style="thin">
        <color rgb="FF00758F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758F"/>
      </left>
      <right/>
      <top style="thin">
        <color rgb="FF00758F"/>
      </top>
      <bottom style="thin">
        <color rgb="FF00758F"/>
      </bottom>
      <diagonal/>
    </border>
    <border>
      <left/>
      <right/>
      <top style="thin">
        <color rgb="FF00808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00758F"/>
      </top>
      <bottom style="thin">
        <color rgb="FF00758F"/>
      </bottom>
      <diagonal/>
    </border>
    <border>
      <left/>
      <right style="thin">
        <color rgb="FF00758F"/>
      </right>
      <top style="thin">
        <color rgb="FF00758F"/>
      </top>
      <bottom style="thin">
        <color rgb="FF00758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131">
    <xf numFmtId="0" fontId="0" fillId="0" borderId="0"/>
    <xf numFmtId="179" fontId="190" fillId="0" borderId="0" applyBorder="0" applyProtection="0"/>
    <xf numFmtId="184" fontId="190" fillId="0" borderId="0" applyBorder="0" applyProtection="0"/>
    <xf numFmtId="0" fontId="1" fillId="2" borderId="0" applyBorder="0" applyProtection="0"/>
    <xf numFmtId="0" fontId="1" fillId="2" borderId="0"/>
    <xf numFmtId="0" fontId="2" fillId="3" borderId="0" applyBorder="0" applyProtection="0"/>
    <xf numFmtId="0" fontId="1" fillId="4" borderId="0" applyBorder="0" applyProtection="0"/>
    <xf numFmtId="0" fontId="1" fillId="4" borderId="0"/>
    <xf numFmtId="0" fontId="2" fillId="5" borderId="0" applyBorder="0" applyProtection="0"/>
    <xf numFmtId="0" fontId="1" fillId="6" borderId="0" applyBorder="0" applyProtection="0"/>
    <xf numFmtId="0" fontId="1" fillId="6" borderId="0"/>
    <xf numFmtId="0" fontId="2" fillId="7" borderId="0" applyBorder="0" applyProtection="0"/>
    <xf numFmtId="0" fontId="1" fillId="2" borderId="0" applyBorder="0" applyProtection="0"/>
    <xf numFmtId="0" fontId="1" fillId="2" borderId="0"/>
    <xf numFmtId="0" fontId="2" fillId="8" borderId="0" applyBorder="0" applyProtection="0"/>
    <xf numFmtId="0" fontId="1" fillId="9" borderId="0" applyBorder="0" applyProtection="0"/>
    <xf numFmtId="0" fontId="1" fillId="9" borderId="0"/>
    <xf numFmtId="0" fontId="2" fillId="10" borderId="0" applyBorder="0" applyProtection="0"/>
    <xf numFmtId="0" fontId="1" fillId="4" borderId="0" applyBorder="0" applyProtection="0"/>
    <xf numFmtId="0" fontId="1" fillId="4" borderId="0"/>
    <xf numFmtId="0" fontId="2" fillId="11" borderId="0" applyBorder="0" applyProtection="0"/>
    <xf numFmtId="0" fontId="190" fillId="3" borderId="0" applyBorder="0" applyProtection="0"/>
    <xf numFmtId="0" fontId="190" fillId="3" borderId="0"/>
    <xf numFmtId="0" fontId="190" fillId="12" borderId="0" applyBorder="0" applyProtection="0"/>
    <xf numFmtId="0" fontId="190" fillId="12" borderId="0"/>
    <xf numFmtId="0" fontId="190" fillId="7" borderId="0" applyBorder="0" applyProtection="0"/>
    <xf numFmtId="0" fontId="190" fillId="7" borderId="0"/>
    <xf numFmtId="0" fontId="190" fillId="8" borderId="0" applyBorder="0" applyProtection="0"/>
    <xf numFmtId="0" fontId="190" fillId="8" borderId="0"/>
    <xf numFmtId="0" fontId="190" fillId="9" borderId="0" applyBorder="0" applyProtection="0"/>
    <xf numFmtId="0" fontId="190" fillId="9" borderId="0"/>
    <xf numFmtId="0" fontId="190" fillId="4" borderId="0" applyBorder="0" applyProtection="0"/>
    <xf numFmtId="0" fontId="190" fillId="4" borderId="0"/>
    <xf numFmtId="0" fontId="190" fillId="3" borderId="0" applyBorder="0" applyProtection="0"/>
    <xf numFmtId="0" fontId="190" fillId="3" borderId="0"/>
    <xf numFmtId="0" fontId="190" fillId="12" borderId="0" applyBorder="0" applyProtection="0"/>
    <xf numFmtId="0" fontId="190" fillId="12" borderId="0"/>
    <xf numFmtId="0" fontId="190" fillId="7" borderId="0" applyBorder="0" applyProtection="0"/>
    <xf numFmtId="0" fontId="190" fillId="7" borderId="0"/>
    <xf numFmtId="0" fontId="190" fillId="8" borderId="0" applyBorder="0" applyProtection="0"/>
    <xf numFmtId="0" fontId="190" fillId="8" borderId="0"/>
    <xf numFmtId="0" fontId="190" fillId="9" borderId="0" applyBorder="0" applyProtection="0"/>
    <xf numFmtId="0" fontId="190" fillId="9" borderId="0"/>
    <xf numFmtId="0" fontId="190" fillId="4" borderId="0" applyBorder="0" applyProtection="0"/>
    <xf numFmtId="0" fontId="190" fillId="4" borderId="0"/>
    <xf numFmtId="0" fontId="190" fillId="3" borderId="0" applyBorder="0" applyProtection="0"/>
    <xf numFmtId="0" fontId="190" fillId="3" borderId="0"/>
    <xf numFmtId="0" fontId="190" fillId="12" borderId="0" applyBorder="0" applyProtection="0"/>
    <xf numFmtId="0" fontId="190" fillId="12" borderId="0"/>
    <xf numFmtId="0" fontId="190" fillId="7" borderId="0" applyBorder="0" applyProtection="0"/>
    <xf numFmtId="0" fontId="190" fillId="7" borderId="0"/>
    <xf numFmtId="0" fontId="190" fillId="8" borderId="0" applyBorder="0" applyProtection="0"/>
    <xf numFmtId="0" fontId="190" fillId="8" borderId="0"/>
    <xf numFmtId="0" fontId="190" fillId="9" borderId="0" applyBorder="0" applyProtection="0"/>
    <xf numFmtId="0" fontId="190" fillId="9" borderId="0"/>
    <xf numFmtId="0" fontId="190" fillId="4" borderId="0" applyBorder="0" applyProtection="0"/>
    <xf numFmtId="0" fontId="190" fillId="4" borderId="0"/>
    <xf numFmtId="0" fontId="2" fillId="3" borderId="0" applyBorder="0" applyProtection="0"/>
    <xf numFmtId="0" fontId="3" fillId="3" borderId="0"/>
    <xf numFmtId="0" fontId="2" fillId="5" borderId="0" applyBorder="0" applyProtection="0"/>
    <xf numFmtId="0" fontId="3" fillId="5" borderId="0"/>
    <xf numFmtId="0" fontId="2" fillId="7" borderId="0" applyBorder="0" applyProtection="0"/>
    <xf numFmtId="0" fontId="3" fillId="7" borderId="0"/>
    <xf numFmtId="0" fontId="2" fillId="8" borderId="0" applyBorder="0" applyProtection="0"/>
    <xf numFmtId="0" fontId="3" fillId="8" borderId="0"/>
    <xf numFmtId="0" fontId="2" fillId="10" borderId="0" applyBorder="0" applyProtection="0"/>
    <xf numFmtId="0" fontId="3" fillId="10" borderId="0"/>
    <xf numFmtId="0" fontId="2" fillId="11" borderId="0" applyBorder="0" applyProtection="0"/>
    <xf numFmtId="0" fontId="3" fillId="11" borderId="0"/>
    <xf numFmtId="0" fontId="1" fillId="13" borderId="0" applyBorder="0" applyProtection="0"/>
    <xf numFmtId="0" fontId="1" fillId="13" borderId="0"/>
    <xf numFmtId="0" fontId="2" fillId="14" borderId="0" applyBorder="0" applyProtection="0"/>
    <xf numFmtId="0" fontId="1" fillId="15" borderId="0" applyBorder="0" applyProtection="0"/>
    <xf numFmtId="0" fontId="1" fillId="15" borderId="0"/>
    <xf numFmtId="0" fontId="2" fillId="15" borderId="0" applyBorder="0" applyProtection="0"/>
    <xf numFmtId="0" fontId="1" fillId="16" borderId="0" applyBorder="0" applyProtection="0"/>
    <xf numFmtId="0" fontId="1" fillId="16" borderId="0"/>
    <xf numFmtId="0" fontId="2" fillId="17" borderId="0" applyBorder="0" applyProtection="0"/>
    <xf numFmtId="0" fontId="1" fillId="13" borderId="0" applyBorder="0" applyProtection="0"/>
    <xf numFmtId="0" fontId="1" fillId="13" borderId="0"/>
    <xf numFmtId="0" fontId="2" fillId="8" borderId="0" applyBorder="0" applyProtection="0"/>
    <xf numFmtId="0" fontId="1" fillId="14" borderId="0" applyBorder="0" applyProtection="0"/>
    <xf numFmtId="0" fontId="1" fillId="14" borderId="0"/>
    <xf numFmtId="0" fontId="2" fillId="14" borderId="0" applyBorder="0" applyProtection="0"/>
    <xf numFmtId="0" fontId="1" fillId="4" borderId="0" applyBorder="0" applyProtection="0"/>
    <xf numFmtId="0" fontId="1" fillId="4" borderId="0"/>
    <xf numFmtId="0" fontId="2" fillId="18" borderId="0" applyBorder="0" applyProtection="0"/>
    <xf numFmtId="0" fontId="190" fillId="14" borderId="0" applyBorder="0" applyProtection="0"/>
    <xf numFmtId="0" fontId="190" fillId="14" borderId="0"/>
    <xf numFmtId="0" fontId="190" fillId="15" borderId="0" applyBorder="0" applyProtection="0"/>
    <xf numFmtId="0" fontId="190" fillId="15" borderId="0"/>
    <xf numFmtId="0" fontId="190" fillId="19" borderId="0" applyBorder="0" applyProtection="0"/>
    <xf numFmtId="0" fontId="190" fillId="19" borderId="0"/>
    <xf numFmtId="0" fontId="190" fillId="8" borderId="0" applyBorder="0" applyProtection="0"/>
    <xf numFmtId="0" fontId="190" fillId="8" borderId="0"/>
    <xf numFmtId="0" fontId="190" fillId="14" borderId="0" applyBorder="0" applyProtection="0"/>
    <xf numFmtId="0" fontId="190" fillId="14" borderId="0"/>
    <xf numFmtId="0" fontId="190" fillId="20" borderId="0" applyBorder="0" applyProtection="0"/>
    <xf numFmtId="0" fontId="190" fillId="20" borderId="0"/>
    <xf numFmtId="0" fontId="190" fillId="14" borderId="0" applyBorder="0" applyProtection="0"/>
    <xf numFmtId="0" fontId="190" fillId="14" borderId="0"/>
    <xf numFmtId="0" fontId="190" fillId="15" borderId="0" applyBorder="0" applyProtection="0"/>
    <xf numFmtId="0" fontId="190" fillId="15" borderId="0"/>
    <xf numFmtId="0" fontId="190" fillId="19" borderId="0" applyBorder="0" applyProtection="0"/>
    <xf numFmtId="0" fontId="190" fillId="19" borderId="0"/>
    <xf numFmtId="0" fontId="190" fillId="8" borderId="0" applyBorder="0" applyProtection="0"/>
    <xf numFmtId="0" fontId="190" fillId="8" borderId="0"/>
    <xf numFmtId="0" fontId="190" fillId="14" borderId="0" applyBorder="0" applyProtection="0"/>
    <xf numFmtId="0" fontId="190" fillId="14" borderId="0"/>
    <xf numFmtId="0" fontId="190" fillId="20" borderId="0" applyBorder="0" applyProtection="0"/>
    <xf numFmtId="0" fontId="190" fillId="20" borderId="0"/>
    <xf numFmtId="0" fontId="190" fillId="14" borderId="0" applyBorder="0" applyProtection="0"/>
    <xf numFmtId="0" fontId="190" fillId="14" borderId="0"/>
    <xf numFmtId="0" fontId="190" fillId="15" borderId="0" applyBorder="0" applyProtection="0"/>
    <xf numFmtId="0" fontId="190" fillId="15" borderId="0"/>
    <xf numFmtId="0" fontId="190" fillId="17" borderId="0" applyBorder="0" applyProtection="0"/>
    <xf numFmtId="0" fontId="190" fillId="17" borderId="0"/>
    <xf numFmtId="0" fontId="190" fillId="8" borderId="0" applyBorder="0" applyProtection="0"/>
    <xf numFmtId="0" fontId="190" fillId="8" borderId="0"/>
    <xf numFmtId="0" fontId="190" fillId="14" borderId="0" applyBorder="0" applyProtection="0"/>
    <xf numFmtId="0" fontId="190" fillId="14" borderId="0"/>
    <xf numFmtId="0" fontId="190" fillId="20" borderId="0" applyBorder="0" applyProtection="0"/>
    <xf numFmtId="0" fontId="190" fillId="20" borderId="0"/>
    <xf numFmtId="0" fontId="2" fillId="14" borderId="0" applyBorder="0" applyProtection="0"/>
    <xf numFmtId="0" fontId="3" fillId="14" borderId="0"/>
    <xf numFmtId="0" fontId="2" fillId="15" borderId="0" applyBorder="0" applyProtection="0"/>
    <xf numFmtId="0" fontId="3" fillId="15" borderId="0"/>
    <xf numFmtId="0" fontId="2" fillId="17" borderId="0" applyBorder="0" applyProtection="0"/>
    <xf numFmtId="0" fontId="3" fillId="17" borderId="0"/>
    <xf numFmtId="0" fontId="2" fillId="8" borderId="0" applyBorder="0" applyProtection="0"/>
    <xf numFmtId="0" fontId="3" fillId="8" borderId="0"/>
    <xf numFmtId="0" fontId="2" fillId="14" borderId="0" applyBorder="0" applyProtection="0"/>
    <xf numFmtId="0" fontId="3" fillId="14" borderId="0"/>
    <xf numFmtId="0" fontId="2" fillId="18" borderId="0" applyBorder="0" applyProtection="0"/>
    <xf numFmtId="0" fontId="3" fillId="18" borderId="0"/>
    <xf numFmtId="0" fontId="190" fillId="0" borderId="0" applyBorder="0" applyProtection="0">
      <alignment horizontal="left" vertical="center" indent="9"/>
    </xf>
    <xf numFmtId="0" fontId="190" fillId="0" borderId="0">
      <alignment horizontal="left" vertical="center" indent="9"/>
    </xf>
    <xf numFmtId="0" fontId="4" fillId="21" borderId="0" applyBorder="0" applyProtection="0"/>
    <xf numFmtId="0" fontId="4" fillId="21" borderId="0"/>
    <xf numFmtId="0" fontId="5" fillId="19" borderId="0" applyBorder="0" applyProtection="0"/>
    <xf numFmtId="0" fontId="4" fillId="15" borderId="0" applyBorder="0" applyProtection="0"/>
    <xf numFmtId="0" fontId="4" fillId="15" borderId="0"/>
    <xf numFmtId="0" fontId="5" fillId="15" borderId="0" applyBorder="0" applyProtection="0"/>
    <xf numFmtId="0" fontId="4" fillId="16" borderId="0" applyBorder="0" applyProtection="0"/>
    <xf numFmtId="0" fontId="4" fillId="16" borderId="0"/>
    <xf numFmtId="0" fontId="5" fillId="17" borderId="0" applyBorder="0" applyProtection="0"/>
    <xf numFmtId="0" fontId="4" fillId="13" borderId="0" applyBorder="0" applyProtection="0"/>
    <xf numFmtId="0" fontId="4" fillId="13" borderId="0"/>
    <xf numFmtId="0" fontId="5" fillId="22" borderId="0" applyBorder="0" applyProtection="0"/>
    <xf numFmtId="0" fontId="4" fillId="21" borderId="0" applyBorder="0" applyProtection="0"/>
    <xf numFmtId="0" fontId="4" fillId="21" borderId="0"/>
    <xf numFmtId="0" fontId="5" fillId="21" borderId="0" applyBorder="0" applyProtection="0"/>
    <xf numFmtId="0" fontId="4" fillId="4" borderId="0" applyBorder="0" applyProtection="0"/>
    <xf numFmtId="0" fontId="4" fillId="4" borderId="0"/>
    <xf numFmtId="0" fontId="5" fillId="23" borderId="0" applyBorder="0" applyProtection="0"/>
    <xf numFmtId="0" fontId="6" fillId="24" borderId="0" applyBorder="0" applyProtection="0"/>
    <xf numFmtId="0" fontId="6" fillId="24" borderId="0"/>
    <xf numFmtId="0" fontId="6" fillId="15" borderId="0" applyBorder="0" applyProtection="0"/>
    <xf numFmtId="0" fontId="6" fillId="15" borderId="0"/>
    <xf numFmtId="0" fontId="6" fillId="19" borderId="0" applyBorder="0" applyProtection="0"/>
    <xf numFmtId="0" fontId="6" fillId="19" borderId="0"/>
    <xf numFmtId="0" fontId="6" fillId="22" borderId="0" applyBorder="0" applyProtection="0"/>
    <xf numFmtId="0" fontId="6" fillId="22" borderId="0"/>
    <xf numFmtId="0" fontId="6" fillId="21" borderId="0" applyBorder="0" applyProtection="0"/>
    <xf numFmtId="0" fontId="6" fillId="21" borderId="0"/>
    <xf numFmtId="0" fontId="6" fillId="25" borderId="0" applyBorder="0" applyProtection="0"/>
    <xf numFmtId="0" fontId="6" fillId="25" borderId="0"/>
    <xf numFmtId="0" fontId="6" fillId="24" borderId="0" applyBorder="0" applyProtection="0"/>
    <xf numFmtId="0" fontId="6" fillId="24" borderId="0"/>
    <xf numFmtId="0" fontId="6" fillId="15" borderId="0" applyBorder="0" applyProtection="0"/>
    <xf numFmtId="0" fontId="6" fillId="15" borderId="0"/>
    <xf numFmtId="0" fontId="6" fillId="19" borderId="0" applyBorder="0" applyProtection="0"/>
    <xf numFmtId="0" fontId="6" fillId="19" borderId="0"/>
    <xf numFmtId="0" fontId="6" fillId="22" borderId="0" applyBorder="0" applyProtection="0"/>
    <xf numFmtId="0" fontId="6" fillId="22" borderId="0"/>
    <xf numFmtId="0" fontId="6" fillId="21" borderId="0" applyBorder="0" applyProtection="0"/>
    <xf numFmtId="0" fontId="6" fillId="21" borderId="0"/>
    <xf numFmtId="0" fontId="6" fillId="25" borderId="0" applyBorder="0" applyProtection="0"/>
    <xf numFmtId="0" fontId="6" fillId="25" borderId="0"/>
    <xf numFmtId="0" fontId="6" fillId="24" borderId="0" applyBorder="0" applyProtection="0"/>
    <xf numFmtId="0" fontId="6" fillId="24" borderId="0"/>
    <xf numFmtId="0" fontId="6" fillId="15" borderId="0" applyBorder="0" applyProtection="0"/>
    <xf numFmtId="0" fontId="6" fillId="15" borderId="0"/>
    <xf numFmtId="0" fontId="6" fillId="17" borderId="0" applyBorder="0" applyProtection="0"/>
    <xf numFmtId="0" fontId="6" fillId="17" borderId="0"/>
    <xf numFmtId="0" fontId="6" fillId="22" borderId="0" applyBorder="0" applyProtection="0"/>
    <xf numFmtId="0" fontId="6" fillId="22" borderId="0"/>
    <xf numFmtId="0" fontId="6" fillId="21" borderId="0" applyBorder="0" applyProtection="0"/>
    <xf numFmtId="0" fontId="6" fillId="21" borderId="0"/>
    <xf numFmtId="0" fontId="6" fillId="25" borderId="0" applyBorder="0" applyProtection="0"/>
    <xf numFmtId="0" fontId="6" fillId="25" borderId="0"/>
    <xf numFmtId="0" fontId="5" fillId="19" borderId="0" applyBorder="0" applyProtection="0"/>
    <xf numFmtId="0" fontId="7" fillId="19" borderId="0"/>
    <xf numFmtId="0" fontId="5" fillId="15" borderId="0" applyBorder="0" applyProtection="0"/>
    <xf numFmtId="0" fontId="7" fillId="15" borderId="0"/>
    <xf numFmtId="0" fontId="5" fillId="17" borderId="0" applyBorder="0" applyProtection="0"/>
    <xf numFmtId="0" fontId="7" fillId="17" borderId="0"/>
    <xf numFmtId="0" fontId="5" fillId="22" borderId="0" applyBorder="0" applyProtection="0"/>
    <xf numFmtId="0" fontId="7" fillId="22" borderId="0"/>
    <xf numFmtId="0" fontId="5" fillId="21" borderId="0" applyBorder="0" applyProtection="0"/>
    <xf numFmtId="0" fontId="7" fillId="21" borderId="0"/>
    <xf numFmtId="0" fontId="5" fillId="23" borderId="0" applyBorder="0" applyProtection="0"/>
    <xf numFmtId="0" fontId="7" fillId="23" borderId="0"/>
    <xf numFmtId="0" fontId="8" fillId="26" borderId="0"/>
    <xf numFmtId="0" fontId="8" fillId="27" borderId="0"/>
    <xf numFmtId="0" fontId="9" fillId="28" borderId="0"/>
    <xf numFmtId="0" fontId="9" fillId="0" borderId="0"/>
    <xf numFmtId="0" fontId="5" fillId="29" borderId="0" applyBorder="0" applyProtection="0"/>
    <xf numFmtId="0" fontId="7" fillId="29" borderId="0"/>
    <xf numFmtId="0" fontId="5" fillId="30" borderId="0" applyBorder="0" applyProtection="0"/>
    <xf numFmtId="0" fontId="7" fillId="30" borderId="0"/>
    <xf numFmtId="0" fontId="5" fillId="31" borderId="0" applyBorder="0" applyProtection="0"/>
    <xf numFmtId="0" fontId="7" fillId="31" borderId="0"/>
    <xf numFmtId="0" fontId="5" fillId="22" borderId="0" applyBorder="0" applyProtection="0"/>
    <xf numFmtId="0" fontId="7" fillId="22" borderId="0"/>
    <xf numFmtId="0" fontId="5" fillId="21" borderId="0" applyBorder="0" applyProtection="0"/>
    <xf numFmtId="0" fontId="7" fillId="21" borderId="0"/>
    <xf numFmtId="0" fontId="5" fillId="32" borderId="0" applyBorder="0" applyProtection="0"/>
    <xf numFmtId="0" fontId="7" fillId="32" borderId="0"/>
    <xf numFmtId="0" fontId="10" fillId="0" borderId="0" applyBorder="0" applyProtection="0"/>
    <xf numFmtId="0" fontId="11" fillId="0" borderId="0"/>
    <xf numFmtId="0" fontId="12" fillId="12" borderId="0"/>
    <xf numFmtId="0" fontId="13" fillId="33" borderId="0"/>
    <xf numFmtId="0" fontId="12" fillId="12" borderId="0" applyBorder="0" applyProtection="0"/>
    <xf numFmtId="4" fontId="14" fillId="0" borderId="0" applyBorder="0" applyProtection="0">
      <alignment horizontal="right" vertical="center"/>
    </xf>
    <xf numFmtId="4" fontId="14" fillId="0" borderId="0">
      <alignment horizontal="right" vertical="center"/>
    </xf>
    <xf numFmtId="0" fontId="15" fillId="7" borderId="0" applyBorder="0" applyProtection="0"/>
    <xf numFmtId="0" fontId="15" fillId="7" borderId="0"/>
    <xf numFmtId="0" fontId="16" fillId="7" borderId="0" applyBorder="0" applyProtection="0"/>
    <xf numFmtId="0" fontId="16" fillId="7" borderId="0"/>
    <xf numFmtId="0" fontId="17" fillId="13" borderId="1" applyProtection="0"/>
    <xf numFmtId="0" fontId="17" fillId="13" borderId="1"/>
    <xf numFmtId="0" fontId="18" fillId="13" borderId="1" applyProtection="0"/>
    <xf numFmtId="0" fontId="19" fillId="13" borderId="1"/>
    <xf numFmtId="0" fontId="17" fillId="13" borderId="1" applyProtection="0"/>
    <xf numFmtId="0" fontId="17" fillId="13" borderId="1"/>
    <xf numFmtId="0" fontId="20" fillId="34" borderId="2" applyProtection="0"/>
    <xf numFmtId="0" fontId="20" fillId="34" borderId="2"/>
    <xf numFmtId="0" fontId="21" fillId="0" borderId="3" applyProtection="0"/>
    <xf numFmtId="0" fontId="21" fillId="0" borderId="3"/>
    <xf numFmtId="0" fontId="21" fillId="0" borderId="3" applyProtection="0"/>
    <xf numFmtId="0" fontId="21" fillId="0" borderId="3"/>
    <xf numFmtId="0" fontId="20" fillId="34" borderId="2" applyProtection="0"/>
    <xf numFmtId="0" fontId="20" fillId="34" borderId="2"/>
    <xf numFmtId="0" fontId="22" fillId="0" borderId="3" applyProtection="0"/>
    <xf numFmtId="0" fontId="23" fillId="0" borderId="3"/>
    <xf numFmtId="0" fontId="20" fillId="34" borderId="2" applyProtection="0"/>
    <xf numFmtId="0" fontId="20" fillId="34" borderId="2"/>
    <xf numFmtId="0" fontId="24" fillId="13" borderId="1" applyProtection="0">
      <alignment horizontal="center" vertical="center"/>
    </xf>
    <xf numFmtId="0" fontId="24" fillId="13" borderId="1" applyProtection="0">
      <alignment horizontal="center" vertical="center"/>
    </xf>
    <xf numFmtId="0" fontId="24" fillId="13" borderId="1">
      <alignment horizontal="center" vertical="center"/>
    </xf>
    <xf numFmtId="0" fontId="24" fillId="13" borderId="1" applyProtection="0">
      <alignment horizontal="center" vertical="center"/>
    </xf>
    <xf numFmtId="0" fontId="24" fillId="13" borderId="1">
      <alignment horizontal="center" vertical="center"/>
    </xf>
    <xf numFmtId="0" fontId="24" fillId="13" borderId="1" applyProtection="0">
      <alignment horizontal="center" vertical="center"/>
    </xf>
    <xf numFmtId="0" fontId="24" fillId="13" borderId="1">
      <alignment horizontal="center" vertical="center"/>
    </xf>
    <xf numFmtId="0" fontId="24" fillId="13" borderId="1" applyProtection="0">
      <alignment horizontal="center" vertical="center"/>
    </xf>
    <xf numFmtId="0" fontId="24" fillId="13" borderId="1">
      <alignment horizontal="center" vertical="center"/>
    </xf>
    <xf numFmtId="0" fontId="24" fillId="13" borderId="1">
      <alignment horizontal="center" vertical="center"/>
    </xf>
    <xf numFmtId="49" fontId="25" fillId="35" borderId="0" applyBorder="0" applyProtection="0">
      <alignment horizontal="center" vertical="center" wrapText="1"/>
    </xf>
    <xf numFmtId="49" fontId="25" fillId="36" borderId="4" applyProtection="0">
      <alignment horizontal="center" vertical="center" wrapText="1"/>
    </xf>
    <xf numFmtId="49" fontId="25" fillId="35" borderId="4" applyProtection="0">
      <alignment horizontal="center" vertical="center" wrapText="1"/>
    </xf>
    <xf numFmtId="49" fontId="25" fillId="35" borderId="4">
      <alignment horizontal="center" vertical="center" wrapText="1"/>
    </xf>
    <xf numFmtId="49" fontId="25" fillId="36" borderId="4">
      <alignment horizontal="center" vertical="center" wrapText="1"/>
    </xf>
    <xf numFmtId="49" fontId="25" fillId="8" borderId="4" applyProtection="0">
      <alignment horizontal="center" vertical="center" wrapText="1"/>
    </xf>
    <xf numFmtId="49" fontId="25" fillId="8" borderId="4">
      <alignment horizontal="center" vertical="center" wrapText="1"/>
    </xf>
    <xf numFmtId="49" fontId="25" fillId="35" borderId="4" applyProtection="0">
      <alignment horizontal="center" vertical="center" wrapText="1"/>
    </xf>
    <xf numFmtId="49" fontId="25" fillId="35" borderId="4">
      <alignment horizontal="center" vertical="center" wrapText="1"/>
    </xf>
    <xf numFmtId="49" fontId="25" fillId="35" borderId="0">
      <alignment horizontal="center" vertical="center" wrapText="1"/>
    </xf>
    <xf numFmtId="49" fontId="25" fillId="31" borderId="0" applyBorder="0" applyProtection="0">
      <alignment horizontal="center" vertical="center" wrapText="1"/>
    </xf>
    <xf numFmtId="49" fontId="25" fillId="37" borderId="5" applyProtection="0">
      <alignment horizontal="center" vertical="center" wrapText="1"/>
    </xf>
    <xf numFmtId="49" fontId="25" fillId="37" borderId="5">
      <alignment horizontal="center" vertical="center" wrapText="1"/>
    </xf>
    <xf numFmtId="49" fontId="25" fillId="12" borderId="5" applyProtection="0">
      <alignment horizontal="center" vertical="center" wrapText="1"/>
    </xf>
    <xf numFmtId="49" fontId="25" fillId="12" borderId="5">
      <alignment horizontal="center" vertical="center" wrapText="1"/>
    </xf>
    <xf numFmtId="49" fontId="25" fillId="32" borderId="5" applyProtection="0">
      <alignment horizontal="center" vertical="center" wrapText="1"/>
    </xf>
    <xf numFmtId="49" fontId="25" fillId="32" borderId="5">
      <alignment horizontal="center" vertical="center" wrapText="1"/>
    </xf>
    <xf numFmtId="49" fontId="25" fillId="8" borderId="5" applyProtection="0">
      <alignment horizontal="center" vertical="center" wrapText="1"/>
    </xf>
    <xf numFmtId="49" fontId="25" fillId="8" borderId="5">
      <alignment horizontal="center" vertical="center" wrapText="1"/>
    </xf>
    <xf numFmtId="49" fontId="25" fillId="31" borderId="0">
      <alignment horizontal="center" vertical="center" wrapText="1"/>
    </xf>
    <xf numFmtId="49" fontId="25" fillId="38" borderId="0" applyBorder="0" applyProtection="0">
      <alignment horizontal="center" vertical="center" wrapText="1"/>
    </xf>
    <xf numFmtId="49" fontId="25" fillId="25" borderId="5" applyProtection="0">
      <alignment horizontal="center" vertical="center" wrapText="1"/>
    </xf>
    <xf numFmtId="49" fontId="25" fillId="36" borderId="5" applyProtection="0">
      <alignment horizontal="center" vertical="center" wrapText="1"/>
    </xf>
    <xf numFmtId="49" fontId="25" fillId="36" borderId="5">
      <alignment horizontal="center" vertical="center" wrapText="1"/>
    </xf>
    <xf numFmtId="49" fontId="25" fillId="25" borderId="5">
      <alignment horizontal="center" vertical="center" wrapText="1"/>
    </xf>
    <xf numFmtId="49" fontId="25" fillId="36" borderId="5" applyProtection="0">
      <alignment horizontal="center" vertical="center" wrapText="1"/>
    </xf>
    <xf numFmtId="49" fontId="25" fillId="36" borderId="5">
      <alignment horizontal="center" vertical="center" wrapText="1"/>
    </xf>
    <xf numFmtId="49" fontId="25" fillId="35" borderId="5" applyProtection="0">
      <alignment horizontal="center" vertical="center" wrapText="1"/>
    </xf>
    <xf numFmtId="49" fontId="25" fillId="35" borderId="5">
      <alignment horizontal="center" vertical="center" wrapText="1"/>
    </xf>
    <xf numFmtId="49" fontId="25" fillId="36" borderId="5" applyProtection="0">
      <alignment horizontal="center" vertical="center" wrapText="1"/>
    </xf>
    <xf numFmtId="49" fontId="25" fillId="36" borderId="5">
      <alignment horizontal="center" vertical="center" wrapText="1"/>
    </xf>
    <xf numFmtId="49" fontId="25" fillId="38" borderId="0">
      <alignment horizontal="center" vertical="center" wrapText="1"/>
    </xf>
    <xf numFmtId="49" fontId="25" fillId="38" borderId="0" applyBorder="0" applyProtection="0">
      <alignment horizontal="center" vertical="center" wrapText="1"/>
    </xf>
    <xf numFmtId="49" fontId="25" fillId="25" borderId="6" applyProtection="0">
      <alignment horizontal="center" vertical="center" wrapText="1"/>
    </xf>
    <xf numFmtId="49" fontId="25" fillId="36" borderId="6" applyProtection="0">
      <alignment horizontal="center" vertical="center" wrapText="1"/>
    </xf>
    <xf numFmtId="49" fontId="25" fillId="36" borderId="6">
      <alignment horizontal="center" vertical="center" wrapText="1"/>
    </xf>
    <xf numFmtId="49" fontId="25" fillId="25" borderId="6">
      <alignment horizontal="center" vertical="center" wrapText="1"/>
    </xf>
    <xf numFmtId="49" fontId="25" fillId="36" borderId="7" applyProtection="0">
      <alignment horizontal="center" vertical="center" wrapText="1"/>
    </xf>
    <xf numFmtId="49" fontId="25" fillId="36" borderId="7">
      <alignment horizontal="center" vertical="center" wrapText="1"/>
    </xf>
    <xf numFmtId="49" fontId="25" fillId="35" borderId="8" applyProtection="0">
      <alignment horizontal="center" vertical="center" wrapText="1"/>
    </xf>
    <xf numFmtId="49" fontId="25" fillId="35" borderId="8">
      <alignment horizontal="center" vertical="center" wrapText="1"/>
    </xf>
    <xf numFmtId="49" fontId="25" fillId="36" borderId="6" applyProtection="0">
      <alignment horizontal="center" vertical="center" wrapText="1"/>
    </xf>
    <xf numFmtId="49" fontId="25" fillId="36" borderId="6">
      <alignment horizontal="center" vertical="center" wrapText="1"/>
    </xf>
    <xf numFmtId="49" fontId="25" fillId="38" borderId="0">
      <alignment horizontal="center" vertical="center" wrapText="1"/>
    </xf>
    <xf numFmtId="49" fontId="25" fillId="31" borderId="0" applyBorder="0" applyProtection="0">
      <alignment horizontal="center" vertical="center" wrapText="1"/>
    </xf>
    <xf numFmtId="49" fontId="25" fillId="37" borderId="6" applyProtection="0">
      <alignment horizontal="center" vertical="center" wrapText="1"/>
    </xf>
    <xf numFmtId="49" fontId="25" fillId="37" borderId="6">
      <alignment horizontal="center" vertical="center" wrapText="1"/>
    </xf>
    <xf numFmtId="49" fontId="25" fillId="12" borderId="7" applyProtection="0">
      <alignment horizontal="center" vertical="center" wrapText="1"/>
    </xf>
    <xf numFmtId="49" fontId="25" fillId="12" borderId="7">
      <alignment horizontal="center" vertical="center" wrapText="1"/>
    </xf>
    <xf numFmtId="49" fontId="25" fillId="32" borderId="8" applyProtection="0">
      <alignment horizontal="center" vertical="center" wrapText="1"/>
    </xf>
    <xf numFmtId="49" fontId="25" fillId="32" borderId="8">
      <alignment horizontal="center" vertical="center" wrapText="1"/>
    </xf>
    <xf numFmtId="49" fontId="25" fillId="8" borderId="6" applyProtection="0">
      <alignment horizontal="center" vertical="center" wrapText="1"/>
    </xf>
    <xf numFmtId="49" fontId="25" fillId="8" borderId="6">
      <alignment horizontal="center" vertical="center" wrapText="1"/>
    </xf>
    <xf numFmtId="49" fontId="25" fillId="31" borderId="0">
      <alignment horizontal="center" vertical="center" wrapText="1"/>
    </xf>
    <xf numFmtId="49" fontId="25" fillId="35" borderId="0" applyBorder="0" applyProtection="0">
      <alignment horizontal="center" vertical="center" wrapText="1"/>
    </xf>
    <xf numFmtId="49" fontId="25" fillId="36" borderId="9" applyProtection="0">
      <alignment horizontal="center" vertical="center" wrapText="1"/>
    </xf>
    <xf numFmtId="49" fontId="25" fillId="35" borderId="9" applyProtection="0">
      <alignment horizontal="center" vertical="center" wrapText="1"/>
    </xf>
    <xf numFmtId="49" fontId="25" fillId="35" borderId="9">
      <alignment horizontal="center" vertical="center" wrapText="1"/>
    </xf>
    <xf numFmtId="49" fontId="25" fillId="36" borderId="9">
      <alignment horizontal="center" vertical="center" wrapText="1"/>
    </xf>
    <xf numFmtId="49" fontId="25" fillId="8" borderId="10" applyProtection="0">
      <alignment horizontal="center" vertical="center" wrapText="1"/>
    </xf>
    <xf numFmtId="49" fontId="25" fillId="8" borderId="10">
      <alignment horizontal="center" vertical="center" wrapText="1"/>
    </xf>
    <xf numFmtId="49" fontId="25" fillId="8" borderId="11" applyProtection="0">
      <alignment horizontal="center" vertical="center" wrapText="1"/>
    </xf>
    <xf numFmtId="49" fontId="25" fillId="8" borderId="11">
      <alignment horizontal="center" vertical="center" wrapText="1"/>
    </xf>
    <xf numFmtId="49" fontId="25" fillId="35" borderId="9" applyProtection="0">
      <alignment horizontal="center" vertical="center" wrapText="1"/>
    </xf>
    <xf numFmtId="49" fontId="25" fillId="35" borderId="9">
      <alignment horizontal="center" vertical="center" wrapText="1"/>
    </xf>
    <xf numFmtId="49" fontId="25" fillId="35" borderId="0">
      <alignment horizontal="center" vertical="center" wrapText="1"/>
    </xf>
    <xf numFmtId="0" fontId="26" fillId="29" borderId="2" applyProtection="0">
      <alignment horizontal="left" vertical="center"/>
    </xf>
    <xf numFmtId="0" fontId="26" fillId="29" borderId="2" applyProtection="0">
      <alignment horizontal="left" vertical="center"/>
    </xf>
    <xf numFmtId="0" fontId="27" fillId="29" borderId="2">
      <alignment horizontal="left" vertical="center"/>
    </xf>
    <xf numFmtId="0" fontId="26" fillId="29" borderId="2" applyProtection="0">
      <alignment horizontal="left" vertical="center"/>
    </xf>
    <xf numFmtId="0" fontId="27" fillId="29" borderId="2">
      <alignment horizontal="left" vertical="center"/>
    </xf>
    <xf numFmtId="0" fontId="26" fillId="29" borderId="2" applyProtection="0">
      <alignment horizontal="left" vertical="center"/>
    </xf>
    <xf numFmtId="0" fontId="27" fillId="29" borderId="2">
      <alignment horizontal="left" vertical="center"/>
    </xf>
    <xf numFmtId="0" fontId="26" fillId="29" borderId="2" applyProtection="0">
      <alignment horizontal="left" vertical="center"/>
    </xf>
    <xf numFmtId="0" fontId="27" fillId="29" borderId="2">
      <alignment horizontal="left" vertical="center"/>
    </xf>
    <xf numFmtId="0" fontId="27" fillId="29" borderId="2">
      <alignment horizontal="left" vertical="center"/>
    </xf>
    <xf numFmtId="0" fontId="28" fillId="39" borderId="12" applyProtection="0">
      <alignment horizontal="center" vertical="center"/>
    </xf>
    <xf numFmtId="0" fontId="28" fillId="39" borderId="12" applyProtection="0">
      <alignment horizontal="center" vertical="center"/>
    </xf>
    <xf numFmtId="0" fontId="28" fillId="39" borderId="12" applyProtection="0">
      <alignment horizontal="center" vertical="center"/>
    </xf>
    <xf numFmtId="0" fontId="28" fillId="39" borderId="12">
      <alignment horizontal="center" vertical="center"/>
    </xf>
    <xf numFmtId="0" fontId="28" fillId="39" borderId="12">
      <alignment horizontal="center" vertical="center"/>
    </xf>
    <xf numFmtId="0" fontId="28" fillId="39" borderId="12" applyProtection="0">
      <alignment horizontal="center" vertical="center"/>
    </xf>
    <xf numFmtId="0" fontId="28" fillId="39" borderId="12">
      <alignment horizontal="center" vertical="center"/>
    </xf>
    <xf numFmtId="0" fontId="28" fillId="39" borderId="12" applyProtection="0">
      <alignment horizontal="center" vertical="center"/>
    </xf>
    <xf numFmtId="0" fontId="28" fillId="39" borderId="12">
      <alignment horizontal="center" vertical="center"/>
    </xf>
    <xf numFmtId="0" fontId="28" fillId="39" borderId="12">
      <alignment horizontal="center" vertical="center"/>
    </xf>
    <xf numFmtId="0" fontId="29" fillId="16" borderId="13" applyProtection="0">
      <alignment horizontal="left" vertical="top" wrapText="1"/>
    </xf>
    <xf numFmtId="0" fontId="29" fillId="16" borderId="13" applyProtection="0">
      <alignment horizontal="left" vertical="top" wrapText="1"/>
    </xf>
    <xf numFmtId="0" fontId="29" fillId="16" borderId="13">
      <alignment horizontal="left" vertical="top" wrapText="1"/>
    </xf>
    <xf numFmtId="0" fontId="29" fillId="16" borderId="13" applyProtection="0">
      <alignment horizontal="left" vertical="top" wrapText="1"/>
    </xf>
    <xf numFmtId="0" fontId="29" fillId="16" borderId="13">
      <alignment horizontal="left" vertical="top" wrapText="1"/>
    </xf>
    <xf numFmtId="0" fontId="29" fillId="16" borderId="13">
      <alignment horizontal="left" vertical="top" wrapText="1"/>
    </xf>
    <xf numFmtId="49" fontId="25" fillId="40" borderId="2" applyProtection="0">
      <alignment vertical="center" wrapText="1"/>
    </xf>
    <xf numFmtId="49" fontId="25" fillId="40" borderId="14" applyProtection="0">
      <alignment vertical="center" wrapText="1"/>
    </xf>
    <xf numFmtId="49" fontId="25" fillId="40" borderId="14">
      <alignment vertical="center" wrapText="1"/>
    </xf>
    <xf numFmtId="49" fontId="25" fillId="40" borderId="14" applyProtection="0">
      <alignment vertical="center" wrapText="1"/>
    </xf>
    <xf numFmtId="49" fontId="25" fillId="40" borderId="14">
      <alignment vertical="center" wrapText="1"/>
    </xf>
    <xf numFmtId="49" fontId="25" fillId="40" borderId="14" applyProtection="0">
      <alignment vertical="center" wrapText="1"/>
    </xf>
    <xf numFmtId="49" fontId="25" fillId="40" borderId="14">
      <alignment vertical="center" wrapText="1"/>
    </xf>
    <xf numFmtId="49" fontId="25" fillId="34" borderId="14" applyProtection="0">
      <alignment vertical="center" wrapText="1"/>
    </xf>
    <xf numFmtId="49" fontId="25" fillId="34" borderId="14">
      <alignment vertical="center" wrapText="1"/>
    </xf>
    <xf numFmtId="49" fontId="25" fillId="40" borderId="2">
      <alignment vertical="center" wrapText="1"/>
    </xf>
    <xf numFmtId="49" fontId="25" fillId="41" borderId="2" applyProtection="0">
      <alignment wrapText="1"/>
    </xf>
    <xf numFmtId="49" fontId="25" fillId="41" borderId="14" applyProtection="0">
      <alignment wrapText="1"/>
    </xf>
    <xf numFmtId="49" fontId="25" fillId="41" borderId="14">
      <alignment wrapText="1"/>
    </xf>
    <xf numFmtId="49" fontId="25" fillId="41" borderId="14" applyProtection="0">
      <alignment wrapText="1"/>
    </xf>
    <xf numFmtId="49" fontId="25" fillId="41" borderId="14">
      <alignment wrapText="1"/>
    </xf>
    <xf numFmtId="49" fontId="25" fillId="41" borderId="2">
      <alignment wrapText="1"/>
    </xf>
    <xf numFmtId="49" fontId="25" fillId="42" borderId="2" applyProtection="0">
      <alignment wrapText="1"/>
    </xf>
    <xf numFmtId="49" fontId="25" fillId="42" borderId="2" applyProtection="0">
      <alignment wrapText="1"/>
    </xf>
    <xf numFmtId="49" fontId="25" fillId="43" borderId="2" applyProtection="0">
      <alignment wrapText="1"/>
    </xf>
    <xf numFmtId="49" fontId="25" fillId="43" borderId="2">
      <alignment wrapText="1"/>
    </xf>
    <xf numFmtId="49" fontId="25" fillId="42" borderId="2">
      <alignment wrapText="1"/>
    </xf>
    <xf numFmtId="49" fontId="25" fillId="38" borderId="2" applyProtection="0">
      <alignment wrapText="1"/>
    </xf>
    <xf numFmtId="49" fontId="25" fillId="38" borderId="2">
      <alignment wrapText="1"/>
    </xf>
    <xf numFmtId="49" fontId="25" fillId="42" borderId="2">
      <alignment wrapText="1"/>
    </xf>
    <xf numFmtId="49" fontId="25" fillId="43" borderId="2" applyProtection="0">
      <alignment vertical="center" wrapText="1"/>
    </xf>
    <xf numFmtId="49" fontId="25" fillId="44" borderId="14" applyProtection="0">
      <alignment vertical="center" wrapText="1"/>
    </xf>
    <xf numFmtId="49" fontId="25" fillId="38" borderId="14" applyProtection="0">
      <alignment vertical="center" wrapText="1"/>
    </xf>
    <xf numFmtId="49" fontId="25" fillId="38" borderId="14">
      <alignment vertical="center" wrapText="1"/>
    </xf>
    <xf numFmtId="49" fontId="25" fillId="44" borderId="14">
      <alignment vertical="center" wrapText="1"/>
    </xf>
    <xf numFmtId="49" fontId="25" fillId="38" borderId="14" applyProtection="0">
      <alignment vertical="center" wrapText="1"/>
    </xf>
    <xf numFmtId="49" fontId="25" fillId="38" borderId="14">
      <alignment vertical="center" wrapText="1"/>
    </xf>
    <xf numFmtId="49" fontId="25" fillId="45" borderId="14" applyProtection="0">
      <alignment vertical="center" wrapText="1"/>
    </xf>
    <xf numFmtId="49" fontId="25" fillId="45" borderId="14">
      <alignment vertical="center" wrapText="1"/>
    </xf>
    <xf numFmtId="49" fontId="25" fillId="22" borderId="14" applyProtection="0">
      <alignment vertical="center" wrapText="1"/>
    </xf>
    <xf numFmtId="49" fontId="25" fillId="22" borderId="14">
      <alignment vertical="center" wrapText="1"/>
    </xf>
    <xf numFmtId="49" fontId="25" fillId="43" borderId="2">
      <alignment vertical="center" wrapText="1"/>
    </xf>
    <xf numFmtId="49" fontId="25" fillId="42" borderId="2" applyProtection="0">
      <alignment wrapText="1"/>
    </xf>
    <xf numFmtId="49" fontId="25" fillId="4" borderId="14" applyProtection="0">
      <alignment wrapText="1"/>
    </xf>
    <xf numFmtId="49" fontId="25" fillId="4" borderId="14">
      <alignment wrapText="1"/>
    </xf>
    <xf numFmtId="49" fontId="25" fillId="44" borderId="14" applyProtection="0">
      <alignment wrapText="1"/>
    </xf>
    <xf numFmtId="49" fontId="25" fillId="44" borderId="14">
      <alignment wrapText="1"/>
    </xf>
    <xf numFmtId="49" fontId="25" fillId="4" borderId="14" applyProtection="0">
      <alignment wrapText="1"/>
    </xf>
    <xf numFmtId="49" fontId="25" fillId="4" borderId="14">
      <alignment wrapText="1"/>
    </xf>
    <xf numFmtId="49" fontId="25" fillId="9" borderId="14" applyProtection="0">
      <alignment wrapText="1"/>
    </xf>
    <xf numFmtId="49" fontId="25" fillId="9" borderId="14">
      <alignment wrapText="1"/>
    </xf>
    <xf numFmtId="49" fontId="25" fillId="42" borderId="2">
      <alignment wrapText="1"/>
    </xf>
    <xf numFmtId="49" fontId="25" fillId="46" borderId="2" applyProtection="0">
      <alignment vertical="center" wrapText="1"/>
    </xf>
    <xf numFmtId="49" fontId="25" fillId="47" borderId="14" applyProtection="0">
      <alignment vertical="center" wrapText="1"/>
    </xf>
    <xf numFmtId="49" fontId="25" fillId="47" borderId="14">
      <alignment vertical="center" wrapText="1"/>
    </xf>
    <xf numFmtId="49" fontId="25" fillId="31" borderId="14" applyProtection="0">
      <alignment vertical="center" wrapText="1"/>
    </xf>
    <xf numFmtId="49" fontId="25" fillId="31" borderId="14">
      <alignment vertical="center" wrapText="1"/>
    </xf>
    <xf numFmtId="49" fontId="25" fillId="40" borderId="14" applyProtection="0">
      <alignment vertical="center" wrapText="1"/>
    </xf>
    <xf numFmtId="49" fontId="25" fillId="40" borderId="14">
      <alignment vertical="center" wrapText="1"/>
    </xf>
    <xf numFmtId="49" fontId="25" fillId="46" borderId="2">
      <alignment vertical="center" wrapText="1"/>
    </xf>
    <xf numFmtId="49" fontId="25" fillId="40" borderId="2" applyProtection="0">
      <alignment vertical="center" wrapText="1"/>
    </xf>
    <xf numFmtId="49" fontId="25" fillId="45" borderId="14" applyProtection="0">
      <alignment vertical="center" wrapText="1"/>
    </xf>
    <xf numFmtId="49" fontId="25" fillId="19" borderId="14" applyProtection="0">
      <alignment vertical="center" wrapText="1"/>
    </xf>
    <xf numFmtId="49" fontId="25" fillId="19" borderId="14">
      <alignment vertical="center" wrapText="1"/>
    </xf>
    <xf numFmtId="49" fontId="25" fillId="45" borderId="14">
      <alignment vertical="center" wrapText="1"/>
    </xf>
    <xf numFmtId="49" fontId="25" fillId="18" borderId="14" applyProtection="0">
      <alignment vertical="center" wrapText="1"/>
    </xf>
    <xf numFmtId="49" fontId="25" fillId="18" borderId="14">
      <alignment vertical="center" wrapText="1"/>
    </xf>
    <xf numFmtId="49" fontId="25" fillId="48" borderId="14" applyProtection="0">
      <alignment vertical="center" wrapText="1"/>
    </xf>
    <xf numFmtId="49" fontId="25" fillId="48" borderId="14">
      <alignment vertical="center" wrapText="1"/>
    </xf>
    <xf numFmtId="49" fontId="25" fillId="19" borderId="14" applyProtection="0">
      <alignment vertical="center" wrapText="1"/>
    </xf>
    <xf numFmtId="49" fontId="25" fillId="19" borderId="14">
      <alignment vertical="center" wrapText="1"/>
    </xf>
    <xf numFmtId="49" fontId="25" fillId="40" borderId="2">
      <alignment vertical="center" wrapText="1"/>
    </xf>
    <xf numFmtId="49" fontId="25" fillId="10" borderId="0" applyBorder="0" applyProtection="0">
      <alignment vertical="center" wrapText="1"/>
    </xf>
    <xf numFmtId="49" fontId="25" fillId="44" borderId="15" applyProtection="0">
      <alignment vertical="center" wrapText="1"/>
    </xf>
    <xf numFmtId="49" fontId="25" fillId="10" borderId="15" applyProtection="0">
      <alignment vertical="center" wrapText="1"/>
    </xf>
    <xf numFmtId="49" fontId="25" fillId="10" borderId="15">
      <alignment vertical="center" wrapText="1"/>
    </xf>
    <xf numFmtId="49" fontId="25" fillId="44" borderId="15">
      <alignment vertical="center" wrapText="1"/>
    </xf>
    <xf numFmtId="49" fontId="25" fillId="10" borderId="15" applyProtection="0">
      <alignment vertical="center" wrapText="1"/>
    </xf>
    <xf numFmtId="49" fontId="25" fillId="10" borderId="15">
      <alignment vertical="center" wrapText="1"/>
    </xf>
    <xf numFmtId="49" fontId="25" fillId="10" borderId="15" applyProtection="0">
      <alignment vertical="center" wrapText="1"/>
    </xf>
    <xf numFmtId="49" fontId="25" fillId="10" borderId="15">
      <alignment vertical="center" wrapText="1"/>
    </xf>
    <xf numFmtId="49" fontId="25" fillId="10" borderId="15" applyProtection="0">
      <alignment vertical="center" wrapText="1"/>
    </xf>
    <xf numFmtId="49" fontId="25" fillId="10" borderId="15">
      <alignment vertical="center" wrapText="1"/>
    </xf>
    <xf numFmtId="49" fontId="25" fillId="10" borderId="0">
      <alignment vertical="center" wrapText="1"/>
    </xf>
    <xf numFmtId="49" fontId="30" fillId="5" borderId="0" applyBorder="0" applyProtection="0">
      <alignment vertical="center" wrapText="1"/>
    </xf>
    <xf numFmtId="49" fontId="31" fillId="5" borderId="0" applyBorder="0" applyProtection="0">
      <alignment vertical="center" wrapText="1" shrinkToFit="1"/>
    </xf>
    <xf numFmtId="49" fontId="32" fillId="5" borderId="0" applyBorder="0" applyProtection="0">
      <alignment vertical="center" wrapText="1" shrinkToFit="1"/>
    </xf>
    <xf numFmtId="49" fontId="32" fillId="5" borderId="0">
      <alignment vertical="center" wrapText="1" shrinkToFit="1"/>
    </xf>
    <xf numFmtId="49" fontId="31" fillId="5" borderId="0">
      <alignment vertical="center" wrapText="1" shrinkToFit="1"/>
    </xf>
    <xf numFmtId="49" fontId="30" fillId="5" borderId="0" applyBorder="0" applyProtection="0">
      <alignment vertical="center" wrapText="1" shrinkToFit="1"/>
    </xf>
    <xf numFmtId="49" fontId="30" fillId="5" borderId="0">
      <alignment vertical="center" wrapText="1" shrinkToFit="1"/>
    </xf>
    <xf numFmtId="49" fontId="33" fillId="5" borderId="0" applyBorder="0" applyProtection="0">
      <alignment vertical="center" wrapText="1" shrinkToFit="1"/>
    </xf>
    <xf numFmtId="49" fontId="33" fillId="5" borderId="0">
      <alignment vertical="center" wrapText="1" shrinkToFit="1"/>
    </xf>
    <xf numFmtId="49" fontId="32" fillId="5" borderId="0" applyBorder="0" applyProtection="0">
      <alignment vertical="center" wrapText="1" shrinkToFit="1"/>
    </xf>
    <xf numFmtId="49" fontId="32" fillId="5" borderId="0">
      <alignment vertical="center" wrapText="1" shrinkToFit="1"/>
    </xf>
    <xf numFmtId="49" fontId="30" fillId="5" borderId="0">
      <alignment vertical="center" wrapText="1"/>
    </xf>
    <xf numFmtId="49" fontId="34" fillId="5" borderId="0" applyBorder="0" applyProtection="0">
      <alignment vertical="center" wrapText="1"/>
    </xf>
    <xf numFmtId="49" fontId="34" fillId="5" borderId="0" applyBorder="0" applyProtection="0">
      <alignment vertical="center" wrapText="1"/>
    </xf>
    <xf numFmtId="49" fontId="34" fillId="5" borderId="0" applyBorder="0" applyProtection="0">
      <alignment vertical="center" wrapText="1"/>
    </xf>
    <xf numFmtId="49" fontId="34" fillId="5" borderId="0">
      <alignment vertical="center" wrapText="1"/>
    </xf>
    <xf numFmtId="49" fontId="34" fillId="5" borderId="0">
      <alignment vertical="center" wrapText="1"/>
    </xf>
    <xf numFmtId="49" fontId="34" fillId="5" borderId="0" applyBorder="0" applyProtection="0">
      <alignment vertical="center" wrapText="1"/>
    </xf>
    <xf numFmtId="49" fontId="34" fillId="5" borderId="0">
      <alignment vertical="center" wrapText="1"/>
    </xf>
    <xf numFmtId="49" fontId="34" fillId="5" borderId="0">
      <alignment vertical="center" wrapText="1"/>
    </xf>
    <xf numFmtId="49" fontId="25" fillId="11" borderId="0" applyBorder="0" applyProtection="0">
      <alignment vertical="center" wrapText="1"/>
    </xf>
    <xf numFmtId="49" fontId="25" fillId="11" borderId="0" applyBorder="0" applyProtection="0">
      <alignment vertical="center" wrapText="1"/>
    </xf>
    <xf numFmtId="49" fontId="25" fillId="36" borderId="0" applyBorder="0" applyProtection="0">
      <alignment vertical="center" wrapText="1"/>
    </xf>
    <xf numFmtId="49" fontId="25" fillId="36" borderId="0">
      <alignment vertical="center" wrapText="1"/>
    </xf>
    <xf numFmtId="49" fontId="25" fillId="11" borderId="0">
      <alignment vertical="center" wrapText="1"/>
    </xf>
    <xf numFmtId="49" fontId="25" fillId="11" borderId="0" applyBorder="0" applyProtection="0">
      <alignment vertical="center" wrapText="1"/>
    </xf>
    <xf numFmtId="49" fontId="25" fillId="11" borderId="0">
      <alignment vertical="center" wrapText="1"/>
    </xf>
    <xf numFmtId="49" fontId="25" fillId="11" borderId="0" applyBorder="0" applyProtection="0">
      <alignment vertical="center" wrapText="1"/>
    </xf>
    <xf numFmtId="49" fontId="25" fillId="11" borderId="0">
      <alignment vertical="center" wrapText="1"/>
    </xf>
    <xf numFmtId="49" fontId="25" fillId="35" borderId="0" applyBorder="0" applyProtection="0">
      <alignment vertical="center" wrapText="1"/>
    </xf>
    <xf numFmtId="49" fontId="25" fillId="35" borderId="0">
      <alignment vertical="center" wrapText="1"/>
    </xf>
    <xf numFmtId="49" fontId="25" fillId="11" borderId="0">
      <alignment vertical="center" wrapText="1"/>
    </xf>
    <xf numFmtId="49" fontId="34" fillId="49" borderId="0" applyBorder="0" applyProtection="0">
      <alignment vertical="center" wrapText="1"/>
    </xf>
    <xf numFmtId="49" fontId="34" fillId="49" borderId="0" applyBorder="0" applyProtection="0">
      <alignment vertical="center" wrapText="1" shrinkToFit="1"/>
    </xf>
    <xf numFmtId="49" fontId="34" fillId="49" borderId="0">
      <alignment vertical="center" wrapText="1" shrinkToFit="1"/>
    </xf>
    <xf numFmtId="49" fontId="34" fillId="50" borderId="0" applyBorder="0" applyProtection="0">
      <alignment vertical="center" wrapText="1" shrinkToFit="1"/>
    </xf>
    <xf numFmtId="49" fontId="34" fillId="50" borderId="0">
      <alignment vertical="center" wrapText="1" shrinkToFit="1"/>
    </xf>
    <xf numFmtId="49" fontId="34" fillId="49" borderId="0" applyBorder="0" applyProtection="0">
      <alignment vertical="center" wrapText="1" shrinkToFit="1"/>
    </xf>
    <xf numFmtId="49" fontId="34" fillId="49" borderId="0">
      <alignment vertical="center" wrapText="1" shrinkToFit="1"/>
    </xf>
    <xf numFmtId="49" fontId="34" fillId="49" borderId="0">
      <alignment vertical="center" wrapText="1"/>
    </xf>
    <xf numFmtId="49" fontId="25" fillId="50" borderId="0" applyBorder="0" applyProtection="0">
      <alignment vertical="center" wrapText="1"/>
    </xf>
    <xf numFmtId="49" fontId="25" fillId="24" borderId="0" applyBorder="0" applyProtection="0">
      <alignment vertical="center" wrapText="1"/>
    </xf>
    <xf numFmtId="49" fontId="25" fillId="24" borderId="0">
      <alignment vertical="center" wrapText="1"/>
    </xf>
    <xf numFmtId="49" fontId="25" fillId="22" borderId="0" applyBorder="0" applyProtection="0">
      <alignment vertical="center" wrapText="1"/>
    </xf>
    <xf numFmtId="49" fontId="25" fillId="22" borderId="0">
      <alignment vertical="center" wrapText="1"/>
    </xf>
    <xf numFmtId="49" fontId="25" fillId="24" borderId="0" applyBorder="0" applyProtection="0">
      <alignment vertical="center" wrapText="1"/>
    </xf>
    <xf numFmtId="49" fontId="25" fillId="24" borderId="0">
      <alignment vertical="center" wrapText="1"/>
    </xf>
    <xf numFmtId="49" fontId="25" fillId="17" borderId="0" applyBorder="0" applyProtection="0">
      <alignment vertical="center" wrapText="1"/>
    </xf>
    <xf numFmtId="49" fontId="25" fillId="17" borderId="0">
      <alignment vertical="center" wrapText="1"/>
    </xf>
    <xf numFmtId="49" fontId="25" fillId="50" borderId="0">
      <alignment vertical="center" wrapText="1"/>
    </xf>
    <xf numFmtId="49" fontId="35" fillId="22" borderId="16" applyProtection="0">
      <alignment vertical="center" wrapText="1"/>
    </xf>
    <xf numFmtId="49" fontId="35" fillId="45" borderId="16" applyProtection="0">
      <alignment vertical="center" wrapText="1"/>
    </xf>
    <xf numFmtId="49" fontId="35" fillId="45" borderId="16">
      <alignment vertical="center" wrapText="1"/>
    </xf>
    <xf numFmtId="49" fontId="35" fillId="45" borderId="16" applyProtection="0">
      <alignment vertical="center" wrapText="1"/>
    </xf>
    <xf numFmtId="49" fontId="35" fillId="45" borderId="16">
      <alignment vertical="center" wrapText="1"/>
    </xf>
    <xf numFmtId="49" fontId="35" fillId="12" borderId="16" applyProtection="0">
      <alignment vertical="center" wrapText="1"/>
    </xf>
    <xf numFmtId="49" fontId="35" fillId="12" borderId="16">
      <alignment vertical="center" wrapText="1"/>
    </xf>
    <xf numFmtId="49" fontId="35" fillId="20" borderId="16" applyProtection="0">
      <alignment vertical="center" wrapText="1"/>
    </xf>
    <xf numFmtId="49" fontId="35" fillId="20" borderId="16">
      <alignment vertical="center" wrapText="1"/>
    </xf>
    <xf numFmtId="49" fontId="35" fillId="22" borderId="16">
      <alignment vertical="center" wrapText="1"/>
    </xf>
    <xf numFmtId="0" fontId="36" fillId="4" borderId="17" applyProtection="0">
      <alignment horizontal="left" vertical="center" wrapText="1"/>
    </xf>
    <xf numFmtId="0" fontId="36" fillId="22" borderId="17" applyProtection="0">
      <alignment horizontal="left" vertical="center" wrapText="1"/>
    </xf>
    <xf numFmtId="0" fontId="36" fillId="51" borderId="17" applyProtection="0">
      <alignment horizontal="left" vertical="center" wrapText="1"/>
    </xf>
    <xf numFmtId="0" fontId="36" fillId="51" borderId="17">
      <alignment horizontal="left" vertical="center" wrapText="1"/>
    </xf>
    <xf numFmtId="0" fontId="36" fillId="22" borderId="17">
      <alignment horizontal="left" vertical="center" wrapText="1"/>
    </xf>
    <xf numFmtId="0" fontId="36" fillId="22" borderId="17" applyProtection="0">
      <alignment horizontal="left" vertical="center" wrapText="1"/>
    </xf>
    <xf numFmtId="0" fontId="36" fillId="22" borderId="17">
      <alignment horizontal="left" vertical="center" wrapText="1"/>
    </xf>
    <xf numFmtId="0" fontId="36" fillId="51" borderId="17" applyProtection="0">
      <alignment horizontal="left" vertical="center" wrapText="1"/>
    </xf>
    <xf numFmtId="0" fontId="36" fillId="51" borderId="17">
      <alignment horizontal="left" vertical="center" wrapText="1"/>
    </xf>
    <xf numFmtId="0" fontId="36" fillId="4" borderId="17">
      <alignment horizontal="left" vertical="center" wrapText="1"/>
    </xf>
    <xf numFmtId="49" fontId="25" fillId="25" borderId="18" applyProtection="0">
      <alignment vertical="center" wrapText="1"/>
    </xf>
    <xf numFmtId="49" fontId="25" fillId="23" borderId="18" applyProtection="0">
      <alignment vertical="center" wrapText="1"/>
    </xf>
    <xf numFmtId="49" fontId="25" fillId="23" borderId="18">
      <alignment vertical="center" wrapText="1"/>
    </xf>
    <xf numFmtId="49" fontId="25" fillId="35" borderId="18" applyProtection="0">
      <alignment vertical="center" wrapText="1"/>
    </xf>
    <xf numFmtId="49" fontId="25" fillId="35" borderId="18">
      <alignment vertical="center" wrapText="1"/>
    </xf>
    <xf numFmtId="49" fontId="25" fillId="52" borderId="18" applyProtection="0">
      <alignment vertical="center" wrapText="1"/>
    </xf>
    <xf numFmtId="49" fontId="25" fillId="52" borderId="18">
      <alignment vertical="center" wrapText="1"/>
    </xf>
    <xf numFmtId="49" fontId="25" fillId="23" borderId="18" applyProtection="0">
      <alignment vertical="center" wrapText="1"/>
    </xf>
    <xf numFmtId="49" fontId="25" fillId="23" borderId="18">
      <alignment vertical="center" wrapText="1"/>
    </xf>
    <xf numFmtId="49" fontId="25" fillId="25" borderId="18">
      <alignment vertical="center" wrapText="1"/>
    </xf>
    <xf numFmtId="49" fontId="25" fillId="23" borderId="18" applyProtection="0">
      <alignment vertical="center" wrapText="1"/>
    </xf>
    <xf numFmtId="49" fontId="25" fillId="22" borderId="18" applyProtection="0">
      <alignment vertical="center" wrapText="1"/>
    </xf>
    <xf numFmtId="49" fontId="25" fillId="22" borderId="18">
      <alignment vertical="center" wrapText="1"/>
    </xf>
    <xf numFmtId="49" fontId="25" fillId="25" borderId="18" applyProtection="0">
      <alignment vertical="center" wrapText="1"/>
    </xf>
    <xf numFmtId="49" fontId="25" fillId="25" borderId="18">
      <alignment vertical="center" wrapText="1"/>
    </xf>
    <xf numFmtId="49" fontId="25" fillId="11" borderId="18" applyProtection="0">
      <alignment vertical="center" wrapText="1"/>
    </xf>
    <xf numFmtId="49" fontId="25" fillId="11" borderId="18">
      <alignment vertical="center" wrapText="1"/>
    </xf>
    <xf numFmtId="49" fontId="25" fillId="23" borderId="18">
      <alignment vertical="center" wrapText="1"/>
    </xf>
    <xf numFmtId="49" fontId="25" fillId="20" borderId="18" applyProtection="0">
      <alignment vertical="center" wrapText="1"/>
    </xf>
    <xf numFmtId="49" fontId="25" fillId="18" borderId="18" applyProtection="0">
      <alignment vertical="center" wrapText="1"/>
    </xf>
    <xf numFmtId="49" fontId="25" fillId="18" borderId="18">
      <alignment vertical="center" wrapText="1"/>
    </xf>
    <xf numFmtId="49" fontId="25" fillId="34" borderId="18" applyProtection="0">
      <alignment vertical="center" wrapText="1"/>
    </xf>
    <xf numFmtId="49" fontId="25" fillId="34" borderId="18">
      <alignment vertical="center" wrapText="1"/>
    </xf>
    <xf numFmtId="49" fontId="25" fillId="20" borderId="18">
      <alignment vertical="center" wrapText="1"/>
    </xf>
    <xf numFmtId="49" fontId="25" fillId="18" borderId="18" applyProtection="0">
      <alignment vertical="center" wrapText="1"/>
    </xf>
    <xf numFmtId="49" fontId="25" fillId="6" borderId="18" applyProtection="0">
      <alignment vertical="center" wrapText="1"/>
    </xf>
    <xf numFmtId="49" fontId="25" fillId="6" borderId="18">
      <alignment vertical="center" wrapText="1"/>
    </xf>
    <xf numFmtId="49" fontId="25" fillId="23" borderId="18" applyProtection="0">
      <alignment vertical="center" wrapText="1"/>
    </xf>
    <xf numFmtId="49" fontId="25" fillId="23" borderId="18">
      <alignment vertical="center" wrapText="1"/>
    </xf>
    <xf numFmtId="49" fontId="25" fillId="18" borderId="18" applyProtection="0">
      <alignment vertical="center" wrapText="1"/>
    </xf>
    <xf numFmtId="49" fontId="25" fillId="18" borderId="18">
      <alignment vertical="center" wrapText="1"/>
    </xf>
    <xf numFmtId="49" fontId="25" fillId="6" borderId="18" applyProtection="0">
      <alignment vertical="center" wrapText="1"/>
    </xf>
    <xf numFmtId="49" fontId="25" fillId="6" borderId="18">
      <alignment vertical="center" wrapText="1"/>
    </xf>
    <xf numFmtId="49" fontId="25" fillId="18" borderId="18">
      <alignment vertical="center" wrapText="1"/>
    </xf>
    <xf numFmtId="49" fontId="25" fillId="6" borderId="18" applyProtection="0">
      <alignment vertical="center" wrapText="1"/>
    </xf>
    <xf numFmtId="49" fontId="25" fillId="6" borderId="18" applyProtection="0">
      <alignment vertical="center" wrapText="1"/>
    </xf>
    <xf numFmtId="49" fontId="25" fillId="6" borderId="18">
      <alignment vertical="center" wrapText="1"/>
    </xf>
    <xf numFmtId="49" fontId="25" fillId="6" borderId="18" applyProtection="0">
      <alignment vertical="center" wrapText="1"/>
    </xf>
    <xf numFmtId="49" fontId="25" fillId="6" borderId="18">
      <alignment vertical="center" wrapText="1"/>
    </xf>
    <xf numFmtId="49" fontId="25" fillId="6" borderId="18">
      <alignment vertical="center" wrapText="1"/>
    </xf>
    <xf numFmtId="49" fontId="37" fillId="9" borderId="19" applyProtection="0">
      <alignment vertical="top" wrapText="1"/>
    </xf>
    <xf numFmtId="49" fontId="37" fillId="14" borderId="19" applyProtection="0">
      <alignment vertical="top" wrapText="1"/>
    </xf>
    <xf numFmtId="49" fontId="38" fillId="14" borderId="19">
      <alignment vertical="top" wrapText="1"/>
    </xf>
    <xf numFmtId="49" fontId="37" fillId="14" borderId="20" applyProtection="0">
      <alignment vertical="top" wrapText="1"/>
    </xf>
    <xf numFmtId="49" fontId="38" fillId="14" borderId="20">
      <alignment vertical="top" wrapText="1"/>
    </xf>
    <xf numFmtId="49" fontId="38" fillId="9" borderId="19">
      <alignment vertical="top" wrapText="1"/>
    </xf>
    <xf numFmtId="0" fontId="6" fillId="29" borderId="0" applyBorder="0" applyProtection="0"/>
    <xf numFmtId="0" fontId="6" fillId="29" borderId="0"/>
    <xf numFmtId="0" fontId="6" fillId="30" borderId="0" applyBorder="0" applyProtection="0"/>
    <xf numFmtId="0" fontId="6" fillId="30" borderId="0"/>
    <xf numFmtId="0" fontId="6" fillId="53" borderId="0" applyBorder="0" applyProtection="0"/>
    <xf numFmtId="0" fontId="6" fillId="53" borderId="0"/>
    <xf numFmtId="0" fontId="6" fillId="22" borderId="0" applyBorder="0" applyProtection="0"/>
    <xf numFmtId="0" fontId="6" fillId="22" borderId="0"/>
    <xf numFmtId="0" fontId="6" fillId="21" borderId="0" applyBorder="0" applyProtection="0"/>
    <xf numFmtId="0" fontId="6" fillId="21" borderId="0"/>
    <xf numFmtId="0" fontId="6" fillId="35" borderId="0" applyBorder="0" applyProtection="0"/>
    <xf numFmtId="0" fontId="6" fillId="35" borderId="0"/>
    <xf numFmtId="164" fontId="37" fillId="0" borderId="0" applyBorder="0" applyProtection="0"/>
    <xf numFmtId="164" fontId="38" fillId="0" borderId="0"/>
    <xf numFmtId="0" fontId="37" fillId="39" borderId="21" applyProtection="0"/>
    <xf numFmtId="0" fontId="38" fillId="39" borderId="21"/>
    <xf numFmtId="0" fontId="17" fillId="13" borderId="1" applyProtection="0"/>
    <xf numFmtId="0" fontId="17" fillId="13" borderId="1"/>
    <xf numFmtId="165" fontId="37" fillId="0" borderId="0" applyBorder="0" applyProtection="0"/>
    <xf numFmtId="165" fontId="37" fillId="0" borderId="0" applyBorder="0" applyProtection="0"/>
    <xf numFmtId="165" fontId="38" fillId="0" borderId="0"/>
    <xf numFmtId="165" fontId="38" fillId="0" borderId="0"/>
    <xf numFmtId="0" fontId="39" fillId="6" borderId="0" applyBorder="0" applyProtection="0">
      <alignment wrapText="1"/>
    </xf>
    <xf numFmtId="0" fontId="40" fillId="6" borderId="0">
      <alignment wrapText="1"/>
    </xf>
    <xf numFmtId="0" fontId="39" fillId="12" borderId="0" applyBorder="0" applyProtection="0"/>
    <xf numFmtId="0" fontId="40" fillId="12" borderId="0"/>
    <xf numFmtId="3" fontId="41" fillId="0" borderId="19" applyProtection="0">
      <alignment horizontal="right" vertical="top"/>
    </xf>
    <xf numFmtId="166" fontId="42" fillId="0" borderId="22" applyProtection="0"/>
    <xf numFmtId="166" fontId="41" fillId="0" borderId="23" applyProtection="0"/>
    <xf numFmtId="166" fontId="43" fillId="0" borderId="23"/>
    <xf numFmtId="166" fontId="44" fillId="0" borderId="22"/>
    <xf numFmtId="166" fontId="45" fillId="0" borderId="22" applyProtection="0"/>
    <xf numFmtId="166" fontId="46" fillId="0" borderId="23" applyProtection="0"/>
    <xf numFmtId="166" fontId="47" fillId="0" borderId="23"/>
    <xf numFmtId="166" fontId="48" fillId="0" borderId="22"/>
    <xf numFmtId="0" fontId="49" fillId="0" borderId="24"/>
    <xf numFmtId="0" fontId="50" fillId="0" borderId="0" applyBorder="0" applyProtection="0"/>
    <xf numFmtId="0" fontId="50" fillId="0" borderId="0" applyBorder="0" applyProtection="0"/>
    <xf numFmtId="0" fontId="51" fillId="0" borderId="0"/>
    <xf numFmtId="0" fontId="51" fillId="0" borderId="0"/>
    <xf numFmtId="0" fontId="52" fillId="0" borderId="0" applyBorder="0" applyProtection="0"/>
    <xf numFmtId="0" fontId="52" fillId="0" borderId="0" applyBorder="0" applyProtection="0"/>
    <xf numFmtId="0" fontId="53" fillId="0" borderId="0"/>
    <xf numFmtId="0" fontId="53" fillId="0" borderId="0"/>
    <xf numFmtId="0" fontId="54" fillId="0" borderId="0" applyBorder="0" applyProtection="0"/>
    <xf numFmtId="0" fontId="54" fillId="0" borderId="0"/>
    <xf numFmtId="0" fontId="55" fillId="21" borderId="18" applyProtection="0">
      <alignment horizontal="center" vertical="top" wrapText="1"/>
    </xf>
    <xf numFmtId="0" fontId="56" fillId="0" borderId="0" applyBorder="0" applyProtection="0">
      <alignment horizontal="left" vertical="top"/>
    </xf>
    <xf numFmtId="0" fontId="57" fillId="4" borderId="1" applyProtection="0"/>
    <xf numFmtId="0" fontId="57" fillId="4" borderId="1"/>
    <xf numFmtId="0" fontId="58" fillId="11" borderId="1" applyProtection="0"/>
    <xf numFmtId="0" fontId="59" fillId="11" borderId="1"/>
    <xf numFmtId="0" fontId="60" fillId="54" borderId="0"/>
    <xf numFmtId="167" fontId="37" fillId="0" borderId="0" applyBorder="0" applyProtection="0"/>
    <xf numFmtId="168" fontId="190" fillId="0" borderId="0" applyBorder="0" applyProtection="0"/>
    <xf numFmtId="169" fontId="190" fillId="0" borderId="0"/>
    <xf numFmtId="167" fontId="38" fillId="0" borderId="0"/>
    <xf numFmtId="167" fontId="37" fillId="0" borderId="0" applyBorder="0" applyProtection="0"/>
    <xf numFmtId="167" fontId="37" fillId="0" borderId="0" applyBorder="0" applyProtection="0"/>
    <xf numFmtId="167" fontId="38" fillId="0" borderId="0"/>
    <xf numFmtId="170" fontId="37" fillId="0" borderId="0" applyBorder="0" applyProtection="0"/>
    <xf numFmtId="170" fontId="38" fillId="0" borderId="0"/>
    <xf numFmtId="171" fontId="37" fillId="0" borderId="0" applyBorder="0" applyProtection="0"/>
    <xf numFmtId="172" fontId="38" fillId="0" borderId="0"/>
    <xf numFmtId="167" fontId="38" fillId="0" borderId="0"/>
    <xf numFmtId="167" fontId="37" fillId="0" borderId="0" applyBorder="0" applyProtection="0"/>
    <xf numFmtId="167" fontId="37" fillId="0" borderId="0" applyBorder="0" applyProtection="0"/>
    <xf numFmtId="171" fontId="37" fillId="0" borderId="0" applyBorder="0" applyProtection="0"/>
    <xf numFmtId="172" fontId="38" fillId="0" borderId="0"/>
    <xf numFmtId="167" fontId="38" fillId="0" borderId="0"/>
    <xf numFmtId="167" fontId="37" fillId="0" borderId="0" applyBorder="0" applyProtection="0"/>
    <xf numFmtId="167" fontId="37" fillId="0" borderId="0" applyBorder="0" applyProtection="0"/>
    <xf numFmtId="167" fontId="38" fillId="0" borderId="0"/>
    <xf numFmtId="170" fontId="37" fillId="0" borderId="0" applyBorder="0" applyProtection="0"/>
    <xf numFmtId="170" fontId="38" fillId="0" borderId="0"/>
    <xf numFmtId="167" fontId="38" fillId="0" borderId="0"/>
    <xf numFmtId="167" fontId="37" fillId="0" borderId="0" applyBorder="0" applyProtection="0"/>
    <xf numFmtId="167" fontId="37" fillId="0" borderId="0" applyBorder="0" applyProtection="0"/>
    <xf numFmtId="167" fontId="38" fillId="0" borderId="0"/>
    <xf numFmtId="173" fontId="37" fillId="0" borderId="0" applyBorder="0" applyProtection="0"/>
    <xf numFmtId="174" fontId="38" fillId="0" borderId="0"/>
    <xf numFmtId="168" fontId="61" fillId="0" borderId="0" applyBorder="0" applyProtection="0"/>
    <xf numFmtId="169" fontId="61" fillId="0" borderId="0"/>
    <xf numFmtId="168" fontId="190" fillId="0" borderId="0" applyBorder="0" applyProtection="0"/>
    <xf numFmtId="169" fontId="190" fillId="0" borderId="0"/>
    <xf numFmtId="168" fontId="190" fillId="0" borderId="0" applyBorder="0" applyProtection="0"/>
    <xf numFmtId="169" fontId="190" fillId="0" borderId="0"/>
    <xf numFmtId="173" fontId="37" fillId="0" borderId="0" applyBorder="0" applyProtection="0"/>
    <xf numFmtId="0" fontId="37" fillId="0" borderId="0" applyBorder="0" applyProtection="0"/>
    <xf numFmtId="0" fontId="38" fillId="0" borderId="0"/>
    <xf numFmtId="0" fontId="62" fillId="0" borderId="0" applyBorder="0" applyProtection="0"/>
    <xf numFmtId="0" fontId="62" fillId="0" borderId="0"/>
    <xf numFmtId="2" fontId="61" fillId="0" borderId="0" applyBorder="0" applyProtection="0"/>
    <xf numFmtId="2" fontId="61" fillId="0" borderId="0"/>
    <xf numFmtId="166" fontId="37" fillId="0" borderId="0" applyBorder="0" applyProtection="0"/>
    <xf numFmtId="166" fontId="37" fillId="0" borderId="0" applyBorder="0" applyProtection="0"/>
    <xf numFmtId="166" fontId="38" fillId="0" borderId="0"/>
    <xf numFmtId="166" fontId="38" fillId="0" borderId="0"/>
    <xf numFmtId="3" fontId="37" fillId="0" borderId="0" applyBorder="0" applyProtection="0"/>
    <xf numFmtId="3" fontId="37" fillId="0" borderId="0" applyBorder="0" applyProtection="0"/>
    <xf numFmtId="3" fontId="38" fillId="0" borderId="0"/>
    <xf numFmtId="3" fontId="38" fillId="0" borderId="0"/>
    <xf numFmtId="0" fontId="63" fillId="0" borderId="0"/>
    <xf numFmtId="0" fontId="16" fillId="7" borderId="0" applyBorder="0" applyProtection="0"/>
    <xf numFmtId="0" fontId="16" fillId="7" borderId="0"/>
    <xf numFmtId="0" fontId="64" fillId="7" borderId="0"/>
    <xf numFmtId="0" fontId="65" fillId="0" borderId="0" applyBorder="0" applyProtection="0">
      <alignment horizontal="center"/>
    </xf>
    <xf numFmtId="0" fontId="65" fillId="0" borderId="0">
      <alignment horizontal="center"/>
    </xf>
    <xf numFmtId="0" fontId="66" fillId="0" borderId="0"/>
    <xf numFmtId="0" fontId="67" fillId="0" borderId="25" applyProtection="0"/>
    <xf numFmtId="0" fontId="67" fillId="0" borderId="25"/>
    <xf numFmtId="0" fontId="68" fillId="0" borderId="0"/>
    <xf numFmtId="0" fontId="69" fillId="0" borderId="26" applyProtection="0"/>
    <xf numFmtId="0" fontId="69" fillId="0" borderId="26"/>
    <xf numFmtId="0" fontId="1" fillId="0" borderId="0"/>
    <xf numFmtId="0" fontId="54" fillId="0" borderId="27" applyProtection="0"/>
    <xf numFmtId="0" fontId="54" fillId="0" borderId="27"/>
    <xf numFmtId="0" fontId="54" fillId="0" borderId="0" applyBorder="0" applyProtection="0"/>
    <xf numFmtId="0" fontId="54" fillId="0" borderId="0"/>
    <xf numFmtId="0" fontId="70" fillId="0" borderId="0">
      <alignment horizontal="center"/>
    </xf>
    <xf numFmtId="0" fontId="70" fillId="0" borderId="0">
      <alignment horizontal="center"/>
    </xf>
    <xf numFmtId="0" fontId="71" fillId="0" borderId="0">
      <alignment horizontal="center"/>
    </xf>
    <xf numFmtId="0" fontId="70" fillId="0" borderId="0" applyBorder="0" applyProtection="0">
      <alignment horizontal="center" textRotation="90"/>
    </xf>
    <xf numFmtId="0" fontId="65" fillId="0" borderId="0" applyBorder="0" applyProtection="0">
      <alignment horizontal="center" textRotation="90"/>
    </xf>
    <xf numFmtId="0" fontId="65" fillId="0" borderId="0">
      <alignment horizontal="center" textRotation="90"/>
    </xf>
    <xf numFmtId="0" fontId="70" fillId="0" borderId="0">
      <alignment horizontal="center" textRotation="90"/>
    </xf>
    <xf numFmtId="0" fontId="70" fillId="0" borderId="0">
      <alignment horizontal="center" textRotation="90"/>
    </xf>
    <xf numFmtId="0" fontId="71" fillId="0" borderId="0">
      <alignment horizontal="center" textRotation="90"/>
    </xf>
    <xf numFmtId="0" fontId="72" fillId="0" borderId="0"/>
    <xf numFmtId="0" fontId="12" fillId="12" borderId="0" applyBorder="0" applyProtection="0"/>
    <xf numFmtId="0" fontId="12" fillId="12" borderId="0"/>
    <xf numFmtId="0" fontId="57" fillId="4" borderId="1" applyProtection="0"/>
    <xf numFmtId="0" fontId="57" fillId="4" borderId="1"/>
    <xf numFmtId="0" fontId="73" fillId="5" borderId="0" applyBorder="0" applyProtection="0"/>
    <xf numFmtId="0" fontId="74" fillId="5" borderId="0"/>
    <xf numFmtId="0" fontId="75" fillId="0" borderId="0" applyBorder="0" applyProtection="0"/>
    <xf numFmtId="0" fontId="76" fillId="0" borderId="0" applyBorder="0" applyProtection="0"/>
    <xf numFmtId="0" fontId="77" fillId="0" borderId="0"/>
    <xf numFmtId="0" fontId="75" fillId="0" borderId="0" applyBorder="0" applyProtection="0"/>
    <xf numFmtId="0" fontId="78" fillId="0" borderId="0"/>
    <xf numFmtId="0" fontId="78" fillId="0" borderId="0"/>
    <xf numFmtId="0" fontId="79" fillId="0" borderId="0" applyBorder="0" applyProtection="0"/>
    <xf numFmtId="0" fontId="80" fillId="0" borderId="0" applyBorder="0" applyProtection="0"/>
    <xf numFmtId="0" fontId="80" fillId="0" borderId="0"/>
    <xf numFmtId="0" fontId="61" fillId="2" borderId="0" applyBorder="0">
      <alignment horizontal="right"/>
      <protection locked="0"/>
    </xf>
    <xf numFmtId="0" fontId="37" fillId="2" borderId="0" applyBorder="0">
      <alignment horizontal="right"/>
      <protection locked="0"/>
    </xf>
    <xf numFmtId="0" fontId="38" fillId="2" borderId="0">
      <alignment horizontal="right"/>
      <protection locked="0"/>
    </xf>
    <xf numFmtId="0" fontId="37" fillId="2" borderId="0" applyBorder="0">
      <alignment horizontal="right"/>
      <protection locked="0"/>
    </xf>
    <xf numFmtId="0" fontId="38" fillId="2" borderId="0">
      <alignment horizontal="right"/>
      <protection locked="0"/>
    </xf>
    <xf numFmtId="0" fontId="37" fillId="2" borderId="0" applyBorder="0">
      <alignment horizontal="right"/>
      <protection locked="0"/>
    </xf>
    <xf numFmtId="0" fontId="38" fillId="2" borderId="0">
      <alignment horizontal="right"/>
      <protection locked="0"/>
    </xf>
    <xf numFmtId="0" fontId="61" fillId="2" borderId="0">
      <alignment horizontal="right"/>
      <protection locked="0"/>
    </xf>
    <xf numFmtId="0" fontId="81" fillId="0" borderId="0" applyBorder="0" applyProtection="0"/>
    <xf numFmtId="0" fontId="21" fillId="0" borderId="3" applyProtection="0"/>
    <xf numFmtId="0" fontId="21" fillId="0" borderId="3"/>
    <xf numFmtId="0" fontId="82" fillId="2" borderId="0" applyBorder="0">
      <alignment horizontal="right"/>
      <protection locked="0"/>
    </xf>
    <xf numFmtId="0" fontId="82" fillId="2" borderId="0" applyBorder="0">
      <alignment horizontal="right"/>
      <protection locked="0"/>
    </xf>
    <xf numFmtId="0" fontId="83" fillId="2" borderId="0">
      <alignment horizontal="right"/>
      <protection locked="0"/>
    </xf>
    <xf numFmtId="0" fontId="82" fillId="2" borderId="0" applyBorder="0">
      <alignment horizontal="right"/>
      <protection locked="0"/>
    </xf>
    <xf numFmtId="0" fontId="83" fillId="2" borderId="0">
      <alignment horizontal="right"/>
      <protection locked="0"/>
    </xf>
    <xf numFmtId="0" fontId="83" fillId="2" borderId="0">
      <alignment horizontal="right"/>
      <protection locked="0"/>
    </xf>
    <xf numFmtId="0" fontId="84" fillId="2" borderId="0" applyBorder="0">
      <alignment horizontal="right"/>
      <protection locked="0"/>
    </xf>
    <xf numFmtId="0" fontId="84" fillId="2" borderId="0" applyBorder="0">
      <alignment horizontal="right"/>
      <protection locked="0"/>
    </xf>
    <xf numFmtId="0" fontId="85" fillId="2" borderId="0">
      <alignment horizontal="right"/>
      <protection locked="0"/>
    </xf>
    <xf numFmtId="0" fontId="84" fillId="2" borderId="0" applyBorder="0">
      <alignment horizontal="right"/>
      <protection locked="0"/>
    </xf>
    <xf numFmtId="0" fontId="85" fillId="2" borderId="0">
      <alignment horizontal="right"/>
      <protection locked="0"/>
    </xf>
    <xf numFmtId="0" fontId="85" fillId="2" borderId="0">
      <alignment horizontal="right"/>
      <protection locked="0"/>
    </xf>
    <xf numFmtId="0" fontId="86" fillId="2" borderId="0" applyBorder="0">
      <alignment horizontal="right"/>
      <protection locked="0"/>
    </xf>
    <xf numFmtId="0" fontId="86" fillId="2" borderId="0" applyBorder="0">
      <alignment horizontal="right"/>
      <protection locked="0"/>
    </xf>
    <xf numFmtId="0" fontId="87" fillId="2" borderId="0">
      <alignment horizontal="right"/>
      <protection locked="0"/>
    </xf>
    <xf numFmtId="0" fontId="86" fillId="2" borderId="0" applyBorder="0">
      <alignment horizontal="right"/>
      <protection locked="0"/>
    </xf>
    <xf numFmtId="0" fontId="87" fillId="2" borderId="0">
      <alignment horizontal="right"/>
      <protection locked="0"/>
    </xf>
    <xf numFmtId="0" fontId="87" fillId="2" borderId="0">
      <alignment horizontal="right"/>
      <protection locked="0"/>
    </xf>
    <xf numFmtId="0" fontId="88" fillId="16" borderId="0" applyBorder="0">
      <alignment horizontal="right" vertical="center"/>
      <protection locked="0"/>
    </xf>
    <xf numFmtId="0" fontId="88" fillId="16" borderId="0">
      <alignment horizontal="right" vertical="center"/>
      <protection locked="0"/>
    </xf>
    <xf numFmtId="0" fontId="88" fillId="2" borderId="0" applyBorder="0">
      <alignment horizontal="right" vertical="center"/>
      <protection locked="0"/>
    </xf>
    <xf numFmtId="0" fontId="88" fillId="2" borderId="0">
      <alignment horizontal="right" vertical="center"/>
      <protection locked="0"/>
    </xf>
    <xf numFmtId="175" fontId="89" fillId="0" borderId="0" applyBorder="0" applyProtection="0"/>
    <xf numFmtId="175" fontId="89" fillId="0" borderId="0"/>
    <xf numFmtId="176" fontId="190" fillId="0" borderId="0" applyBorder="0" applyProtection="0"/>
    <xf numFmtId="176" fontId="190" fillId="0" borderId="0" applyBorder="0" applyProtection="0"/>
    <xf numFmtId="176" fontId="190" fillId="0" borderId="0" applyBorder="0" applyProtection="0"/>
    <xf numFmtId="176" fontId="190" fillId="0" borderId="0" applyBorder="0" applyProtection="0"/>
    <xf numFmtId="177" fontId="37" fillId="0" borderId="0" applyBorder="0" applyProtection="0"/>
    <xf numFmtId="177" fontId="37" fillId="0" borderId="0" applyBorder="0" applyProtection="0"/>
    <xf numFmtId="177" fontId="38" fillId="0" borderId="0"/>
    <xf numFmtId="177" fontId="37" fillId="0" borderId="0" applyBorder="0" applyProtection="0"/>
    <xf numFmtId="177" fontId="38" fillId="0" borderId="0"/>
    <xf numFmtId="177" fontId="38" fillId="0" borderId="0"/>
    <xf numFmtId="178" fontId="190" fillId="0" borderId="0" applyBorder="0" applyProtection="0"/>
    <xf numFmtId="179" fontId="190" fillId="0" borderId="0" applyBorder="0" applyProtection="0"/>
    <xf numFmtId="177" fontId="37" fillId="0" borderId="0" applyBorder="0" applyProtection="0"/>
    <xf numFmtId="177" fontId="37" fillId="0" borderId="0" applyBorder="0" applyProtection="0"/>
    <xf numFmtId="177" fontId="38" fillId="0" borderId="0"/>
    <xf numFmtId="177" fontId="37" fillId="0" borderId="0" applyBorder="0" applyProtection="0"/>
    <xf numFmtId="177" fontId="38" fillId="0" borderId="0"/>
    <xf numFmtId="177" fontId="37" fillId="0" borderId="0" applyBorder="0" applyProtection="0"/>
    <xf numFmtId="177" fontId="38" fillId="0" borderId="0"/>
    <xf numFmtId="177" fontId="37" fillId="0" borderId="0" applyBorder="0" applyProtection="0"/>
    <xf numFmtId="177" fontId="38" fillId="0" borderId="0"/>
    <xf numFmtId="175" fontId="89" fillId="0" borderId="0" applyBorder="0" applyProtection="0"/>
    <xf numFmtId="175" fontId="89" fillId="0" borderId="0"/>
    <xf numFmtId="175" fontId="89" fillId="0" borderId="0" applyBorder="0" applyProtection="0"/>
    <xf numFmtId="175" fontId="89" fillId="0" borderId="0"/>
    <xf numFmtId="175" fontId="89" fillId="0" borderId="0" applyBorder="0" applyProtection="0"/>
    <xf numFmtId="175" fontId="89" fillId="0" borderId="0"/>
    <xf numFmtId="167" fontId="37" fillId="0" borderId="0" applyBorder="0" applyProtection="0"/>
    <xf numFmtId="167" fontId="38" fillId="0" borderId="0"/>
    <xf numFmtId="167" fontId="37" fillId="0" borderId="0" applyBorder="0" applyProtection="0"/>
    <xf numFmtId="167" fontId="38" fillId="0" borderId="0"/>
    <xf numFmtId="180" fontId="37" fillId="0" borderId="0" applyBorder="0" applyProtection="0"/>
    <xf numFmtId="180" fontId="37" fillId="0" borderId="0" applyBorder="0" applyProtection="0"/>
    <xf numFmtId="180" fontId="38" fillId="0" borderId="0"/>
    <xf numFmtId="180" fontId="38" fillId="0" borderId="0"/>
    <xf numFmtId="0" fontId="90" fillId="2" borderId="0" applyBorder="0" applyProtection="0"/>
    <xf numFmtId="0" fontId="91" fillId="16" borderId="0" applyBorder="0" applyProtection="0"/>
    <xf numFmtId="0" fontId="91" fillId="16" borderId="0"/>
    <xf numFmtId="0" fontId="92" fillId="39" borderId="0"/>
    <xf numFmtId="0" fontId="91" fillId="16" borderId="0" applyBorder="0" applyProtection="0"/>
    <xf numFmtId="0" fontId="91" fillId="16" borderId="0"/>
    <xf numFmtId="0" fontId="93" fillId="16" borderId="0" applyBorder="0" applyProtection="0"/>
    <xf numFmtId="0" fontId="94" fillId="16" borderId="0"/>
    <xf numFmtId="0" fontId="90" fillId="2" borderId="0" applyBorder="0" applyProtection="0"/>
    <xf numFmtId="181" fontId="95" fillId="0" borderId="0" applyBorder="0" applyProtection="0"/>
    <xf numFmtId="181" fontId="96" fillId="0" borderId="0"/>
    <xf numFmtId="0" fontId="37" fillId="0" borderId="0" applyBorder="0" applyProtection="0"/>
    <xf numFmtId="0" fontId="38" fillId="0" borderId="0"/>
    <xf numFmtId="0" fontId="37" fillId="0" borderId="0" applyBorder="0" applyProtection="0"/>
    <xf numFmtId="0" fontId="38" fillId="0" borderId="0"/>
    <xf numFmtId="0" fontId="89" fillId="0" borderId="0" applyBorder="0" applyProtection="0"/>
    <xf numFmtId="0" fontId="37" fillId="0" borderId="0" applyBorder="0" applyProtection="0"/>
    <xf numFmtId="0" fontId="38" fillId="0" borderId="0"/>
    <xf numFmtId="0" fontId="37" fillId="0" borderId="0" applyBorder="0" applyProtection="0"/>
    <xf numFmtId="0" fontId="38" fillId="0" borderId="0"/>
    <xf numFmtId="0" fontId="89" fillId="0" borderId="0"/>
    <xf numFmtId="0" fontId="49" fillId="0" borderId="0"/>
    <xf numFmtId="0" fontId="190" fillId="0" borderId="0" applyBorder="0" applyProtection="0"/>
    <xf numFmtId="0" fontId="190" fillId="0" borderId="0"/>
    <xf numFmtId="0" fontId="190" fillId="0" borderId="0" applyBorder="0" applyProtection="0"/>
    <xf numFmtId="0" fontId="190" fillId="0" borderId="0"/>
    <xf numFmtId="0" fontId="190" fillId="0" borderId="0" applyBorder="0" applyProtection="0"/>
    <xf numFmtId="0" fontId="190" fillId="0" borderId="0"/>
    <xf numFmtId="0" fontId="190" fillId="0" borderId="0" applyBorder="0" applyProtection="0"/>
    <xf numFmtId="0" fontId="190" fillId="0" borderId="0"/>
    <xf numFmtId="0" fontId="190" fillId="0" borderId="0" applyBorder="0" applyProtection="0"/>
    <xf numFmtId="0" fontId="190" fillId="0" borderId="0"/>
    <xf numFmtId="0" fontId="190" fillId="0" borderId="0" applyBorder="0" applyProtection="0"/>
    <xf numFmtId="0" fontId="190" fillId="0" borderId="0"/>
    <xf numFmtId="0" fontId="37" fillId="0" borderId="0" applyBorder="0" applyProtection="0"/>
    <xf numFmtId="0" fontId="38" fillId="0" borderId="0"/>
    <xf numFmtId="0" fontId="89" fillId="0" borderId="0" applyBorder="0" applyProtection="0"/>
    <xf numFmtId="0" fontId="37" fillId="0" borderId="0" applyBorder="0" applyProtection="0"/>
    <xf numFmtId="0" fontId="38" fillId="0" borderId="0"/>
    <xf numFmtId="0" fontId="97" fillId="0" borderId="0"/>
    <xf numFmtId="0" fontId="2" fillId="0" borderId="0" applyBorder="0" applyProtection="0"/>
    <xf numFmtId="0" fontId="98" fillId="0" borderId="0"/>
    <xf numFmtId="0" fontId="37" fillId="0" borderId="0" applyBorder="0" applyProtection="0"/>
    <xf numFmtId="0" fontId="38" fillId="0" borderId="0"/>
    <xf numFmtId="0" fontId="3" fillId="0" borderId="0"/>
    <xf numFmtId="0" fontId="37" fillId="0" borderId="0" applyBorder="0" applyProtection="0"/>
    <xf numFmtId="0" fontId="38" fillId="0" borderId="0"/>
    <xf numFmtId="0" fontId="190" fillId="0" borderId="0" applyBorder="0" applyProtection="0"/>
    <xf numFmtId="0" fontId="190" fillId="0" borderId="0"/>
    <xf numFmtId="0" fontId="89" fillId="0" borderId="0"/>
    <xf numFmtId="0" fontId="99" fillId="0" borderId="0"/>
    <xf numFmtId="0" fontId="49" fillId="0" borderId="0"/>
    <xf numFmtId="182" fontId="49" fillId="0" borderId="0"/>
    <xf numFmtId="0" fontId="37" fillId="0" borderId="0" applyBorder="0" applyProtection="0"/>
    <xf numFmtId="0" fontId="38" fillId="0" borderId="0"/>
    <xf numFmtId="0" fontId="100" fillId="0" borderId="0" applyBorder="0" applyProtection="0"/>
    <xf numFmtId="0" fontId="100" fillId="0" borderId="0"/>
    <xf numFmtId="0" fontId="100" fillId="0" borderId="0" applyBorder="0" applyProtection="0"/>
    <xf numFmtId="0" fontId="100" fillId="0" borderId="0"/>
    <xf numFmtId="0" fontId="61" fillId="0" borderId="0" applyBorder="0" applyProtection="0"/>
    <xf numFmtId="0" fontId="61" fillId="0" borderId="0"/>
    <xf numFmtId="0" fontId="37" fillId="0" borderId="0" applyBorder="0" applyProtection="0"/>
    <xf numFmtId="0" fontId="38" fillId="0" borderId="0"/>
    <xf numFmtId="0" fontId="37" fillId="0" borderId="0" applyBorder="0" applyProtection="0"/>
    <xf numFmtId="0" fontId="38" fillId="0" borderId="0"/>
    <xf numFmtId="0" fontId="37" fillId="0" borderId="0" applyBorder="0" applyProtection="0"/>
    <xf numFmtId="0" fontId="38" fillId="0" borderId="0"/>
    <xf numFmtId="0" fontId="37" fillId="0" borderId="0" applyBorder="0" applyProtection="0"/>
    <xf numFmtId="0" fontId="38" fillId="0" borderId="0"/>
    <xf numFmtId="0" fontId="37" fillId="0" borderId="0" applyBorder="0" applyProtection="0"/>
    <xf numFmtId="0" fontId="38" fillId="0" borderId="0"/>
    <xf numFmtId="0" fontId="190" fillId="0" borderId="0" applyBorder="0" applyProtection="0"/>
    <xf numFmtId="0" fontId="37" fillId="0" borderId="0" applyBorder="0" applyProtection="0"/>
    <xf numFmtId="0" fontId="37" fillId="0" borderId="0" applyBorder="0" applyProtection="0">
      <alignment wrapText="1"/>
    </xf>
    <xf numFmtId="0" fontId="37" fillId="0" borderId="0" applyBorder="0" applyProtection="0">
      <alignment wrapText="1"/>
    </xf>
    <xf numFmtId="0" fontId="38" fillId="0" borderId="0">
      <alignment wrapText="1"/>
    </xf>
    <xf numFmtId="0" fontId="101" fillId="0" borderId="0" applyBorder="0" applyProtection="0"/>
    <xf numFmtId="0" fontId="101" fillId="0" borderId="0"/>
    <xf numFmtId="0" fontId="37" fillId="0" borderId="0" applyBorder="0" applyProtection="0"/>
    <xf numFmtId="0" fontId="38" fillId="0" borderId="0"/>
    <xf numFmtId="0" fontId="61" fillId="0" borderId="0" applyBorder="0" applyProtection="0"/>
    <xf numFmtId="0" fontId="61" fillId="0" borderId="0"/>
    <xf numFmtId="0" fontId="38" fillId="0" borderId="0">
      <alignment wrapText="1"/>
    </xf>
    <xf numFmtId="0" fontId="49" fillId="0" borderId="0"/>
    <xf numFmtId="182" fontId="49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98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182" fontId="49" fillId="0" borderId="0"/>
    <xf numFmtId="182" fontId="49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49" fillId="0" borderId="0"/>
    <xf numFmtId="0" fontId="49" fillId="0" borderId="0"/>
    <xf numFmtId="0" fontId="37" fillId="0" borderId="0" applyBorder="0" applyProtection="0">
      <alignment wrapText="1"/>
    </xf>
    <xf numFmtId="0" fontId="37" fillId="0" borderId="0" applyBorder="0" applyProtection="0">
      <alignment wrapText="1"/>
    </xf>
    <xf numFmtId="0" fontId="37" fillId="0" borderId="0" applyBorder="0" applyProtection="0"/>
    <xf numFmtId="0" fontId="38" fillId="0" borderId="0"/>
    <xf numFmtId="0" fontId="37" fillId="0" borderId="0" applyBorder="0" applyProtection="0">
      <alignment wrapText="1"/>
    </xf>
    <xf numFmtId="0" fontId="38" fillId="0" borderId="0">
      <alignment wrapText="1"/>
    </xf>
    <xf numFmtId="0" fontId="37" fillId="0" borderId="0" applyBorder="0" applyProtection="0"/>
    <xf numFmtId="0" fontId="38" fillId="0" borderId="0"/>
    <xf numFmtId="0" fontId="190" fillId="0" borderId="0" applyBorder="0" applyProtection="0"/>
    <xf numFmtId="0" fontId="190" fillId="0" borderId="0"/>
    <xf numFmtId="0" fontId="38" fillId="0" borderId="0">
      <alignment wrapText="1"/>
    </xf>
    <xf numFmtId="182" fontId="49" fillId="0" borderId="0"/>
    <xf numFmtId="0" fontId="37" fillId="0" borderId="0" applyBorder="0" applyProtection="0">
      <alignment wrapText="1"/>
    </xf>
    <xf numFmtId="0" fontId="37" fillId="0" borderId="0" applyBorder="0" applyProtection="0">
      <alignment wrapText="1"/>
    </xf>
    <xf numFmtId="0" fontId="37" fillId="0" borderId="0" applyBorder="0" applyProtection="0">
      <alignment wrapText="1"/>
    </xf>
    <xf numFmtId="0" fontId="38" fillId="0" borderId="0">
      <alignment wrapText="1"/>
    </xf>
    <xf numFmtId="0" fontId="190" fillId="0" borderId="0" applyBorder="0" applyProtection="0"/>
    <xf numFmtId="0" fontId="190" fillId="0" borderId="0"/>
    <xf numFmtId="0" fontId="37" fillId="0" borderId="0" applyBorder="0" applyProtection="0"/>
    <xf numFmtId="0" fontId="38" fillId="0" borderId="0"/>
    <xf numFmtId="0" fontId="38" fillId="0" borderId="0">
      <alignment wrapText="1"/>
    </xf>
    <xf numFmtId="0" fontId="102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37" fillId="0" borderId="0" applyBorder="0" applyProtection="0">
      <alignment wrapText="1"/>
    </xf>
    <xf numFmtId="0" fontId="190" fillId="0" borderId="0" applyBorder="0" applyProtection="0"/>
    <xf numFmtId="0" fontId="103" fillId="0" borderId="0" applyBorder="0" applyProtection="0"/>
    <xf numFmtId="0" fontId="103" fillId="0" borderId="0"/>
    <xf numFmtId="0" fontId="190" fillId="0" borderId="0" applyBorder="0" applyProtection="0"/>
    <xf numFmtId="0" fontId="190" fillId="0" borderId="0"/>
    <xf numFmtId="0" fontId="190" fillId="0" borderId="0" applyBorder="0" applyProtection="0"/>
    <xf numFmtId="0" fontId="190" fillId="0" borderId="0"/>
    <xf numFmtId="0" fontId="190" fillId="0" borderId="0"/>
    <xf numFmtId="182" fontId="49" fillId="0" borderId="0"/>
    <xf numFmtId="0" fontId="190" fillId="0" borderId="0" applyBorder="0" applyProtection="0"/>
    <xf numFmtId="0" fontId="37" fillId="0" borderId="0" applyBorder="0" applyProtection="0"/>
    <xf numFmtId="0" fontId="38" fillId="0" borderId="0"/>
    <xf numFmtId="182" fontId="49" fillId="0" borderId="0"/>
    <xf numFmtId="0" fontId="37" fillId="0" borderId="0" applyBorder="0" applyProtection="0"/>
    <xf numFmtId="0" fontId="38" fillId="0" borderId="0"/>
    <xf numFmtId="182" fontId="49" fillId="0" borderId="0"/>
    <xf numFmtId="0" fontId="190" fillId="0" borderId="0" applyBorder="0" applyProtection="0"/>
    <xf numFmtId="0" fontId="190" fillId="0" borderId="0"/>
    <xf numFmtId="182" fontId="49" fillId="0" borderId="0"/>
    <xf numFmtId="4" fontId="104" fillId="0" borderId="0" applyBorder="0" applyProtection="0">
      <alignment horizontal="right" vertical="center"/>
    </xf>
    <xf numFmtId="4" fontId="104" fillId="0" borderId="0">
      <alignment horizontal="right" vertical="center"/>
    </xf>
    <xf numFmtId="0" fontId="98" fillId="0" borderId="0"/>
    <xf numFmtId="0" fontId="98" fillId="0" borderId="0"/>
    <xf numFmtId="0" fontId="49" fillId="0" borderId="0"/>
    <xf numFmtId="2" fontId="61" fillId="0" borderId="0" applyBorder="0" applyProtection="0"/>
    <xf numFmtId="2" fontId="61" fillId="0" borderId="0"/>
    <xf numFmtId="0" fontId="90" fillId="2" borderId="0" applyBorder="0" applyProtection="0"/>
    <xf numFmtId="0" fontId="37" fillId="6" borderId="21" applyProtection="0"/>
    <xf numFmtId="0" fontId="38" fillId="6" borderId="21"/>
    <xf numFmtId="0" fontId="37" fillId="6" borderId="21" applyProtection="0"/>
    <xf numFmtId="0" fontId="38" fillId="6" borderId="21"/>
    <xf numFmtId="0" fontId="105" fillId="0" borderId="0" applyBorder="0" applyProtection="0">
      <alignment vertical="top"/>
    </xf>
    <xf numFmtId="0" fontId="106" fillId="0" borderId="0">
      <alignment vertical="top"/>
    </xf>
    <xf numFmtId="0" fontId="37" fillId="6" borderId="21" applyProtection="0"/>
    <xf numFmtId="0" fontId="38" fillId="6" borderId="21"/>
    <xf numFmtId="0" fontId="105" fillId="0" borderId="0" applyBorder="0" applyProtection="0">
      <alignment vertical="top"/>
    </xf>
    <xf numFmtId="0" fontId="106" fillId="0" borderId="0">
      <alignment vertical="top"/>
    </xf>
    <xf numFmtId="0" fontId="107" fillId="39" borderId="1"/>
    <xf numFmtId="183" fontId="108" fillId="0" borderId="0" applyBorder="0" applyProtection="0">
      <alignment horizontal="right"/>
    </xf>
    <xf numFmtId="0" fontId="90" fillId="2" borderId="0" applyBorder="0" applyProtection="0"/>
    <xf numFmtId="0" fontId="109" fillId="13" borderId="28" applyProtection="0"/>
    <xf numFmtId="0" fontId="109" fillId="13" borderId="28"/>
    <xf numFmtId="184" fontId="61" fillId="0" borderId="0" applyBorder="0" applyProtection="0"/>
    <xf numFmtId="184" fontId="61" fillId="0" borderId="0"/>
    <xf numFmtId="184" fontId="190" fillId="0" borderId="0" applyBorder="0" applyProtection="0"/>
    <xf numFmtId="184" fontId="190" fillId="0" borderId="0" applyBorder="0" applyProtection="0"/>
    <xf numFmtId="184" fontId="190" fillId="0" borderId="0" applyBorder="0" applyProtection="0"/>
    <xf numFmtId="184" fontId="190" fillId="0" borderId="0" applyBorder="0" applyProtection="0"/>
    <xf numFmtId="184" fontId="190" fillId="0" borderId="0" applyBorder="0" applyProtection="0"/>
    <xf numFmtId="184" fontId="49" fillId="0" borderId="0" applyBorder="0" applyProtection="0"/>
    <xf numFmtId="184" fontId="190" fillId="0" borderId="0" applyBorder="0" applyProtection="0"/>
    <xf numFmtId="184" fontId="190" fillId="0" borderId="0" applyBorder="0" applyProtection="0"/>
    <xf numFmtId="184" fontId="190" fillId="0" borderId="0" applyBorder="0" applyProtection="0"/>
    <xf numFmtId="184" fontId="190" fillId="0" borderId="0" applyBorder="0" applyProtection="0"/>
    <xf numFmtId="184" fontId="190" fillId="0" borderId="0" applyBorder="0" applyProtection="0"/>
    <xf numFmtId="184" fontId="190" fillId="0" borderId="0" applyBorder="0" applyProtection="0"/>
    <xf numFmtId="184" fontId="190" fillId="0" borderId="0" applyBorder="0" applyProtection="0"/>
    <xf numFmtId="184" fontId="190" fillId="0" borderId="0" applyBorder="0" applyProtection="0"/>
    <xf numFmtId="184" fontId="49" fillId="0" borderId="0" applyBorder="0" applyProtection="0"/>
    <xf numFmtId="184" fontId="190" fillId="0" borderId="0" applyBorder="0" applyProtection="0"/>
    <xf numFmtId="184" fontId="190" fillId="0" borderId="0" applyBorder="0" applyProtection="0"/>
    <xf numFmtId="184" fontId="190" fillId="0" borderId="0" applyBorder="0" applyProtection="0"/>
    <xf numFmtId="184" fontId="49" fillId="0" borderId="0" applyBorder="0" applyProtection="0"/>
    <xf numFmtId="184" fontId="37" fillId="0" borderId="0" applyBorder="0" applyProtection="0"/>
    <xf numFmtId="184" fontId="190" fillId="0" borderId="0" applyBorder="0" applyProtection="0"/>
    <xf numFmtId="184" fontId="190" fillId="0" borderId="0"/>
    <xf numFmtId="184" fontId="38" fillId="0" borderId="0"/>
    <xf numFmtId="184" fontId="190" fillId="0" borderId="0" applyBorder="0" applyProtection="0"/>
    <xf numFmtId="184" fontId="190" fillId="0" borderId="0" applyBorder="0" applyProtection="0"/>
    <xf numFmtId="184" fontId="190" fillId="0" borderId="0" applyBorder="0" applyProtection="0"/>
    <xf numFmtId="184" fontId="37" fillId="0" borderId="0" applyBorder="0" applyProtection="0"/>
    <xf numFmtId="184" fontId="38" fillId="0" borderId="0"/>
    <xf numFmtId="184" fontId="190" fillId="0" borderId="0" applyBorder="0" applyProtection="0"/>
    <xf numFmtId="184" fontId="37" fillId="0" borderId="0" applyBorder="0" applyProtection="0"/>
    <xf numFmtId="184" fontId="38" fillId="0" borderId="0"/>
    <xf numFmtId="184" fontId="190" fillId="0" borderId="0"/>
    <xf numFmtId="184" fontId="37" fillId="0" borderId="0" applyBorder="0" applyProtection="0"/>
    <xf numFmtId="184" fontId="38" fillId="0" borderId="0"/>
    <xf numFmtId="184" fontId="37" fillId="0" borderId="0" applyBorder="0" applyProtection="0"/>
    <xf numFmtId="184" fontId="38" fillId="0" borderId="0"/>
    <xf numFmtId="184" fontId="37" fillId="0" borderId="0" applyBorder="0" applyProtection="0"/>
    <xf numFmtId="184" fontId="38" fillId="0" borderId="0"/>
    <xf numFmtId="184" fontId="37" fillId="0" borderId="0" applyBorder="0" applyProtection="0"/>
    <xf numFmtId="184" fontId="38" fillId="0" borderId="0"/>
    <xf numFmtId="184" fontId="37" fillId="0" borderId="0" applyBorder="0" applyProtection="0"/>
    <xf numFmtId="184" fontId="38" fillId="0" borderId="0"/>
    <xf numFmtId="0" fontId="37" fillId="6" borderId="21" applyProtection="0"/>
    <xf numFmtId="0" fontId="61" fillId="39" borderId="21" applyProtection="0"/>
    <xf numFmtId="0" fontId="61" fillId="39" borderId="21"/>
    <xf numFmtId="0" fontId="38" fillId="6" borderId="21"/>
    <xf numFmtId="0" fontId="110" fillId="0" borderId="0" applyBorder="0" applyProtection="0"/>
    <xf numFmtId="0" fontId="110" fillId="0" borderId="0"/>
    <xf numFmtId="0" fontId="111" fillId="0" borderId="0"/>
    <xf numFmtId="0" fontId="111" fillId="0" borderId="0"/>
    <xf numFmtId="0" fontId="112" fillId="0" borderId="0"/>
    <xf numFmtId="185" fontId="111" fillId="0" borderId="0" applyBorder="0" applyProtection="0"/>
    <xf numFmtId="185" fontId="110" fillId="0" borderId="0" applyBorder="0" applyProtection="0"/>
    <xf numFmtId="185" fontId="110" fillId="0" borderId="0"/>
    <xf numFmtId="185" fontId="111" fillId="0" borderId="0"/>
    <xf numFmtId="185" fontId="111" fillId="0" borderId="0"/>
    <xf numFmtId="185" fontId="112" fillId="0" borderId="0"/>
    <xf numFmtId="0" fontId="109" fillId="13" borderId="28" applyProtection="0"/>
    <xf numFmtId="0" fontId="109" fillId="13" borderId="28"/>
    <xf numFmtId="0" fontId="113" fillId="7" borderId="0" applyBorder="0" applyProtection="0"/>
    <xf numFmtId="0" fontId="114" fillId="7" borderId="0"/>
    <xf numFmtId="0" fontId="115" fillId="13" borderId="29" applyProtection="0"/>
    <xf numFmtId="0" fontId="116" fillId="13" borderId="29"/>
    <xf numFmtId="0" fontId="117" fillId="0" borderId="0" applyBorder="0" applyProtection="0">
      <alignment vertical="top" wrapText="1"/>
    </xf>
    <xf numFmtId="0" fontId="118" fillId="0" borderId="0">
      <alignment vertical="top" wrapText="1"/>
    </xf>
    <xf numFmtId="0" fontId="190" fillId="0" borderId="0"/>
    <xf numFmtId="0" fontId="37" fillId="0" borderId="0" applyBorder="0" applyProtection="0">
      <alignment horizontal="left"/>
    </xf>
    <xf numFmtId="0" fontId="38" fillId="0" borderId="0">
      <alignment horizontal="left"/>
    </xf>
    <xf numFmtId="0" fontId="37" fillId="0" borderId="0" applyBorder="0" applyProtection="0"/>
    <xf numFmtId="0" fontId="38" fillId="0" borderId="0"/>
    <xf numFmtId="0" fontId="37" fillId="0" borderId="0" applyBorder="0" applyProtection="0"/>
    <xf numFmtId="0" fontId="38" fillId="0" borderId="0"/>
    <xf numFmtId="0" fontId="55" fillId="0" borderId="0" applyBorder="0" applyProtection="0"/>
    <xf numFmtId="0" fontId="119" fillId="0" borderId="0"/>
    <xf numFmtId="0" fontId="55" fillId="0" borderId="0" applyBorder="0" applyProtection="0">
      <alignment horizontal="left"/>
    </xf>
    <xf numFmtId="0" fontId="119" fillId="0" borderId="0">
      <alignment horizontal="left"/>
    </xf>
    <xf numFmtId="0" fontId="37" fillId="0" borderId="0" applyBorder="0" applyProtection="0"/>
    <xf numFmtId="0" fontId="38" fillId="0" borderId="0"/>
    <xf numFmtId="166" fontId="120" fillId="36" borderId="30" applyProtection="0">
      <alignment vertical="center"/>
    </xf>
    <xf numFmtId="166" fontId="120" fillId="35" borderId="30" applyProtection="0">
      <alignment vertical="center"/>
    </xf>
    <xf numFmtId="166" fontId="120" fillId="22" borderId="30" applyProtection="0">
      <alignment vertical="center"/>
    </xf>
    <xf numFmtId="166" fontId="120" fillId="22" borderId="30">
      <alignment vertical="center"/>
    </xf>
    <xf numFmtId="166" fontId="120" fillId="35" borderId="30">
      <alignment vertical="center"/>
    </xf>
    <xf numFmtId="166" fontId="120" fillId="36" borderId="30" applyProtection="0">
      <alignment vertical="center"/>
    </xf>
    <xf numFmtId="166" fontId="120" fillId="36" borderId="30">
      <alignment vertical="center"/>
    </xf>
    <xf numFmtId="166" fontId="120" fillId="36" borderId="30" applyProtection="0">
      <alignment vertical="center"/>
    </xf>
    <xf numFmtId="166" fontId="120" fillId="36" borderId="30">
      <alignment vertical="center"/>
    </xf>
    <xf numFmtId="166" fontId="120" fillId="36" borderId="30" applyProtection="0">
      <alignment vertical="center"/>
    </xf>
    <xf numFmtId="166" fontId="120" fillId="36" borderId="30">
      <alignment vertical="center"/>
    </xf>
    <xf numFmtId="166" fontId="120" fillId="36" borderId="30">
      <alignment vertical="center"/>
    </xf>
    <xf numFmtId="4" fontId="120" fillId="36" borderId="30" applyProtection="0">
      <alignment vertical="center"/>
    </xf>
    <xf numFmtId="4" fontId="120" fillId="35" borderId="30" applyProtection="0">
      <alignment vertical="center"/>
    </xf>
    <xf numFmtId="4" fontId="120" fillId="22" borderId="30" applyProtection="0">
      <alignment vertical="center"/>
    </xf>
    <xf numFmtId="4" fontId="120" fillId="22" borderId="30">
      <alignment vertical="center"/>
    </xf>
    <xf numFmtId="4" fontId="120" fillId="35" borderId="30">
      <alignment vertical="center"/>
    </xf>
    <xf numFmtId="4" fontId="120" fillId="36" borderId="30" applyProtection="0">
      <alignment vertical="center"/>
    </xf>
    <xf numFmtId="4" fontId="120" fillId="36" borderId="30">
      <alignment vertical="center"/>
    </xf>
    <xf numFmtId="4" fontId="120" fillId="36" borderId="30" applyProtection="0">
      <alignment vertical="center"/>
    </xf>
    <xf numFmtId="4" fontId="120" fillId="36" borderId="30">
      <alignment vertical="center"/>
    </xf>
    <xf numFmtId="4" fontId="120" fillId="36" borderId="30" applyProtection="0">
      <alignment vertical="center"/>
    </xf>
    <xf numFmtId="4" fontId="120" fillId="36" borderId="30">
      <alignment vertical="center"/>
    </xf>
    <xf numFmtId="4" fontId="120" fillId="36" borderId="30">
      <alignment vertical="center"/>
    </xf>
    <xf numFmtId="186" fontId="120" fillId="36" borderId="30" applyProtection="0">
      <alignment vertical="center"/>
    </xf>
    <xf numFmtId="186" fontId="120" fillId="35" borderId="30" applyProtection="0">
      <alignment vertical="center"/>
    </xf>
    <xf numFmtId="186" fontId="120" fillId="22" borderId="30" applyProtection="0">
      <alignment vertical="center"/>
    </xf>
    <xf numFmtId="186" fontId="120" fillId="22" borderId="30">
      <alignment vertical="center"/>
    </xf>
    <xf numFmtId="186" fontId="120" fillId="35" borderId="30">
      <alignment vertical="center"/>
    </xf>
    <xf numFmtId="186" fontId="120" fillId="36" borderId="30" applyProtection="0">
      <alignment vertical="center"/>
    </xf>
    <xf numFmtId="186" fontId="120" fillId="36" borderId="30">
      <alignment vertical="center"/>
    </xf>
    <xf numFmtId="186" fontId="120" fillId="36" borderId="30" applyProtection="0">
      <alignment vertical="center"/>
    </xf>
    <xf numFmtId="186" fontId="120" fillId="36" borderId="30">
      <alignment vertical="center"/>
    </xf>
    <xf numFmtId="186" fontId="120" fillId="36" borderId="30" applyProtection="0">
      <alignment vertical="center"/>
    </xf>
    <xf numFmtId="186" fontId="120" fillId="36" borderId="30">
      <alignment vertical="center"/>
    </xf>
    <xf numFmtId="186" fontId="120" fillId="36" borderId="30">
      <alignment vertical="center"/>
    </xf>
    <xf numFmtId="187" fontId="120" fillId="36" borderId="30" applyProtection="0">
      <alignment vertical="center"/>
    </xf>
    <xf numFmtId="187" fontId="120" fillId="35" borderId="30" applyProtection="0">
      <alignment vertical="center"/>
    </xf>
    <xf numFmtId="187" fontId="120" fillId="22" borderId="30" applyProtection="0">
      <alignment vertical="center"/>
    </xf>
    <xf numFmtId="187" fontId="120" fillId="22" borderId="30">
      <alignment vertical="center"/>
    </xf>
    <xf numFmtId="187" fontId="120" fillId="35" borderId="30">
      <alignment vertical="center"/>
    </xf>
    <xf numFmtId="187" fontId="120" fillId="36" borderId="30" applyProtection="0">
      <alignment vertical="center"/>
    </xf>
    <xf numFmtId="187" fontId="120" fillId="36" borderId="30">
      <alignment vertical="center"/>
    </xf>
    <xf numFmtId="187" fontId="120" fillId="36" borderId="30" applyProtection="0">
      <alignment vertical="center"/>
    </xf>
    <xf numFmtId="187" fontId="120" fillId="36" borderId="30">
      <alignment vertical="center"/>
    </xf>
    <xf numFmtId="187" fontId="120" fillId="36" borderId="30" applyProtection="0">
      <alignment vertical="center"/>
    </xf>
    <xf numFmtId="187" fontId="120" fillId="36" borderId="30">
      <alignment vertical="center"/>
    </xf>
    <xf numFmtId="187" fontId="120" fillId="36" borderId="30">
      <alignment vertical="center"/>
    </xf>
    <xf numFmtId="3" fontId="120" fillId="36" borderId="30" applyProtection="0">
      <alignment vertical="center"/>
    </xf>
    <xf numFmtId="3" fontId="120" fillId="35" borderId="30" applyProtection="0">
      <alignment vertical="center"/>
    </xf>
    <xf numFmtId="3" fontId="120" fillId="22" borderId="30" applyProtection="0">
      <alignment vertical="center"/>
    </xf>
    <xf numFmtId="3" fontId="120" fillId="22" borderId="30">
      <alignment vertical="center"/>
    </xf>
    <xf numFmtId="3" fontId="120" fillId="35" borderId="30">
      <alignment vertical="center"/>
    </xf>
    <xf numFmtId="3" fontId="120" fillId="36" borderId="30" applyProtection="0">
      <alignment vertical="center"/>
    </xf>
    <xf numFmtId="3" fontId="120" fillId="36" borderId="30">
      <alignment vertical="center"/>
    </xf>
    <xf numFmtId="3" fontId="120" fillId="36" borderId="30" applyProtection="0">
      <alignment vertical="center"/>
    </xf>
    <xf numFmtId="3" fontId="120" fillId="36" borderId="30">
      <alignment vertical="center"/>
    </xf>
    <xf numFmtId="3" fontId="120" fillId="36" borderId="30" applyProtection="0">
      <alignment vertical="center"/>
    </xf>
    <xf numFmtId="3" fontId="120" fillId="36" borderId="30">
      <alignment vertical="center"/>
    </xf>
    <xf numFmtId="3" fontId="120" fillId="36" borderId="30">
      <alignment vertical="center"/>
    </xf>
    <xf numFmtId="0" fontId="121" fillId="36" borderId="30" applyProtection="0">
      <alignment vertical="center"/>
    </xf>
    <xf numFmtId="188" fontId="121" fillId="35" borderId="30" applyProtection="0">
      <alignment vertical="center"/>
    </xf>
    <xf numFmtId="188" fontId="122" fillId="22" borderId="30" applyProtection="0">
      <alignment vertical="center"/>
    </xf>
    <xf numFmtId="189" fontId="122" fillId="22" borderId="30">
      <alignment vertical="center"/>
    </xf>
    <xf numFmtId="189" fontId="121" fillId="35" borderId="30">
      <alignment vertical="center"/>
    </xf>
    <xf numFmtId="188" fontId="121" fillId="36" borderId="30" applyProtection="0">
      <alignment vertical="center"/>
    </xf>
    <xf numFmtId="189" fontId="121" fillId="36" borderId="30">
      <alignment vertical="center"/>
    </xf>
    <xf numFmtId="188" fontId="121" fillId="36" borderId="30" applyProtection="0">
      <alignment vertical="center"/>
    </xf>
    <xf numFmtId="189" fontId="121" fillId="36" borderId="30">
      <alignment vertical="center"/>
    </xf>
    <xf numFmtId="188" fontId="122" fillId="36" borderId="30" applyProtection="0">
      <alignment vertical="center"/>
    </xf>
    <xf numFmtId="189" fontId="122" fillId="36" borderId="30">
      <alignment vertical="center"/>
    </xf>
    <xf numFmtId="0" fontId="121" fillId="36" borderId="30">
      <alignment vertical="center"/>
    </xf>
    <xf numFmtId="0" fontId="121" fillId="36" borderId="30" applyProtection="0">
      <alignment vertical="center"/>
    </xf>
    <xf numFmtId="190" fontId="121" fillId="35" borderId="30" applyProtection="0">
      <alignment vertical="center"/>
    </xf>
    <xf numFmtId="190" fontId="122" fillId="22" borderId="30" applyProtection="0">
      <alignment vertical="center"/>
    </xf>
    <xf numFmtId="191" fontId="122" fillId="22" borderId="30">
      <alignment vertical="center"/>
    </xf>
    <xf numFmtId="191" fontId="121" fillId="35" borderId="30">
      <alignment vertical="center"/>
    </xf>
    <xf numFmtId="190" fontId="121" fillId="36" borderId="30" applyProtection="0">
      <alignment vertical="center"/>
    </xf>
    <xf numFmtId="191" fontId="121" fillId="36" borderId="30">
      <alignment vertical="center"/>
    </xf>
    <xf numFmtId="190" fontId="121" fillId="36" borderId="30" applyProtection="0">
      <alignment vertical="center"/>
    </xf>
    <xf numFmtId="191" fontId="121" fillId="36" borderId="30">
      <alignment vertical="center"/>
    </xf>
    <xf numFmtId="190" fontId="122" fillId="36" borderId="30" applyProtection="0">
      <alignment vertical="center"/>
    </xf>
    <xf numFmtId="191" fontId="122" fillId="36" borderId="30">
      <alignment vertical="center"/>
    </xf>
    <xf numFmtId="0" fontId="121" fillId="36" borderId="30">
      <alignment vertical="center"/>
    </xf>
    <xf numFmtId="0" fontId="121" fillId="36" borderId="30" applyProtection="0">
      <alignment vertical="center"/>
    </xf>
    <xf numFmtId="192" fontId="121" fillId="35" borderId="30" applyProtection="0">
      <alignment vertical="center"/>
    </xf>
    <xf numFmtId="192" fontId="122" fillId="22" borderId="30" applyProtection="0">
      <alignment vertical="center"/>
    </xf>
    <xf numFmtId="193" fontId="122" fillId="22" borderId="30">
      <alignment vertical="center"/>
    </xf>
    <xf numFmtId="193" fontId="121" fillId="35" borderId="30">
      <alignment vertical="center"/>
    </xf>
    <xf numFmtId="192" fontId="121" fillId="36" borderId="30" applyProtection="0">
      <alignment vertical="center"/>
    </xf>
    <xf numFmtId="193" fontId="121" fillId="36" borderId="30">
      <alignment vertical="center"/>
    </xf>
    <xf numFmtId="192" fontId="121" fillId="36" borderId="30" applyProtection="0">
      <alignment vertical="center"/>
    </xf>
    <xf numFmtId="193" fontId="121" fillId="36" borderId="30">
      <alignment vertical="center"/>
    </xf>
    <xf numFmtId="192" fontId="122" fillId="36" borderId="30" applyProtection="0">
      <alignment vertical="center"/>
    </xf>
    <xf numFmtId="193" fontId="122" fillId="36" borderId="30">
      <alignment vertical="center"/>
    </xf>
    <xf numFmtId="0" fontId="121" fillId="36" borderId="30">
      <alignment vertical="center"/>
    </xf>
    <xf numFmtId="194" fontId="123" fillId="36" borderId="30" applyProtection="0">
      <alignment vertical="center"/>
    </xf>
    <xf numFmtId="194" fontId="123" fillId="35" borderId="30" applyProtection="0">
      <alignment vertical="center"/>
    </xf>
    <xf numFmtId="194" fontId="123" fillId="22" borderId="30" applyProtection="0">
      <alignment vertical="center"/>
    </xf>
    <xf numFmtId="194" fontId="123" fillId="22" borderId="30">
      <alignment vertical="center"/>
    </xf>
    <xf numFmtId="194" fontId="123" fillId="35" borderId="30">
      <alignment vertical="center"/>
    </xf>
    <xf numFmtId="194" fontId="123" fillId="36" borderId="30" applyProtection="0">
      <alignment vertical="center"/>
    </xf>
    <xf numFmtId="194" fontId="123" fillId="36" borderId="30">
      <alignment vertical="center"/>
    </xf>
    <xf numFmtId="194" fontId="123" fillId="36" borderId="30" applyProtection="0">
      <alignment vertical="center"/>
    </xf>
    <xf numFmtId="194" fontId="123" fillId="36" borderId="30">
      <alignment vertical="center"/>
    </xf>
    <xf numFmtId="194" fontId="123" fillId="36" borderId="30" applyProtection="0">
      <alignment vertical="center"/>
    </xf>
    <xf numFmtId="194" fontId="123" fillId="36" borderId="30">
      <alignment vertical="center"/>
    </xf>
    <xf numFmtId="194" fontId="123" fillId="36" borderId="30">
      <alignment vertical="center"/>
    </xf>
    <xf numFmtId="195" fontId="123" fillId="36" borderId="30" applyProtection="0">
      <alignment vertical="center"/>
    </xf>
    <xf numFmtId="195" fontId="123" fillId="35" borderId="30" applyProtection="0">
      <alignment vertical="center"/>
    </xf>
    <xf numFmtId="195" fontId="123" fillId="22" borderId="30" applyProtection="0">
      <alignment vertical="center"/>
    </xf>
    <xf numFmtId="195" fontId="123" fillId="22" borderId="30">
      <alignment vertical="center"/>
    </xf>
    <xf numFmtId="195" fontId="123" fillId="35" borderId="30">
      <alignment vertical="center"/>
    </xf>
    <xf numFmtId="195" fontId="123" fillId="36" borderId="30" applyProtection="0">
      <alignment vertical="center"/>
    </xf>
    <xf numFmtId="195" fontId="123" fillId="36" borderId="30">
      <alignment vertical="center"/>
    </xf>
    <xf numFmtId="195" fontId="123" fillId="36" borderId="30" applyProtection="0">
      <alignment vertical="center"/>
    </xf>
    <xf numFmtId="195" fontId="123" fillId="36" borderId="30">
      <alignment vertical="center"/>
    </xf>
    <xf numFmtId="195" fontId="123" fillId="36" borderId="30" applyProtection="0">
      <alignment vertical="center"/>
    </xf>
    <xf numFmtId="195" fontId="123" fillId="36" borderId="30">
      <alignment vertical="center"/>
    </xf>
    <xf numFmtId="195" fontId="123" fillId="36" borderId="30">
      <alignment vertical="center"/>
    </xf>
    <xf numFmtId="196" fontId="123" fillId="36" borderId="30" applyProtection="0">
      <alignment vertical="center"/>
    </xf>
    <xf numFmtId="196" fontId="123" fillId="35" borderId="30" applyProtection="0">
      <alignment vertical="center"/>
    </xf>
    <xf numFmtId="196" fontId="123" fillId="22" borderId="30" applyProtection="0">
      <alignment vertical="center"/>
    </xf>
    <xf numFmtId="196" fontId="123" fillId="22" borderId="30">
      <alignment vertical="center"/>
    </xf>
    <xf numFmtId="196" fontId="123" fillId="35" borderId="30">
      <alignment vertical="center"/>
    </xf>
    <xf numFmtId="196" fontId="123" fillId="36" borderId="30" applyProtection="0">
      <alignment vertical="center"/>
    </xf>
    <xf numFmtId="196" fontId="123" fillId="36" borderId="30">
      <alignment vertical="center"/>
    </xf>
    <xf numFmtId="196" fontId="123" fillId="36" borderId="30" applyProtection="0">
      <alignment vertical="center"/>
    </xf>
    <xf numFmtId="196" fontId="123" fillId="36" borderId="30">
      <alignment vertical="center"/>
    </xf>
    <xf numFmtId="196" fontId="123" fillId="36" borderId="30" applyProtection="0">
      <alignment vertical="center"/>
    </xf>
    <xf numFmtId="196" fontId="123" fillId="36" borderId="30">
      <alignment vertical="center"/>
    </xf>
    <xf numFmtId="196" fontId="123" fillId="36" borderId="30">
      <alignment vertical="center"/>
    </xf>
    <xf numFmtId="197" fontId="124" fillId="36" borderId="30" applyProtection="0">
      <alignment vertical="center"/>
    </xf>
    <xf numFmtId="197" fontId="125" fillId="35" borderId="30" applyProtection="0">
      <alignment vertical="center"/>
    </xf>
    <xf numFmtId="197" fontId="126" fillId="22" borderId="30" applyProtection="0">
      <alignment vertical="center"/>
    </xf>
    <xf numFmtId="197" fontId="126" fillId="22" borderId="30">
      <alignment vertical="center"/>
    </xf>
    <xf numFmtId="197" fontId="125" fillId="35" borderId="30">
      <alignment vertical="center"/>
    </xf>
    <xf numFmtId="197" fontId="124" fillId="36" borderId="30" applyProtection="0">
      <alignment vertical="center"/>
    </xf>
    <xf numFmtId="197" fontId="124" fillId="36" borderId="30">
      <alignment vertical="center"/>
    </xf>
    <xf numFmtId="197" fontId="127" fillId="36" borderId="30" applyProtection="0">
      <alignment vertical="center"/>
    </xf>
    <xf numFmtId="197" fontId="127" fillId="36" borderId="30">
      <alignment vertical="center"/>
    </xf>
    <xf numFmtId="197" fontId="126" fillId="36" borderId="30" applyProtection="0">
      <alignment vertical="center"/>
    </xf>
    <xf numFmtId="197" fontId="126" fillId="36" borderId="30">
      <alignment vertical="center"/>
    </xf>
    <xf numFmtId="197" fontId="124" fillId="36" borderId="30">
      <alignment vertical="center"/>
    </xf>
    <xf numFmtId="198" fontId="124" fillId="36" borderId="30" applyProtection="0">
      <alignment vertical="center"/>
    </xf>
    <xf numFmtId="198" fontId="125" fillId="35" borderId="30" applyProtection="0">
      <alignment vertical="center"/>
    </xf>
    <xf numFmtId="198" fontId="126" fillId="22" borderId="30" applyProtection="0">
      <alignment vertical="center"/>
    </xf>
    <xf numFmtId="198" fontId="126" fillId="22" borderId="30">
      <alignment vertical="center"/>
    </xf>
    <xf numFmtId="198" fontId="125" fillId="35" borderId="30">
      <alignment vertical="center"/>
    </xf>
    <xf numFmtId="198" fontId="124" fillId="36" borderId="30" applyProtection="0">
      <alignment vertical="center"/>
    </xf>
    <xf numFmtId="198" fontId="124" fillId="36" borderId="30">
      <alignment vertical="center"/>
    </xf>
    <xf numFmtId="198" fontId="127" fillId="36" borderId="30" applyProtection="0">
      <alignment vertical="center"/>
    </xf>
    <xf numFmtId="198" fontId="127" fillId="36" borderId="30">
      <alignment vertical="center"/>
    </xf>
    <xf numFmtId="198" fontId="126" fillId="36" borderId="30" applyProtection="0">
      <alignment vertical="center"/>
    </xf>
    <xf numFmtId="198" fontId="126" fillId="36" borderId="30">
      <alignment vertical="center"/>
    </xf>
    <xf numFmtId="198" fontId="124" fillId="36" borderId="30">
      <alignment vertical="center"/>
    </xf>
    <xf numFmtId="184" fontId="124" fillId="36" borderId="30" applyProtection="0">
      <alignment vertical="center"/>
    </xf>
    <xf numFmtId="184" fontId="125" fillId="35" borderId="30" applyProtection="0">
      <alignment vertical="center"/>
    </xf>
    <xf numFmtId="184" fontId="126" fillId="22" borderId="30" applyProtection="0">
      <alignment vertical="center"/>
    </xf>
    <xf numFmtId="184" fontId="126" fillId="22" borderId="30">
      <alignment vertical="center"/>
    </xf>
    <xf numFmtId="184" fontId="125" fillId="35" borderId="30">
      <alignment vertical="center"/>
    </xf>
    <xf numFmtId="184" fontId="124" fillId="36" borderId="30" applyProtection="0">
      <alignment vertical="center"/>
    </xf>
    <xf numFmtId="184" fontId="124" fillId="36" borderId="30">
      <alignment vertical="center"/>
    </xf>
    <xf numFmtId="184" fontId="127" fillId="36" borderId="30" applyProtection="0">
      <alignment vertical="center"/>
    </xf>
    <xf numFmtId="184" fontId="127" fillId="36" borderId="30">
      <alignment vertical="center"/>
    </xf>
    <xf numFmtId="184" fontId="126" fillId="36" borderId="30" applyProtection="0">
      <alignment vertical="center"/>
    </xf>
    <xf numFmtId="184" fontId="126" fillId="36" borderId="30">
      <alignment vertical="center"/>
    </xf>
    <xf numFmtId="184" fontId="124" fillId="36" borderId="30">
      <alignment vertical="center"/>
    </xf>
    <xf numFmtId="0" fontId="128" fillId="36" borderId="30" applyProtection="0">
      <alignment vertical="center"/>
    </xf>
    <xf numFmtId="0" fontId="129" fillId="35" borderId="30" applyProtection="0">
      <alignment vertical="center"/>
    </xf>
    <xf numFmtId="0" fontId="129" fillId="22" borderId="30" applyProtection="0">
      <alignment vertical="center"/>
    </xf>
    <xf numFmtId="0" fontId="129" fillId="22" borderId="30">
      <alignment vertical="center"/>
    </xf>
    <xf numFmtId="0" fontId="129" fillId="35" borderId="30">
      <alignment vertical="center"/>
    </xf>
    <xf numFmtId="0" fontId="129" fillId="36" borderId="30" applyProtection="0">
      <alignment vertical="center"/>
    </xf>
    <xf numFmtId="0" fontId="129" fillId="36" borderId="30">
      <alignment vertical="center"/>
    </xf>
    <xf numFmtId="0" fontId="129" fillId="36" borderId="30" applyProtection="0">
      <alignment vertical="center"/>
    </xf>
    <xf numFmtId="0" fontId="129" fillId="36" borderId="30">
      <alignment vertical="center"/>
    </xf>
    <xf numFmtId="0" fontId="129" fillId="36" borderId="30" applyProtection="0">
      <alignment vertical="center"/>
    </xf>
    <xf numFmtId="0" fontId="129" fillId="36" borderId="30">
      <alignment vertical="center"/>
    </xf>
    <xf numFmtId="0" fontId="128" fillId="36" borderId="30">
      <alignment vertical="center"/>
    </xf>
    <xf numFmtId="0" fontId="128" fillId="36" borderId="30" applyProtection="0">
      <alignment horizontal="left" vertical="center"/>
    </xf>
    <xf numFmtId="0" fontId="128" fillId="35" borderId="30" applyProtection="0">
      <alignment horizontal="left" vertical="center"/>
    </xf>
    <xf numFmtId="0" fontId="128" fillId="22" borderId="30" applyProtection="0">
      <alignment horizontal="left" vertical="center"/>
    </xf>
    <xf numFmtId="0" fontId="128" fillId="22" borderId="30">
      <alignment horizontal="left" vertical="center"/>
    </xf>
    <xf numFmtId="0" fontId="128" fillId="35" borderId="30">
      <alignment horizontal="left" vertical="center"/>
    </xf>
    <xf numFmtId="0" fontId="128" fillId="36" borderId="30" applyProtection="0">
      <alignment horizontal="left" vertical="center"/>
    </xf>
    <xf numFmtId="0" fontId="128" fillId="36" borderId="30">
      <alignment horizontal="left" vertical="center"/>
    </xf>
    <xf numFmtId="0" fontId="128" fillId="36" borderId="30" applyProtection="0">
      <alignment horizontal="left" vertical="center"/>
    </xf>
    <xf numFmtId="0" fontId="128" fillId="36" borderId="30">
      <alignment horizontal="left" vertical="center"/>
    </xf>
    <xf numFmtId="0" fontId="128" fillId="36" borderId="30" applyProtection="0">
      <alignment horizontal="left" vertical="center"/>
    </xf>
    <xf numFmtId="0" fontId="128" fillId="36" borderId="30">
      <alignment horizontal="left" vertical="center"/>
    </xf>
    <xf numFmtId="0" fontId="128" fillId="36" borderId="30">
      <alignment horizontal="left" vertical="center"/>
    </xf>
    <xf numFmtId="166" fontId="130" fillId="49" borderId="30" applyProtection="0">
      <alignment vertical="center"/>
    </xf>
    <xf numFmtId="166" fontId="130" fillId="9" borderId="30" applyProtection="0">
      <alignment vertical="center"/>
    </xf>
    <xf numFmtId="166" fontId="130" fillId="9" borderId="30">
      <alignment vertical="center"/>
    </xf>
    <xf numFmtId="166" fontId="130" fillId="43" borderId="30" applyProtection="0">
      <alignment vertical="center"/>
    </xf>
    <xf numFmtId="166" fontId="130" fillId="43" borderId="30">
      <alignment vertical="center"/>
    </xf>
    <xf numFmtId="166" fontId="130" fillId="50" borderId="30" applyProtection="0">
      <alignment vertical="center"/>
    </xf>
    <xf numFmtId="166" fontId="130" fillId="50" borderId="30">
      <alignment vertical="center"/>
    </xf>
    <xf numFmtId="166" fontId="130" fillId="49" borderId="30" applyProtection="0">
      <alignment vertical="center"/>
    </xf>
    <xf numFmtId="166" fontId="130" fillId="49" borderId="30">
      <alignment vertical="center"/>
    </xf>
    <xf numFmtId="166" fontId="130" fillId="49" borderId="30">
      <alignment vertical="center"/>
    </xf>
    <xf numFmtId="4" fontId="130" fillId="49" borderId="30" applyProtection="0">
      <alignment vertical="center"/>
    </xf>
    <xf numFmtId="4" fontId="130" fillId="9" borderId="30" applyProtection="0">
      <alignment vertical="center"/>
    </xf>
    <xf numFmtId="4" fontId="130" fillId="9" borderId="30">
      <alignment vertical="center"/>
    </xf>
    <xf numFmtId="4" fontId="130" fillId="43" borderId="30" applyProtection="0">
      <alignment vertical="center"/>
    </xf>
    <xf numFmtId="4" fontId="130" fillId="43" borderId="30">
      <alignment vertical="center"/>
    </xf>
    <xf numFmtId="4" fontId="130" fillId="50" borderId="30" applyProtection="0">
      <alignment vertical="center"/>
    </xf>
    <xf numFmtId="4" fontId="130" fillId="50" borderId="30">
      <alignment vertical="center"/>
    </xf>
    <xf numFmtId="4" fontId="130" fillId="49" borderId="30" applyProtection="0">
      <alignment vertical="center"/>
    </xf>
    <xf numFmtId="4" fontId="130" fillId="49" borderId="30">
      <alignment vertical="center"/>
    </xf>
    <xf numFmtId="4" fontId="130" fillId="49" borderId="30">
      <alignment vertical="center"/>
    </xf>
    <xf numFmtId="186" fontId="130" fillId="49" borderId="30" applyProtection="0">
      <alignment vertical="center"/>
    </xf>
    <xf numFmtId="186" fontId="130" fillId="9" borderId="30" applyProtection="0">
      <alignment vertical="center"/>
    </xf>
    <xf numFmtId="186" fontId="130" fillId="9" borderId="30">
      <alignment vertical="center"/>
    </xf>
    <xf numFmtId="186" fontId="130" fillId="43" borderId="30" applyProtection="0">
      <alignment vertical="center"/>
    </xf>
    <xf numFmtId="186" fontId="130" fillId="43" borderId="30">
      <alignment vertical="center"/>
    </xf>
    <xf numFmtId="186" fontId="130" fillId="50" borderId="30" applyProtection="0">
      <alignment vertical="center"/>
    </xf>
    <xf numFmtId="186" fontId="130" fillId="50" borderId="30">
      <alignment vertical="center"/>
    </xf>
    <xf numFmtId="186" fontId="130" fillId="49" borderId="30" applyProtection="0">
      <alignment vertical="center"/>
    </xf>
    <xf numFmtId="186" fontId="130" fillId="49" borderId="30">
      <alignment vertical="center"/>
    </xf>
    <xf numFmtId="186" fontId="130" fillId="49" borderId="30">
      <alignment vertical="center"/>
    </xf>
    <xf numFmtId="187" fontId="130" fillId="49" borderId="30" applyProtection="0">
      <alignment vertical="center"/>
    </xf>
    <xf numFmtId="187" fontId="130" fillId="9" borderId="30" applyProtection="0">
      <alignment vertical="center"/>
    </xf>
    <xf numFmtId="187" fontId="130" fillId="9" borderId="30">
      <alignment vertical="center"/>
    </xf>
    <xf numFmtId="187" fontId="130" fillId="43" borderId="30" applyProtection="0">
      <alignment vertical="center"/>
    </xf>
    <xf numFmtId="187" fontId="130" fillId="43" borderId="30">
      <alignment vertical="center"/>
    </xf>
    <xf numFmtId="187" fontId="130" fillId="50" borderId="30" applyProtection="0">
      <alignment vertical="center"/>
    </xf>
    <xf numFmtId="187" fontId="130" fillId="50" borderId="30">
      <alignment vertical="center"/>
    </xf>
    <xf numFmtId="187" fontId="130" fillId="49" borderId="30" applyProtection="0">
      <alignment vertical="center"/>
    </xf>
    <xf numFmtId="187" fontId="130" fillId="49" borderId="30">
      <alignment vertical="center"/>
    </xf>
    <xf numFmtId="187" fontId="130" fillId="49" borderId="30">
      <alignment vertical="center"/>
    </xf>
    <xf numFmtId="3" fontId="130" fillId="49" borderId="30" applyProtection="0">
      <alignment vertical="center"/>
    </xf>
    <xf numFmtId="3" fontId="130" fillId="9" borderId="30" applyProtection="0">
      <alignment vertical="center"/>
    </xf>
    <xf numFmtId="3" fontId="130" fillId="9" borderId="30">
      <alignment vertical="center"/>
    </xf>
    <xf numFmtId="3" fontId="130" fillId="43" borderId="30" applyProtection="0">
      <alignment vertical="center"/>
    </xf>
    <xf numFmtId="3" fontId="130" fillId="43" borderId="30">
      <alignment vertical="center"/>
    </xf>
    <xf numFmtId="3" fontId="130" fillId="50" borderId="30" applyProtection="0">
      <alignment vertical="center"/>
    </xf>
    <xf numFmtId="3" fontId="130" fillId="50" borderId="30">
      <alignment vertical="center"/>
    </xf>
    <xf numFmtId="3" fontId="130" fillId="49" borderId="30" applyProtection="0">
      <alignment vertical="center"/>
    </xf>
    <xf numFmtId="3" fontId="130" fillId="49" borderId="30">
      <alignment vertical="center"/>
    </xf>
    <xf numFmtId="3" fontId="130" fillId="49" borderId="30">
      <alignment vertical="center"/>
    </xf>
    <xf numFmtId="0" fontId="131" fillId="49" borderId="30" applyProtection="0">
      <alignment vertical="center"/>
    </xf>
    <xf numFmtId="188" fontId="131" fillId="9" borderId="30" applyProtection="0">
      <alignment vertical="center"/>
    </xf>
    <xf numFmtId="189" fontId="131" fillId="9" borderId="30">
      <alignment vertical="center"/>
    </xf>
    <xf numFmtId="188" fontId="131" fillId="43" borderId="30" applyProtection="0">
      <alignment vertical="center"/>
    </xf>
    <xf numFmtId="189" fontId="131" fillId="43" borderId="30">
      <alignment vertical="center"/>
    </xf>
    <xf numFmtId="188" fontId="131" fillId="50" borderId="30" applyProtection="0">
      <alignment vertical="center"/>
    </xf>
    <xf numFmtId="189" fontId="131" fillId="50" borderId="30">
      <alignment vertical="center"/>
    </xf>
    <xf numFmtId="188" fontId="132" fillId="49" borderId="30" applyProtection="0">
      <alignment vertical="center"/>
    </xf>
    <xf numFmtId="189" fontId="132" fillId="49" borderId="30">
      <alignment vertical="center"/>
    </xf>
    <xf numFmtId="0" fontId="131" fillId="49" borderId="30">
      <alignment vertical="center"/>
    </xf>
    <xf numFmtId="0" fontId="131" fillId="49" borderId="30" applyProtection="0">
      <alignment vertical="center"/>
    </xf>
    <xf numFmtId="190" fontId="131" fillId="9" borderId="30" applyProtection="0">
      <alignment vertical="center"/>
    </xf>
    <xf numFmtId="191" fontId="131" fillId="9" borderId="30">
      <alignment vertical="center"/>
    </xf>
    <xf numFmtId="190" fontId="131" fillId="43" borderId="30" applyProtection="0">
      <alignment vertical="center"/>
    </xf>
    <xf numFmtId="191" fontId="131" fillId="43" borderId="30">
      <alignment vertical="center"/>
    </xf>
    <xf numFmtId="190" fontId="131" fillId="50" borderId="30" applyProtection="0">
      <alignment vertical="center"/>
    </xf>
    <xf numFmtId="191" fontId="131" fillId="50" borderId="30">
      <alignment vertical="center"/>
    </xf>
    <xf numFmtId="190" fontId="132" fillId="49" borderId="30" applyProtection="0">
      <alignment vertical="center"/>
    </xf>
    <xf numFmtId="191" fontId="132" fillId="49" borderId="30">
      <alignment vertical="center"/>
    </xf>
    <xf numFmtId="0" fontId="131" fillId="49" borderId="30">
      <alignment vertical="center"/>
    </xf>
    <xf numFmtId="0" fontId="131" fillId="49" borderId="30" applyProtection="0">
      <alignment vertical="center"/>
    </xf>
    <xf numFmtId="192" fontId="131" fillId="9" borderId="30" applyProtection="0">
      <alignment vertical="center"/>
    </xf>
    <xf numFmtId="193" fontId="131" fillId="9" borderId="30">
      <alignment vertical="center"/>
    </xf>
    <xf numFmtId="192" fontId="131" fillId="43" borderId="30" applyProtection="0">
      <alignment vertical="center"/>
    </xf>
    <xf numFmtId="193" fontId="131" fillId="43" borderId="30">
      <alignment vertical="center"/>
    </xf>
    <xf numFmtId="192" fontId="131" fillId="50" borderId="30" applyProtection="0">
      <alignment vertical="center"/>
    </xf>
    <xf numFmtId="193" fontId="131" fillId="50" borderId="30">
      <alignment vertical="center"/>
    </xf>
    <xf numFmtId="192" fontId="132" fillId="49" borderId="30" applyProtection="0">
      <alignment vertical="center"/>
    </xf>
    <xf numFmtId="193" fontId="132" fillId="49" borderId="30">
      <alignment vertical="center"/>
    </xf>
    <xf numFmtId="0" fontId="131" fillId="49" borderId="30">
      <alignment vertical="center"/>
    </xf>
    <xf numFmtId="194" fontId="133" fillId="49" borderId="30" applyProtection="0">
      <alignment vertical="center"/>
    </xf>
    <xf numFmtId="194" fontId="133" fillId="9" borderId="30" applyProtection="0">
      <alignment vertical="center"/>
    </xf>
    <xf numFmtId="194" fontId="133" fillId="9" borderId="30">
      <alignment vertical="center"/>
    </xf>
    <xf numFmtId="194" fontId="133" fillId="43" borderId="30" applyProtection="0">
      <alignment vertical="center"/>
    </xf>
    <xf numFmtId="194" fontId="133" fillId="43" borderId="30">
      <alignment vertical="center"/>
    </xf>
    <xf numFmtId="194" fontId="133" fillId="50" borderId="30" applyProtection="0">
      <alignment vertical="center"/>
    </xf>
    <xf numFmtId="194" fontId="133" fillId="50" borderId="30">
      <alignment vertical="center"/>
    </xf>
    <xf numFmtId="194" fontId="133" fillId="49" borderId="30" applyProtection="0">
      <alignment vertical="center"/>
    </xf>
    <xf numFmtId="194" fontId="133" fillId="49" borderId="30">
      <alignment vertical="center"/>
    </xf>
    <xf numFmtId="194" fontId="133" fillId="49" borderId="30">
      <alignment vertical="center"/>
    </xf>
    <xf numFmtId="195" fontId="133" fillId="49" borderId="30" applyProtection="0">
      <alignment vertical="center"/>
    </xf>
    <xf numFmtId="195" fontId="133" fillId="9" borderId="30" applyProtection="0">
      <alignment vertical="center"/>
    </xf>
    <xf numFmtId="195" fontId="133" fillId="9" borderId="30">
      <alignment vertical="center"/>
    </xf>
    <xf numFmtId="195" fontId="133" fillId="43" borderId="30" applyProtection="0">
      <alignment vertical="center"/>
    </xf>
    <xf numFmtId="195" fontId="133" fillId="43" borderId="30">
      <alignment vertical="center"/>
    </xf>
    <xf numFmtId="195" fontId="133" fillId="50" borderId="30" applyProtection="0">
      <alignment vertical="center"/>
    </xf>
    <xf numFmtId="195" fontId="133" fillId="50" borderId="30">
      <alignment vertical="center"/>
    </xf>
    <xf numFmtId="195" fontId="133" fillId="49" borderId="30" applyProtection="0">
      <alignment vertical="center"/>
    </xf>
    <xf numFmtId="195" fontId="133" fillId="49" borderId="30">
      <alignment vertical="center"/>
    </xf>
    <xf numFmtId="195" fontId="133" fillId="49" borderId="30">
      <alignment vertical="center"/>
    </xf>
    <xf numFmtId="196" fontId="133" fillId="49" borderId="30" applyProtection="0">
      <alignment vertical="center"/>
    </xf>
    <xf numFmtId="196" fontId="133" fillId="9" borderId="30" applyProtection="0">
      <alignment vertical="center"/>
    </xf>
    <xf numFmtId="196" fontId="133" fillId="9" borderId="30">
      <alignment vertical="center"/>
    </xf>
    <xf numFmtId="196" fontId="133" fillId="43" borderId="30" applyProtection="0">
      <alignment vertical="center"/>
    </xf>
    <xf numFmtId="196" fontId="133" fillId="43" borderId="30">
      <alignment vertical="center"/>
    </xf>
    <xf numFmtId="196" fontId="133" fillId="50" borderId="30" applyProtection="0">
      <alignment vertical="center"/>
    </xf>
    <xf numFmtId="196" fontId="133" fillId="50" borderId="30">
      <alignment vertical="center"/>
    </xf>
    <xf numFmtId="196" fontId="133" fillId="49" borderId="30" applyProtection="0">
      <alignment vertical="center"/>
    </xf>
    <xf numFmtId="196" fontId="133" fillId="49" borderId="30">
      <alignment vertical="center"/>
    </xf>
    <xf numFmtId="196" fontId="133" fillId="49" borderId="30">
      <alignment vertical="center"/>
    </xf>
    <xf numFmtId="197" fontId="134" fillId="49" borderId="30" applyProtection="0">
      <alignment vertical="center"/>
    </xf>
    <xf numFmtId="197" fontId="135" fillId="9" borderId="30" applyProtection="0">
      <alignment vertical="center"/>
    </xf>
    <xf numFmtId="197" fontId="135" fillId="9" borderId="30">
      <alignment vertical="center"/>
    </xf>
    <xf numFmtId="197" fontId="134" fillId="43" borderId="30" applyProtection="0">
      <alignment vertical="center"/>
    </xf>
    <xf numFmtId="197" fontId="134" fillId="43" borderId="30">
      <alignment vertical="center"/>
    </xf>
    <xf numFmtId="197" fontId="136" fillId="50" borderId="30" applyProtection="0">
      <alignment vertical="center"/>
    </xf>
    <xf numFmtId="197" fontId="136" fillId="50" borderId="30">
      <alignment vertical="center"/>
    </xf>
    <xf numFmtId="197" fontId="137" fillId="49" borderId="30" applyProtection="0">
      <alignment vertical="center"/>
    </xf>
    <xf numFmtId="197" fontId="137" fillId="49" borderId="30">
      <alignment vertical="center"/>
    </xf>
    <xf numFmtId="197" fontId="134" fillId="49" borderId="30">
      <alignment vertical="center"/>
    </xf>
    <xf numFmtId="198" fontId="134" fillId="49" borderId="30" applyProtection="0">
      <alignment vertical="center"/>
    </xf>
    <xf numFmtId="198" fontId="135" fillId="9" borderId="30" applyProtection="0">
      <alignment vertical="center"/>
    </xf>
    <xf numFmtId="198" fontId="135" fillId="9" borderId="30">
      <alignment vertical="center"/>
    </xf>
    <xf numFmtId="198" fontId="134" fillId="43" borderId="30" applyProtection="0">
      <alignment vertical="center"/>
    </xf>
    <xf numFmtId="198" fontId="134" fillId="43" borderId="30">
      <alignment vertical="center"/>
    </xf>
    <xf numFmtId="198" fontId="136" fillId="50" borderId="30" applyProtection="0">
      <alignment vertical="center"/>
    </xf>
    <xf numFmtId="198" fontId="136" fillId="50" borderId="30">
      <alignment vertical="center"/>
    </xf>
    <xf numFmtId="198" fontId="137" fillId="49" borderId="30" applyProtection="0">
      <alignment vertical="center"/>
    </xf>
    <xf numFmtId="198" fontId="137" fillId="49" borderId="30">
      <alignment vertical="center"/>
    </xf>
    <xf numFmtId="198" fontId="134" fillId="49" borderId="30">
      <alignment vertical="center"/>
    </xf>
    <xf numFmtId="184" fontId="134" fillId="49" borderId="30" applyProtection="0">
      <alignment vertical="center"/>
    </xf>
    <xf numFmtId="184" fontId="135" fillId="9" borderId="30" applyProtection="0">
      <alignment vertical="center"/>
    </xf>
    <xf numFmtId="184" fontId="135" fillId="9" borderId="30">
      <alignment vertical="center"/>
    </xf>
    <xf numFmtId="184" fontId="134" fillId="43" borderId="30" applyProtection="0">
      <alignment vertical="center"/>
    </xf>
    <xf numFmtId="184" fontId="134" fillId="43" borderId="30">
      <alignment vertical="center"/>
    </xf>
    <xf numFmtId="184" fontId="136" fillId="50" borderId="30" applyProtection="0">
      <alignment vertical="center"/>
    </xf>
    <xf numFmtId="184" fontId="136" fillId="50" borderId="30">
      <alignment vertical="center"/>
    </xf>
    <xf numFmtId="184" fontId="137" fillId="49" borderId="30" applyProtection="0">
      <alignment vertical="center"/>
    </xf>
    <xf numFmtId="184" fontId="137" fillId="49" borderId="30">
      <alignment vertical="center"/>
    </xf>
    <xf numFmtId="184" fontId="134" fillId="49" borderId="30">
      <alignment vertical="center"/>
    </xf>
    <xf numFmtId="0" fontId="138" fillId="49" borderId="30" applyProtection="0">
      <alignment vertical="center"/>
    </xf>
    <xf numFmtId="0" fontId="139" fillId="9" borderId="30" applyProtection="0">
      <alignment vertical="center"/>
    </xf>
    <xf numFmtId="0" fontId="139" fillId="9" borderId="30">
      <alignment vertical="center"/>
    </xf>
    <xf numFmtId="0" fontId="139" fillId="43" borderId="30" applyProtection="0">
      <alignment vertical="center"/>
    </xf>
    <xf numFmtId="0" fontId="139" fillId="43" borderId="30">
      <alignment vertical="center"/>
    </xf>
    <xf numFmtId="0" fontId="139" fillId="50" borderId="30" applyProtection="0">
      <alignment vertical="center"/>
    </xf>
    <xf numFmtId="0" fontId="139" fillId="50" borderId="30">
      <alignment vertical="center"/>
    </xf>
    <xf numFmtId="0" fontId="139" fillId="49" borderId="30" applyProtection="0">
      <alignment vertical="center"/>
    </xf>
    <xf numFmtId="0" fontId="139" fillId="49" borderId="30">
      <alignment vertical="center"/>
    </xf>
    <xf numFmtId="0" fontId="138" fillId="49" borderId="30">
      <alignment vertical="center"/>
    </xf>
    <xf numFmtId="0" fontId="138" fillId="49" borderId="30" applyProtection="0">
      <alignment horizontal="left" vertical="center"/>
    </xf>
    <xf numFmtId="0" fontId="138" fillId="9" borderId="30" applyProtection="0">
      <alignment horizontal="left" vertical="center"/>
    </xf>
    <xf numFmtId="0" fontId="138" fillId="9" borderId="30">
      <alignment horizontal="left" vertical="center"/>
    </xf>
    <xf numFmtId="0" fontId="138" fillId="43" borderId="30" applyProtection="0">
      <alignment horizontal="left" vertical="center"/>
    </xf>
    <xf numFmtId="0" fontId="138" fillId="43" borderId="30">
      <alignment horizontal="left" vertical="center"/>
    </xf>
    <xf numFmtId="0" fontId="138" fillId="50" borderId="30" applyProtection="0">
      <alignment horizontal="left" vertical="center"/>
    </xf>
    <xf numFmtId="0" fontId="138" fillId="50" borderId="30">
      <alignment horizontal="left" vertical="center"/>
    </xf>
    <xf numFmtId="0" fontId="138" fillId="49" borderId="30" applyProtection="0">
      <alignment horizontal="left" vertical="center"/>
    </xf>
    <xf numFmtId="0" fontId="138" fillId="49" borderId="30">
      <alignment horizontal="left" vertical="center"/>
    </xf>
    <xf numFmtId="0" fontId="138" fillId="49" borderId="30">
      <alignment horizontal="left" vertical="center"/>
    </xf>
    <xf numFmtId="166" fontId="120" fillId="55" borderId="31" applyProtection="0">
      <alignment vertical="center"/>
    </xf>
    <xf numFmtId="166" fontId="120" fillId="44" borderId="31" applyProtection="0">
      <alignment vertical="center"/>
    </xf>
    <xf numFmtId="166" fontId="120" fillId="38" borderId="31" applyProtection="0">
      <alignment vertical="center"/>
    </xf>
    <xf numFmtId="166" fontId="120" fillId="38" borderId="31">
      <alignment vertical="center"/>
    </xf>
    <xf numFmtId="166" fontId="120" fillId="22" borderId="31" applyProtection="0">
      <alignment vertical="center"/>
    </xf>
    <xf numFmtId="166" fontId="120" fillId="22" borderId="31">
      <alignment vertical="center"/>
    </xf>
    <xf numFmtId="166" fontId="120" fillId="44" borderId="31">
      <alignment vertical="center"/>
    </xf>
    <xf numFmtId="166" fontId="120" fillId="4" borderId="31" applyProtection="0">
      <alignment vertical="center"/>
    </xf>
    <xf numFmtId="166" fontId="120" fillId="55" borderId="31" applyProtection="0">
      <alignment vertical="center"/>
    </xf>
    <xf numFmtId="166" fontId="120" fillId="55" borderId="31">
      <alignment vertical="center"/>
    </xf>
    <xf numFmtId="166" fontId="120" fillId="4" borderId="31">
      <alignment vertical="center"/>
    </xf>
    <xf numFmtId="166" fontId="120" fillId="38" borderId="31" applyProtection="0">
      <alignment vertical="center"/>
    </xf>
    <xf numFmtId="166" fontId="120" fillId="38" borderId="31">
      <alignment vertical="center"/>
    </xf>
    <xf numFmtId="166" fontId="120" fillId="22" borderId="31" applyProtection="0">
      <alignment vertical="center"/>
    </xf>
    <xf numFmtId="166" fontId="120" fillId="22" borderId="31">
      <alignment vertical="center"/>
    </xf>
    <xf numFmtId="166" fontId="120" fillId="55" borderId="31">
      <alignment vertical="center"/>
    </xf>
    <xf numFmtId="4" fontId="120" fillId="44" borderId="31" applyProtection="0">
      <alignment vertical="center"/>
    </xf>
    <xf numFmtId="4" fontId="120" fillId="38" borderId="31" applyProtection="0">
      <alignment vertical="center"/>
    </xf>
    <xf numFmtId="4" fontId="120" fillId="22" borderId="31" applyProtection="0">
      <alignment vertical="center"/>
    </xf>
    <xf numFmtId="4" fontId="120" fillId="22" borderId="31">
      <alignment vertical="center"/>
    </xf>
    <xf numFmtId="4" fontId="120" fillId="38" borderId="31">
      <alignment vertical="center"/>
    </xf>
    <xf numFmtId="4" fontId="120" fillId="4" borderId="31" applyProtection="0">
      <alignment vertical="center"/>
    </xf>
    <xf numFmtId="4" fontId="120" fillId="4" borderId="31">
      <alignment vertical="center"/>
    </xf>
    <xf numFmtId="4" fontId="120" fillId="38" borderId="31" applyProtection="0">
      <alignment vertical="center"/>
    </xf>
    <xf numFmtId="4" fontId="120" fillId="38" borderId="31">
      <alignment vertical="center"/>
    </xf>
    <xf numFmtId="4" fontId="120" fillId="22" borderId="31" applyProtection="0">
      <alignment vertical="center"/>
    </xf>
    <xf numFmtId="4" fontId="120" fillId="22" borderId="31">
      <alignment vertical="center"/>
    </xf>
    <xf numFmtId="4" fontId="120" fillId="44" borderId="31">
      <alignment vertical="center"/>
    </xf>
    <xf numFmtId="186" fontId="120" fillId="44" borderId="31" applyProtection="0">
      <alignment vertical="center"/>
    </xf>
    <xf numFmtId="186" fontId="120" fillId="38" borderId="31" applyProtection="0">
      <alignment vertical="center"/>
    </xf>
    <xf numFmtId="186" fontId="120" fillId="22" borderId="31" applyProtection="0">
      <alignment vertical="center"/>
    </xf>
    <xf numFmtId="186" fontId="120" fillId="22" borderId="31">
      <alignment vertical="center"/>
    </xf>
    <xf numFmtId="186" fontId="120" fillId="38" borderId="31">
      <alignment vertical="center"/>
    </xf>
    <xf numFmtId="186" fontId="120" fillId="4" borderId="31" applyProtection="0">
      <alignment vertical="center"/>
    </xf>
    <xf numFmtId="186" fontId="120" fillId="4" borderId="31">
      <alignment vertical="center"/>
    </xf>
    <xf numFmtId="186" fontId="120" fillId="38" borderId="31" applyProtection="0">
      <alignment vertical="center"/>
    </xf>
    <xf numFmtId="186" fontId="120" fillId="38" borderId="31">
      <alignment vertical="center"/>
    </xf>
    <xf numFmtId="186" fontId="120" fillId="22" borderId="31" applyProtection="0">
      <alignment vertical="center"/>
    </xf>
    <xf numFmtId="186" fontId="120" fillId="22" borderId="31">
      <alignment vertical="center"/>
    </xf>
    <xf numFmtId="186" fontId="120" fillId="44" borderId="31">
      <alignment vertical="center"/>
    </xf>
    <xf numFmtId="187" fontId="120" fillId="44" borderId="31" applyProtection="0">
      <alignment vertical="center"/>
    </xf>
    <xf numFmtId="187" fontId="120" fillId="38" borderId="31" applyProtection="0">
      <alignment vertical="center"/>
    </xf>
    <xf numFmtId="187" fontId="120" fillId="22" borderId="31" applyProtection="0">
      <alignment vertical="center"/>
    </xf>
    <xf numFmtId="187" fontId="120" fillId="22" borderId="31">
      <alignment vertical="center"/>
    </xf>
    <xf numFmtId="187" fontId="120" fillId="38" borderId="31">
      <alignment vertical="center"/>
    </xf>
    <xf numFmtId="187" fontId="120" fillId="4" borderId="31" applyProtection="0">
      <alignment vertical="center"/>
    </xf>
    <xf numFmtId="187" fontId="120" fillId="4" borderId="31">
      <alignment vertical="center"/>
    </xf>
    <xf numFmtId="187" fontId="120" fillId="38" borderId="31" applyProtection="0">
      <alignment vertical="center"/>
    </xf>
    <xf numFmtId="187" fontId="120" fillId="38" borderId="31">
      <alignment vertical="center"/>
    </xf>
    <xf numFmtId="187" fontId="120" fillId="22" borderId="31" applyProtection="0">
      <alignment vertical="center"/>
    </xf>
    <xf numFmtId="187" fontId="120" fillId="22" borderId="31">
      <alignment vertical="center"/>
    </xf>
    <xf numFmtId="187" fontId="120" fillId="44" borderId="31">
      <alignment vertical="center"/>
    </xf>
    <xf numFmtId="3" fontId="120" fillId="44" borderId="31" applyProtection="0">
      <alignment vertical="center"/>
    </xf>
    <xf numFmtId="3" fontId="120" fillId="38" borderId="31" applyProtection="0">
      <alignment vertical="center"/>
    </xf>
    <xf numFmtId="3" fontId="120" fillId="22" borderId="31" applyProtection="0">
      <alignment vertical="center"/>
    </xf>
    <xf numFmtId="3" fontId="120" fillId="22" borderId="31">
      <alignment vertical="center"/>
    </xf>
    <xf numFmtId="3" fontId="120" fillId="38" borderId="31">
      <alignment vertical="center"/>
    </xf>
    <xf numFmtId="3" fontId="120" fillId="4" borderId="31" applyProtection="0">
      <alignment vertical="center"/>
    </xf>
    <xf numFmtId="3" fontId="120" fillId="4" borderId="31">
      <alignment vertical="center"/>
    </xf>
    <xf numFmtId="3" fontId="120" fillId="38" borderId="31" applyProtection="0">
      <alignment vertical="center"/>
    </xf>
    <xf numFmtId="3" fontId="120" fillId="38" borderId="31">
      <alignment vertical="center"/>
    </xf>
    <xf numFmtId="3" fontId="120" fillId="22" borderId="31" applyProtection="0">
      <alignment vertical="center"/>
    </xf>
    <xf numFmtId="3" fontId="120" fillId="22" borderId="31">
      <alignment vertical="center"/>
    </xf>
    <xf numFmtId="3" fontId="120" fillId="44" borderId="31">
      <alignment vertical="center"/>
    </xf>
    <xf numFmtId="0" fontId="121" fillId="44" borderId="31" applyProtection="0">
      <alignment vertical="center"/>
    </xf>
    <xf numFmtId="188" fontId="121" fillId="38" borderId="31" applyProtection="0">
      <alignment vertical="center"/>
    </xf>
    <xf numFmtId="188" fontId="122" fillId="22" borderId="31" applyProtection="0">
      <alignment vertical="center"/>
    </xf>
    <xf numFmtId="189" fontId="122" fillId="22" borderId="31">
      <alignment vertical="center"/>
    </xf>
    <xf numFmtId="189" fontId="121" fillId="38" borderId="31">
      <alignment vertical="center"/>
    </xf>
    <xf numFmtId="188" fontId="121" fillId="4" borderId="31" applyProtection="0">
      <alignment vertical="center"/>
    </xf>
    <xf numFmtId="189" fontId="121" fillId="4" borderId="31">
      <alignment vertical="center"/>
    </xf>
    <xf numFmtId="188" fontId="121" fillId="38" borderId="31" applyProtection="0">
      <alignment vertical="center"/>
    </xf>
    <xf numFmtId="189" fontId="121" fillId="38" borderId="31">
      <alignment vertical="center"/>
    </xf>
    <xf numFmtId="188" fontId="122" fillId="22" borderId="31" applyProtection="0">
      <alignment vertical="center"/>
    </xf>
    <xf numFmtId="189" fontId="122" fillId="22" borderId="31">
      <alignment vertical="center"/>
    </xf>
    <xf numFmtId="0" fontId="121" fillId="44" borderId="31">
      <alignment vertical="center"/>
    </xf>
    <xf numFmtId="0" fontId="121" fillId="44" borderId="31" applyProtection="0">
      <alignment vertical="center"/>
    </xf>
    <xf numFmtId="190" fontId="121" fillId="38" borderId="31" applyProtection="0">
      <alignment vertical="center"/>
    </xf>
    <xf numFmtId="190" fontId="122" fillId="22" borderId="31" applyProtection="0">
      <alignment vertical="center"/>
    </xf>
    <xf numFmtId="191" fontId="122" fillId="22" borderId="31">
      <alignment vertical="center"/>
    </xf>
    <xf numFmtId="191" fontId="121" fillId="38" borderId="31">
      <alignment vertical="center"/>
    </xf>
    <xf numFmtId="190" fontId="121" fillId="4" borderId="31" applyProtection="0">
      <alignment vertical="center"/>
    </xf>
    <xf numFmtId="191" fontId="121" fillId="4" borderId="31">
      <alignment vertical="center"/>
    </xf>
    <xf numFmtId="190" fontId="121" fillId="38" borderId="31" applyProtection="0">
      <alignment vertical="center"/>
    </xf>
    <xf numFmtId="191" fontId="121" fillId="38" borderId="31">
      <alignment vertical="center"/>
    </xf>
    <xf numFmtId="190" fontId="122" fillId="22" borderId="31" applyProtection="0">
      <alignment vertical="center"/>
    </xf>
    <xf numFmtId="191" fontId="122" fillId="22" borderId="31">
      <alignment vertical="center"/>
    </xf>
    <xf numFmtId="0" fontId="121" fillId="44" borderId="31">
      <alignment vertical="center"/>
    </xf>
    <xf numFmtId="0" fontId="121" fillId="44" borderId="31" applyProtection="0">
      <alignment vertical="center"/>
    </xf>
    <xf numFmtId="192" fontId="121" fillId="38" borderId="31" applyProtection="0">
      <alignment vertical="center"/>
    </xf>
    <xf numFmtId="192" fontId="122" fillId="22" borderId="31" applyProtection="0">
      <alignment vertical="center"/>
    </xf>
    <xf numFmtId="193" fontId="122" fillId="22" borderId="31">
      <alignment vertical="center"/>
    </xf>
    <xf numFmtId="193" fontId="121" fillId="38" borderId="31">
      <alignment vertical="center"/>
    </xf>
    <xf numFmtId="192" fontId="121" fillId="4" borderId="31" applyProtection="0">
      <alignment vertical="center"/>
    </xf>
    <xf numFmtId="193" fontId="121" fillId="4" borderId="31">
      <alignment vertical="center"/>
    </xf>
    <xf numFmtId="192" fontId="121" fillId="38" borderId="31" applyProtection="0">
      <alignment vertical="center"/>
    </xf>
    <xf numFmtId="193" fontId="121" fillId="38" borderId="31">
      <alignment vertical="center"/>
    </xf>
    <xf numFmtId="192" fontId="122" fillId="22" borderId="31" applyProtection="0">
      <alignment vertical="center"/>
    </xf>
    <xf numFmtId="193" fontId="122" fillId="22" borderId="31">
      <alignment vertical="center"/>
    </xf>
    <xf numFmtId="0" fontId="121" fillId="44" borderId="31">
      <alignment vertical="center"/>
    </xf>
    <xf numFmtId="194" fontId="123" fillId="44" borderId="31" applyProtection="0">
      <alignment vertical="center"/>
    </xf>
    <xf numFmtId="194" fontId="123" fillId="38" borderId="31" applyProtection="0">
      <alignment vertical="center"/>
    </xf>
    <xf numFmtId="194" fontId="123" fillId="22" borderId="31" applyProtection="0">
      <alignment vertical="center"/>
    </xf>
    <xf numFmtId="194" fontId="123" fillId="22" borderId="31">
      <alignment vertical="center"/>
    </xf>
    <xf numFmtId="194" fontId="123" fillId="38" borderId="31">
      <alignment vertical="center"/>
    </xf>
    <xf numFmtId="194" fontId="123" fillId="4" borderId="31" applyProtection="0">
      <alignment vertical="center"/>
    </xf>
    <xf numFmtId="194" fontId="123" fillId="4" borderId="31">
      <alignment vertical="center"/>
    </xf>
    <xf numFmtId="194" fontId="123" fillId="38" borderId="31" applyProtection="0">
      <alignment vertical="center"/>
    </xf>
    <xf numFmtId="194" fontId="123" fillId="38" borderId="31">
      <alignment vertical="center"/>
    </xf>
    <xf numFmtId="194" fontId="123" fillId="22" borderId="31" applyProtection="0">
      <alignment vertical="center"/>
    </xf>
    <xf numFmtId="194" fontId="123" fillId="22" borderId="31">
      <alignment vertical="center"/>
    </xf>
    <xf numFmtId="194" fontId="123" fillId="44" borderId="31">
      <alignment vertical="center"/>
    </xf>
    <xf numFmtId="195" fontId="123" fillId="44" borderId="31" applyProtection="0">
      <alignment vertical="center"/>
    </xf>
    <xf numFmtId="195" fontId="123" fillId="38" borderId="31" applyProtection="0">
      <alignment vertical="center"/>
    </xf>
    <xf numFmtId="195" fontId="123" fillId="22" borderId="31" applyProtection="0">
      <alignment vertical="center"/>
    </xf>
    <xf numFmtId="195" fontId="123" fillId="22" borderId="31">
      <alignment vertical="center"/>
    </xf>
    <xf numFmtId="195" fontId="123" fillId="38" borderId="31">
      <alignment vertical="center"/>
    </xf>
    <xf numFmtId="195" fontId="123" fillId="4" borderId="31" applyProtection="0">
      <alignment vertical="center"/>
    </xf>
    <xf numFmtId="195" fontId="123" fillId="4" borderId="31">
      <alignment vertical="center"/>
    </xf>
    <xf numFmtId="195" fontId="123" fillId="38" borderId="31" applyProtection="0">
      <alignment vertical="center"/>
    </xf>
    <xf numFmtId="195" fontId="123" fillId="38" borderId="31">
      <alignment vertical="center"/>
    </xf>
    <xf numFmtId="195" fontId="123" fillId="22" borderId="31" applyProtection="0">
      <alignment vertical="center"/>
    </xf>
    <xf numFmtId="195" fontId="123" fillId="22" borderId="31">
      <alignment vertical="center"/>
    </xf>
    <xf numFmtId="195" fontId="123" fillId="44" borderId="31">
      <alignment vertical="center"/>
    </xf>
    <xf numFmtId="196" fontId="123" fillId="44" borderId="31" applyProtection="0">
      <alignment vertical="center"/>
    </xf>
    <xf numFmtId="196" fontId="123" fillId="38" borderId="31" applyProtection="0">
      <alignment vertical="center"/>
    </xf>
    <xf numFmtId="196" fontId="123" fillId="22" borderId="31" applyProtection="0">
      <alignment vertical="center"/>
    </xf>
    <xf numFmtId="196" fontId="123" fillId="22" borderId="31">
      <alignment vertical="center"/>
    </xf>
    <xf numFmtId="196" fontId="123" fillId="38" borderId="31">
      <alignment vertical="center"/>
    </xf>
    <xf numFmtId="196" fontId="123" fillId="4" borderId="31" applyProtection="0">
      <alignment vertical="center"/>
    </xf>
    <xf numFmtId="196" fontId="123" fillId="4" borderId="31">
      <alignment vertical="center"/>
    </xf>
    <xf numFmtId="196" fontId="123" fillId="38" borderId="31" applyProtection="0">
      <alignment vertical="center"/>
    </xf>
    <xf numFmtId="196" fontId="123" fillId="38" borderId="31">
      <alignment vertical="center"/>
    </xf>
    <xf numFmtId="196" fontId="123" fillId="22" borderId="31" applyProtection="0">
      <alignment vertical="center"/>
    </xf>
    <xf numFmtId="196" fontId="123" fillId="22" borderId="31">
      <alignment vertical="center"/>
    </xf>
    <xf numFmtId="196" fontId="123" fillId="44" borderId="31">
      <alignment vertical="center"/>
    </xf>
    <xf numFmtId="197" fontId="124" fillId="44" borderId="31" applyProtection="0">
      <alignment vertical="center"/>
    </xf>
    <xf numFmtId="197" fontId="125" fillId="38" borderId="31" applyProtection="0">
      <alignment vertical="center"/>
    </xf>
    <xf numFmtId="197" fontId="126" fillId="22" borderId="31" applyProtection="0">
      <alignment vertical="center"/>
    </xf>
    <xf numFmtId="197" fontId="126" fillId="22" borderId="31">
      <alignment vertical="center"/>
    </xf>
    <xf numFmtId="197" fontId="125" fillId="38" borderId="31">
      <alignment vertical="center"/>
    </xf>
    <xf numFmtId="197" fontId="124" fillId="4" borderId="31" applyProtection="0">
      <alignment vertical="center"/>
    </xf>
    <xf numFmtId="197" fontId="124" fillId="4" borderId="31">
      <alignment vertical="center"/>
    </xf>
    <xf numFmtId="197" fontId="127" fillId="38" borderId="31" applyProtection="0">
      <alignment vertical="center"/>
    </xf>
    <xf numFmtId="197" fontId="127" fillId="38" borderId="31">
      <alignment vertical="center"/>
    </xf>
    <xf numFmtId="197" fontId="126" fillId="22" borderId="31" applyProtection="0">
      <alignment vertical="center"/>
    </xf>
    <xf numFmtId="197" fontId="126" fillId="22" borderId="31">
      <alignment vertical="center"/>
    </xf>
    <xf numFmtId="197" fontId="124" fillId="44" borderId="31">
      <alignment vertical="center"/>
    </xf>
    <xf numFmtId="198" fontId="124" fillId="44" borderId="31" applyProtection="0">
      <alignment vertical="center"/>
    </xf>
    <xf numFmtId="198" fontId="125" fillId="38" borderId="31" applyProtection="0">
      <alignment vertical="center"/>
    </xf>
    <xf numFmtId="198" fontId="126" fillId="22" borderId="31" applyProtection="0">
      <alignment vertical="center"/>
    </xf>
    <xf numFmtId="198" fontId="126" fillId="22" borderId="31">
      <alignment vertical="center"/>
    </xf>
    <xf numFmtId="198" fontId="125" fillId="38" borderId="31">
      <alignment vertical="center"/>
    </xf>
    <xf numFmtId="198" fontId="124" fillId="4" borderId="31" applyProtection="0">
      <alignment vertical="center"/>
    </xf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1" fillId="0" borderId="0"/>
    <xf numFmtId="9" fontId="191" fillId="0" borderId="0" applyFont="0" applyFill="0" applyBorder="0" applyAlignment="0" applyProtection="0"/>
    <xf numFmtId="215" fontId="191" fillId="0" borderId="0" applyFont="0" applyFill="0" applyBorder="0" applyAlignment="0" applyProtection="0"/>
    <xf numFmtId="0" fontId="192" fillId="0" borderId="0" applyNumberFormat="0" applyBorder="0" applyProtection="0"/>
    <xf numFmtId="216" fontId="191" fillId="0" borderId="0" applyFont="0" applyBorder="0" applyProtection="0"/>
  </cellStyleXfs>
  <cellXfs count="762">
    <xf numFmtId="0" fontId="0" fillId="0" borderId="0" xfId="0"/>
    <xf numFmtId="0" fontId="142" fillId="0" borderId="0" xfId="1539" applyFont="1"/>
    <xf numFmtId="0" fontId="142" fillId="0" borderId="0" xfId="1539" applyFont="1" applyAlignment="1">
      <alignment horizontal="center"/>
    </xf>
    <xf numFmtId="0" fontId="142" fillId="0" borderId="18" xfId="1539" applyFont="1" applyBorder="1"/>
    <xf numFmtId="0" fontId="142" fillId="0" borderId="18" xfId="1539" applyFont="1" applyBorder="1" applyAlignment="1">
      <alignment horizontal="center"/>
    </xf>
    <xf numFmtId="0" fontId="143" fillId="0" borderId="0" xfId="799" applyFont="1"/>
    <xf numFmtId="197" fontId="142" fillId="0" borderId="18" xfId="2" applyNumberFormat="1" applyFont="1" applyBorder="1" applyAlignment="1" applyProtection="1">
      <alignment horizontal="center"/>
    </xf>
    <xf numFmtId="197" fontId="142" fillId="0" borderId="0" xfId="2" applyNumberFormat="1" applyFont="1" applyBorder="1" applyAlignment="1" applyProtection="1">
      <alignment horizontal="center"/>
    </xf>
    <xf numFmtId="0" fontId="142" fillId="56" borderId="18" xfId="1539" applyFont="1" applyFill="1" applyBorder="1"/>
    <xf numFmtId="0" fontId="142" fillId="56" borderId="18" xfId="1539" applyFont="1" applyFill="1" applyBorder="1" applyAlignment="1">
      <alignment horizontal="center"/>
    </xf>
    <xf numFmtId="0" fontId="142" fillId="56" borderId="0" xfId="1539" applyFont="1" applyFill="1" applyAlignment="1">
      <alignment horizontal="center"/>
    </xf>
    <xf numFmtId="179" fontId="142" fillId="56" borderId="18" xfId="1" applyFont="1" applyFill="1" applyBorder="1" applyAlignment="1" applyProtection="1">
      <alignment horizontal="center"/>
    </xf>
    <xf numFmtId="179" fontId="142" fillId="56" borderId="0" xfId="1" applyFont="1" applyFill="1" applyBorder="1" applyAlignment="1" applyProtection="1">
      <alignment horizontal="center"/>
    </xf>
    <xf numFmtId="0" fontId="142" fillId="56" borderId="32" xfId="1539" applyFont="1" applyFill="1" applyBorder="1"/>
    <xf numFmtId="179" fontId="142" fillId="56" borderId="32" xfId="1" applyFont="1" applyFill="1" applyBorder="1" applyAlignment="1" applyProtection="1">
      <alignment horizontal="center"/>
    </xf>
    <xf numFmtId="0" fontId="144" fillId="57" borderId="0" xfId="799" applyFont="1" applyFill="1"/>
    <xf numFmtId="0" fontId="145" fillId="57" borderId="0" xfId="799" applyFont="1" applyFill="1" applyAlignment="1">
      <alignment horizontal="center"/>
    </xf>
    <xf numFmtId="0" fontId="146" fillId="57" borderId="0" xfId="799" applyFont="1" applyFill="1" applyAlignment="1">
      <alignment horizontal="center"/>
    </xf>
    <xf numFmtId="0" fontId="8" fillId="57" borderId="0" xfId="799" applyFont="1" applyFill="1" applyAlignment="1">
      <alignment horizontal="center"/>
    </xf>
    <xf numFmtId="0" fontId="146" fillId="57" borderId="0" xfId="799" applyFont="1" applyFill="1" applyAlignment="1">
      <alignment horizontal="left"/>
    </xf>
    <xf numFmtId="0" fontId="143" fillId="2" borderId="33" xfId="799" applyFont="1" applyFill="1" applyBorder="1"/>
    <xf numFmtId="0" fontId="147" fillId="2" borderId="34" xfId="799" applyFont="1" applyFill="1" applyBorder="1" applyAlignment="1">
      <alignment horizontal="center"/>
    </xf>
    <xf numFmtId="0" fontId="147" fillId="2" borderId="0" xfId="799" applyFont="1" applyFill="1" applyAlignment="1">
      <alignment horizontal="center"/>
    </xf>
    <xf numFmtId="0" fontId="148" fillId="2" borderId="0" xfId="799" applyFont="1" applyFill="1"/>
    <xf numFmtId="0" fontId="149" fillId="2" borderId="0" xfId="799" applyFont="1" applyFill="1" applyAlignment="1">
      <alignment horizontal="center"/>
    </xf>
    <xf numFmtId="2" fontId="149" fillId="2" borderId="0" xfId="799" applyNumberFormat="1" applyFont="1" applyFill="1" applyAlignment="1">
      <alignment horizontal="center"/>
    </xf>
    <xf numFmtId="0" fontId="150" fillId="58" borderId="0" xfId="799" applyFont="1" applyFill="1"/>
    <xf numFmtId="0" fontId="149" fillId="58" borderId="0" xfId="799" applyFont="1" applyFill="1" applyAlignment="1">
      <alignment horizontal="center"/>
    </xf>
    <xf numFmtId="0" fontId="143" fillId="58" borderId="0" xfId="799" applyFont="1" applyFill="1" applyAlignment="1">
      <alignment horizontal="center"/>
    </xf>
    <xf numFmtId="0" fontId="147" fillId="2" borderId="35" xfId="799" applyFont="1" applyFill="1" applyBorder="1"/>
    <xf numFmtId="166" fontId="143" fillId="2" borderId="0" xfId="799" applyNumberFormat="1" applyFont="1" applyFill="1" applyAlignment="1">
      <alignment horizontal="center"/>
    </xf>
    <xf numFmtId="0" fontId="143" fillId="2" borderId="35" xfId="799" applyFont="1" applyFill="1" applyBorder="1"/>
    <xf numFmtId="1" fontId="142" fillId="2" borderId="0" xfId="799" applyNumberFormat="1" applyFont="1" applyFill="1" applyAlignment="1">
      <alignment horizontal="center"/>
    </xf>
    <xf numFmtId="199" fontId="0" fillId="0" borderId="0" xfId="1539" applyNumberFormat="1" applyFont="1"/>
    <xf numFmtId="166" fontId="151" fillId="2" borderId="0" xfId="799" applyNumberFormat="1" applyFont="1" applyFill="1" applyAlignment="1">
      <alignment horizontal="center"/>
    </xf>
    <xf numFmtId="0" fontId="147" fillId="2" borderId="36" xfId="799" applyFont="1" applyFill="1" applyBorder="1"/>
    <xf numFmtId="1" fontId="143" fillId="2" borderId="37" xfId="799" applyNumberFormat="1" applyFont="1" applyFill="1" applyBorder="1" applyAlignment="1">
      <alignment horizontal="center"/>
    </xf>
    <xf numFmtId="1" fontId="143" fillId="2" borderId="0" xfId="799" applyNumberFormat="1" applyFont="1" applyFill="1" applyAlignment="1">
      <alignment horizontal="center"/>
    </xf>
    <xf numFmtId="14" fontId="143" fillId="2" borderId="0" xfId="799" applyNumberFormat="1" applyFont="1" applyFill="1"/>
    <xf numFmtId="3" fontId="143" fillId="2" borderId="0" xfId="799" applyNumberFormat="1" applyFont="1" applyFill="1" applyAlignment="1">
      <alignment horizontal="center"/>
    </xf>
    <xf numFmtId="184" fontId="143" fillId="2" borderId="0" xfId="2" applyFont="1" applyFill="1" applyBorder="1" applyAlignment="1" applyProtection="1">
      <alignment horizontal="center"/>
    </xf>
    <xf numFmtId="0" fontId="8" fillId="58" borderId="0" xfId="799" applyFont="1" applyFill="1" applyAlignment="1">
      <alignment horizontal="left"/>
    </xf>
    <xf numFmtId="0" fontId="8" fillId="58" borderId="0" xfId="799" applyFont="1" applyFill="1" applyAlignment="1">
      <alignment horizontal="center"/>
    </xf>
    <xf numFmtId="0" fontId="143" fillId="58" borderId="0" xfId="799" applyFont="1" applyFill="1" applyAlignment="1">
      <alignment horizontal="left"/>
    </xf>
    <xf numFmtId="0" fontId="141" fillId="0" borderId="0" xfId="1539" applyFont="1"/>
    <xf numFmtId="200" fontId="9" fillId="2" borderId="0" xfId="799" applyNumberFormat="1" applyFont="1" applyFill="1" applyAlignment="1">
      <alignment horizontal="center"/>
    </xf>
    <xf numFmtId="199" fontId="141" fillId="0" borderId="0" xfId="1539" applyNumberFormat="1" applyFont="1"/>
    <xf numFmtId="200" fontId="142" fillId="2" borderId="0" xfId="799" applyNumberFormat="1" applyFont="1" applyFill="1" applyAlignment="1">
      <alignment horizontal="center"/>
    </xf>
    <xf numFmtId="0" fontId="0" fillId="59" borderId="0" xfId="1539" applyFont="1" applyFill="1"/>
    <xf numFmtId="0" fontId="143" fillId="59" borderId="35" xfId="799" applyFont="1" applyFill="1" applyBorder="1"/>
    <xf numFmtId="200" fontId="142" fillId="59" borderId="0" xfId="799" applyNumberFormat="1" applyFont="1" applyFill="1" applyAlignment="1">
      <alignment horizontal="center"/>
    </xf>
    <xf numFmtId="199" fontId="0" fillId="59" borderId="0" xfId="1539" applyNumberFormat="1" applyFont="1" applyFill="1"/>
    <xf numFmtId="0" fontId="152" fillId="0" borderId="0" xfId="1539" applyFont="1"/>
    <xf numFmtId="200" fontId="147" fillId="2" borderId="0" xfId="799" applyNumberFormat="1" applyFont="1" applyFill="1" applyAlignment="1">
      <alignment horizontal="center"/>
    </xf>
    <xf numFmtId="199" fontId="152" fillId="0" borderId="0" xfId="1539" applyNumberFormat="1" applyFont="1"/>
    <xf numFmtId="0" fontId="153" fillId="0" borderId="0" xfId="1539" applyFont="1"/>
    <xf numFmtId="200" fontId="143" fillId="2" borderId="0" xfId="799" applyNumberFormat="1" applyFont="1" applyFill="1" applyAlignment="1">
      <alignment horizontal="center"/>
    </xf>
    <xf numFmtId="199" fontId="153" fillId="0" borderId="0" xfId="1539" applyNumberFormat="1" applyFont="1"/>
    <xf numFmtId="0" fontId="153" fillId="59" borderId="0" xfId="1539" applyFont="1" applyFill="1"/>
    <xf numFmtId="200" fontId="143" fillId="59" borderId="0" xfId="799" applyNumberFormat="1" applyFont="1" applyFill="1" applyAlignment="1">
      <alignment horizontal="center"/>
    </xf>
    <xf numFmtId="199" fontId="153" fillId="59" borderId="0" xfId="1539" applyNumberFormat="1" applyFont="1" applyFill="1"/>
    <xf numFmtId="0" fontId="153" fillId="6" borderId="0" xfId="1539" applyFont="1" applyFill="1"/>
    <xf numFmtId="0" fontId="143" fillId="6" borderId="35" xfId="799" applyFont="1" applyFill="1" applyBorder="1"/>
    <xf numFmtId="200" fontId="143" fillId="6" borderId="0" xfId="799" applyNumberFormat="1" applyFont="1" applyFill="1" applyAlignment="1">
      <alignment horizontal="center"/>
    </xf>
    <xf numFmtId="199" fontId="153" fillId="6" borderId="0" xfId="1539" applyNumberFormat="1" applyFont="1" applyFill="1"/>
    <xf numFmtId="199" fontId="147" fillId="2" borderId="0" xfId="799" applyNumberFormat="1" applyFont="1" applyFill="1" applyAlignment="1">
      <alignment horizontal="center"/>
    </xf>
    <xf numFmtId="199" fontId="143" fillId="2" borderId="0" xfId="799" applyNumberFormat="1" applyFont="1" applyFill="1" applyAlignment="1">
      <alignment horizontal="center"/>
    </xf>
    <xf numFmtId="199" fontId="143" fillId="59" borderId="0" xfId="799" applyNumberFormat="1" applyFont="1" applyFill="1" applyAlignment="1">
      <alignment horizontal="center"/>
    </xf>
    <xf numFmtId="0" fontId="0" fillId="6" borderId="0" xfId="1539" applyFont="1" applyFill="1"/>
    <xf numFmtId="199" fontId="143" fillId="6" borderId="0" xfId="799" applyNumberFormat="1" applyFont="1" applyFill="1" applyAlignment="1">
      <alignment horizontal="center"/>
    </xf>
    <xf numFmtId="199" fontId="0" fillId="6" borderId="0" xfId="1539" applyNumberFormat="1" applyFont="1" applyFill="1"/>
    <xf numFmtId="0" fontId="143" fillId="2" borderId="36" xfId="799" applyFont="1" applyFill="1" applyBorder="1"/>
    <xf numFmtId="2" fontId="143" fillId="2" borderId="37" xfId="799" applyNumberFormat="1" applyFont="1" applyFill="1" applyBorder="1" applyAlignment="1">
      <alignment horizontal="center"/>
    </xf>
    <xf numFmtId="2" fontId="143" fillId="2" borderId="0" xfId="799" applyNumberFormat="1" applyFont="1" applyFill="1" applyAlignment="1">
      <alignment horizontal="center"/>
    </xf>
    <xf numFmtId="200" fontId="143" fillId="2" borderId="37" xfId="799" applyNumberFormat="1" applyFont="1" applyFill="1" applyBorder="1" applyAlignment="1">
      <alignment horizontal="center"/>
    </xf>
    <xf numFmtId="14" fontId="154" fillId="2" borderId="0" xfId="799" applyNumberFormat="1" applyFont="1" applyFill="1"/>
    <xf numFmtId="184" fontId="154" fillId="2" borderId="0" xfId="2" applyFont="1" applyFill="1" applyBorder="1" applyAlignment="1" applyProtection="1">
      <alignment horizontal="center"/>
    </xf>
    <xf numFmtId="201" fontId="154" fillId="2" borderId="0" xfId="1" applyNumberFormat="1" applyFont="1" applyFill="1" applyBorder="1" applyAlignment="1" applyProtection="1">
      <alignment horizontal="center"/>
    </xf>
    <xf numFmtId="0" fontId="143" fillId="2" borderId="0" xfId="799" applyFont="1" applyFill="1" applyAlignment="1">
      <alignment horizontal="center"/>
    </xf>
    <xf numFmtId="3" fontId="143" fillId="58" borderId="0" xfId="799" applyNumberFormat="1" applyFont="1" applyFill="1" applyAlignment="1">
      <alignment horizontal="center"/>
    </xf>
    <xf numFmtId="2" fontId="0" fillId="0" borderId="0" xfId="1539" applyNumberFormat="1" applyFont="1"/>
    <xf numFmtId="0" fontId="140" fillId="0" borderId="0" xfId="1539" applyFont="1"/>
    <xf numFmtId="0" fontId="155" fillId="2" borderId="35" xfId="799" applyFont="1" applyFill="1" applyBorder="1"/>
    <xf numFmtId="200" fontId="155" fillId="2" borderId="0" xfId="799" applyNumberFormat="1" applyFont="1" applyFill="1" applyAlignment="1">
      <alignment horizontal="center"/>
    </xf>
    <xf numFmtId="2" fontId="147" fillId="2" borderId="0" xfId="799" applyNumberFormat="1" applyFont="1" applyFill="1" applyAlignment="1">
      <alignment horizontal="center"/>
    </xf>
    <xf numFmtId="2" fontId="142" fillId="2" borderId="0" xfId="799" applyNumberFormat="1" applyFont="1" applyFill="1" applyAlignment="1">
      <alignment horizontal="center"/>
    </xf>
    <xf numFmtId="2" fontId="147" fillId="59" borderId="0" xfId="799" applyNumberFormat="1" applyFont="1" applyFill="1" applyAlignment="1">
      <alignment horizontal="center"/>
    </xf>
    <xf numFmtId="0" fontId="143" fillId="60" borderId="35" xfId="799" applyFont="1" applyFill="1" applyBorder="1"/>
    <xf numFmtId="2" fontId="142" fillId="60" borderId="0" xfId="799" applyNumberFormat="1" applyFont="1" applyFill="1" applyAlignment="1">
      <alignment horizontal="center"/>
    </xf>
    <xf numFmtId="200" fontId="142" fillId="60" borderId="0" xfId="799" applyNumberFormat="1" applyFont="1" applyFill="1" applyAlignment="1">
      <alignment horizontal="center"/>
    </xf>
    <xf numFmtId="0" fontId="0" fillId="60" borderId="0" xfId="1539" applyFont="1" applyFill="1"/>
    <xf numFmtId="0" fontId="143" fillId="2" borderId="0" xfId="799" applyFont="1" applyFill="1"/>
    <xf numFmtId="2" fontId="9" fillId="2" borderId="0" xfId="799" applyNumberFormat="1" applyFont="1" applyFill="1" applyAlignment="1">
      <alignment horizontal="center"/>
    </xf>
    <xf numFmtId="0" fontId="141" fillId="61" borderId="0" xfId="1539" applyFont="1" applyFill="1"/>
    <xf numFmtId="0" fontId="147" fillId="61" borderId="35" xfId="799" applyFont="1" applyFill="1" applyBorder="1"/>
    <xf numFmtId="2" fontId="9" fillId="61" borderId="0" xfId="799" applyNumberFormat="1" applyFont="1" applyFill="1" applyAlignment="1">
      <alignment horizontal="center"/>
    </xf>
    <xf numFmtId="200" fontId="9" fillId="61" borderId="0" xfId="799" applyNumberFormat="1" applyFont="1" applyFill="1" applyAlignment="1">
      <alignment horizontal="center"/>
    </xf>
    <xf numFmtId="199" fontId="0" fillId="61" borderId="0" xfId="1539" applyNumberFormat="1" applyFont="1" applyFill="1"/>
    <xf numFmtId="0" fontId="0" fillId="61" borderId="0" xfId="1539" applyFont="1" applyFill="1"/>
    <xf numFmtId="2" fontId="142" fillId="59" borderId="0" xfId="799" applyNumberFormat="1" applyFont="1" applyFill="1" applyAlignment="1">
      <alignment horizontal="center"/>
    </xf>
    <xf numFmtId="0" fontId="143" fillId="61" borderId="35" xfId="799" applyFont="1" applyFill="1" applyBorder="1"/>
    <xf numFmtId="2" fontId="142" fillId="61" borderId="0" xfId="799" applyNumberFormat="1" applyFont="1" applyFill="1" applyAlignment="1">
      <alignment horizontal="center"/>
    </xf>
    <xf numFmtId="200" fontId="142" fillId="61" borderId="0" xfId="799" applyNumberFormat="1" applyFont="1" applyFill="1" applyAlignment="1">
      <alignment horizontal="center"/>
    </xf>
    <xf numFmtId="2" fontId="142" fillId="6" borderId="0" xfId="799" applyNumberFormat="1" applyFont="1" applyFill="1" applyAlignment="1">
      <alignment horizontal="center"/>
    </xf>
    <xf numFmtId="200" fontId="142" fillId="6" borderId="0" xfId="799" applyNumberFormat="1" applyFont="1" applyFill="1" applyAlignment="1">
      <alignment horizontal="center"/>
    </xf>
    <xf numFmtId="0" fontId="141" fillId="62" borderId="0" xfId="1539" applyFont="1" applyFill="1"/>
    <xf numFmtId="0" fontId="0" fillId="62" borderId="0" xfId="1539" applyFont="1" applyFill="1"/>
    <xf numFmtId="0" fontId="156" fillId="2" borderId="38" xfId="843" applyFont="1" applyFill="1" applyBorder="1"/>
    <xf numFmtId="0" fontId="147" fillId="2" borderId="39" xfId="799" applyFont="1" applyFill="1" applyBorder="1" applyAlignment="1">
      <alignment horizontal="center"/>
    </xf>
    <xf numFmtId="200" fontId="142" fillId="0" borderId="0" xfId="1539" applyNumberFormat="1" applyFont="1"/>
    <xf numFmtId="2" fontId="142" fillId="0" borderId="0" xfId="1539" applyNumberFormat="1" applyFont="1"/>
    <xf numFmtId="200" fontId="142" fillId="60" borderId="0" xfId="1539" applyNumberFormat="1" applyFont="1" applyFill="1"/>
    <xf numFmtId="2" fontId="142" fillId="60" borderId="0" xfId="1539" applyNumberFormat="1" applyFont="1" applyFill="1"/>
    <xf numFmtId="0" fontId="147" fillId="63" borderId="35" xfId="799" applyFont="1" applyFill="1" applyBorder="1"/>
    <xf numFmtId="200" fontId="9" fillId="63" borderId="0" xfId="1539" applyNumberFormat="1" applyFont="1" applyFill="1"/>
    <xf numFmtId="2" fontId="9" fillId="63" borderId="0" xfId="1539" applyNumberFormat="1" applyFont="1" applyFill="1"/>
    <xf numFmtId="0" fontId="147" fillId="63" borderId="24" xfId="799" applyFont="1" applyFill="1" applyBorder="1"/>
    <xf numFmtId="184" fontId="142" fillId="63" borderId="0" xfId="2" applyFont="1" applyFill="1" applyBorder="1" applyProtection="1"/>
    <xf numFmtId="184" fontId="0" fillId="0" borderId="0" xfId="1539" applyNumberFormat="1" applyFont="1"/>
    <xf numFmtId="184" fontId="0" fillId="0" borderId="0" xfId="2" applyFont="1" applyBorder="1" applyProtection="1"/>
    <xf numFmtId="0" fontId="157" fillId="64" borderId="0" xfId="1539" applyFont="1" applyFill="1" applyAlignment="1">
      <alignment wrapText="1"/>
    </xf>
    <xf numFmtId="202" fontId="156" fillId="0" borderId="18" xfId="869" applyNumberFormat="1" applyFont="1" applyBorder="1" applyAlignment="1">
      <alignment horizontal="center"/>
    </xf>
    <xf numFmtId="202" fontId="156" fillId="0" borderId="18" xfId="869" applyNumberFormat="1" applyFont="1" applyBorder="1" applyAlignment="1">
      <alignment horizontal="center" wrapText="1"/>
    </xf>
    <xf numFmtId="0" fontId="0" fillId="0" borderId="18" xfId="1539" applyFont="1" applyBorder="1"/>
    <xf numFmtId="200" fontId="0" fillId="0" borderId="0" xfId="1539" applyNumberFormat="1" applyFont="1"/>
    <xf numFmtId="182" fontId="158" fillId="65" borderId="0" xfId="868" applyFont="1" applyFill="1"/>
    <xf numFmtId="166" fontId="159" fillId="65" borderId="18" xfId="868" applyNumberFormat="1" applyFont="1" applyFill="1" applyBorder="1"/>
    <xf numFmtId="200" fontId="160" fillId="0" borderId="18" xfId="868" applyNumberFormat="1" applyFont="1" applyBorder="1"/>
    <xf numFmtId="200" fontId="161" fillId="0" borderId="0" xfId="1539" applyNumberFormat="1" applyFont="1"/>
    <xf numFmtId="2" fontId="161" fillId="0" borderId="0" xfId="1539" applyNumberFormat="1" applyFont="1"/>
    <xf numFmtId="200" fontId="0" fillId="60" borderId="0" xfId="1539" applyNumberFormat="1" applyFont="1" applyFill="1"/>
    <xf numFmtId="200" fontId="160" fillId="60" borderId="18" xfId="868" applyNumberFormat="1" applyFont="1" applyFill="1" applyBorder="1"/>
    <xf numFmtId="200" fontId="162" fillId="39" borderId="18" xfId="868" applyNumberFormat="1" applyFont="1" applyFill="1" applyBorder="1"/>
    <xf numFmtId="197" fontId="0" fillId="0" borderId="0" xfId="2" applyNumberFormat="1" applyFont="1" applyBorder="1" applyProtection="1"/>
    <xf numFmtId="184" fontId="157" fillId="0" borderId="0" xfId="2" applyFont="1" applyBorder="1" applyProtection="1"/>
    <xf numFmtId="197" fontId="157" fillId="0" borderId="0" xfId="2" applyNumberFormat="1" applyFont="1" applyBorder="1" applyProtection="1"/>
    <xf numFmtId="200" fontId="142" fillId="0" borderId="18" xfId="1539" applyNumberFormat="1" applyFont="1" applyBorder="1" applyAlignment="1">
      <alignment horizontal="center"/>
    </xf>
    <xf numFmtId="0" fontId="9" fillId="0" borderId="18" xfId="1539" applyFont="1" applyBorder="1"/>
    <xf numFmtId="200" fontId="9" fillId="0" borderId="18" xfId="1539" applyNumberFormat="1" applyFont="1" applyBorder="1" applyAlignment="1">
      <alignment horizontal="center"/>
    </xf>
    <xf numFmtId="184" fontId="142" fillId="0" borderId="0" xfId="2" applyFont="1" applyBorder="1" applyProtection="1"/>
    <xf numFmtId="179" fontId="0" fillId="0" borderId="0" xfId="1" applyFont="1" applyBorder="1" applyProtection="1"/>
    <xf numFmtId="197" fontId="0" fillId="6" borderId="0" xfId="2" applyNumberFormat="1" applyFont="1" applyFill="1" applyBorder="1" applyProtection="1"/>
    <xf numFmtId="0" fontId="150" fillId="2" borderId="0" xfId="799" applyFont="1" applyFill="1"/>
    <xf numFmtId="0" fontId="141" fillId="66" borderId="18" xfId="1539" applyFont="1" applyFill="1" applyBorder="1"/>
    <xf numFmtId="0" fontId="141" fillId="66" borderId="0" xfId="1539" applyFont="1" applyFill="1"/>
    <xf numFmtId="0" fontId="0" fillId="6" borderId="18" xfId="1539" applyFont="1" applyFill="1" applyBorder="1"/>
    <xf numFmtId="201" fontId="0" fillId="6" borderId="18" xfId="1" applyNumberFormat="1" applyFont="1" applyFill="1" applyBorder="1" applyAlignment="1" applyProtection="1">
      <alignment horizontal="center"/>
    </xf>
    <xf numFmtId="201" fontId="0" fillId="6" borderId="0" xfId="1" applyNumberFormat="1" applyFont="1" applyFill="1" applyBorder="1" applyAlignment="1" applyProtection="1">
      <alignment horizontal="center"/>
    </xf>
    <xf numFmtId="200" fontId="0" fillId="6" borderId="18" xfId="1539" applyNumberFormat="1" applyFont="1" applyFill="1" applyBorder="1" applyAlignment="1">
      <alignment horizontal="center"/>
    </xf>
    <xf numFmtId="200" fontId="0" fillId="6" borderId="0" xfId="1539" applyNumberFormat="1" applyFont="1" applyFill="1" applyAlignment="1">
      <alignment horizontal="center"/>
    </xf>
    <xf numFmtId="0" fontId="0" fillId="67" borderId="18" xfId="1539" applyFont="1" applyFill="1" applyBorder="1"/>
    <xf numFmtId="199" fontId="0" fillId="67" borderId="18" xfId="1539" applyNumberFormat="1" applyFont="1" applyFill="1" applyBorder="1" applyAlignment="1">
      <alignment horizontal="center"/>
    </xf>
    <xf numFmtId="200" fontId="0" fillId="67" borderId="0" xfId="1539" applyNumberFormat="1" applyFont="1" applyFill="1" applyAlignment="1">
      <alignment horizontal="center"/>
    </xf>
    <xf numFmtId="0" fontId="0" fillId="59" borderId="18" xfId="1539" applyFont="1" applyFill="1" applyBorder="1"/>
    <xf numFmtId="203" fontId="0" fillId="59" borderId="18" xfId="1" applyNumberFormat="1" applyFont="1" applyFill="1" applyBorder="1" applyAlignment="1" applyProtection="1">
      <alignment horizontal="center"/>
    </xf>
    <xf numFmtId="203" fontId="0" fillId="59" borderId="0" xfId="1" applyNumberFormat="1" applyFont="1" applyFill="1" applyBorder="1" applyAlignment="1" applyProtection="1">
      <alignment horizontal="center"/>
    </xf>
    <xf numFmtId="201" fontId="0" fillId="59" borderId="18" xfId="1" applyNumberFormat="1" applyFont="1" applyFill="1" applyBorder="1" applyAlignment="1" applyProtection="1">
      <alignment horizontal="center"/>
    </xf>
    <xf numFmtId="201" fontId="0" fillId="59" borderId="0" xfId="1" applyNumberFormat="1" applyFont="1" applyFill="1" applyBorder="1" applyAlignment="1" applyProtection="1">
      <alignment horizontal="center"/>
    </xf>
    <xf numFmtId="201" fontId="0" fillId="6" borderId="18" xfId="1539" applyNumberFormat="1" applyFont="1" applyFill="1" applyBorder="1" applyAlignment="1">
      <alignment horizontal="center"/>
    </xf>
    <xf numFmtId="203" fontId="0" fillId="6" borderId="18" xfId="1539" applyNumberFormat="1" applyFont="1" applyFill="1" applyBorder="1" applyAlignment="1">
      <alignment horizontal="center"/>
    </xf>
    <xf numFmtId="201" fontId="0" fillId="6" borderId="0" xfId="1539" applyNumberFormat="1" applyFont="1" applyFill="1" applyAlignment="1">
      <alignment horizontal="center"/>
    </xf>
    <xf numFmtId="0" fontId="142" fillId="39" borderId="0" xfId="1539" applyFont="1" applyFill="1"/>
    <xf numFmtId="186" fontId="142" fillId="39" borderId="0" xfId="1539" applyNumberFormat="1" applyFont="1" applyFill="1"/>
    <xf numFmtId="186" fontId="0" fillId="0" borderId="0" xfId="1539" applyNumberFormat="1" applyFont="1"/>
    <xf numFmtId="197" fontId="142" fillId="0" borderId="0" xfId="2" applyNumberFormat="1" applyFont="1" applyBorder="1" applyProtection="1"/>
    <xf numFmtId="179" fontId="0" fillId="6" borderId="18" xfId="1" applyFont="1" applyFill="1" applyBorder="1" applyAlignment="1" applyProtection="1">
      <alignment horizontal="center"/>
    </xf>
    <xf numFmtId="179" fontId="0" fillId="6" borderId="0" xfId="1" applyFont="1" applyFill="1" applyBorder="1" applyAlignment="1" applyProtection="1">
      <alignment horizontal="center"/>
    </xf>
    <xf numFmtId="2" fontId="142" fillId="2" borderId="18" xfId="799" applyNumberFormat="1" applyFont="1" applyFill="1" applyBorder="1" applyAlignment="1">
      <alignment horizontal="center"/>
    </xf>
    <xf numFmtId="2" fontId="142" fillId="67" borderId="18" xfId="799" applyNumberFormat="1" applyFont="1" applyFill="1" applyBorder="1" applyAlignment="1">
      <alignment horizontal="center"/>
    </xf>
    <xf numFmtId="2" fontId="142" fillId="67" borderId="0" xfId="799" applyNumberFormat="1" applyFont="1" applyFill="1" applyAlignment="1">
      <alignment horizontal="center"/>
    </xf>
    <xf numFmtId="2" fontId="0" fillId="0" borderId="18" xfId="1539" applyNumberFormat="1" applyFont="1" applyBorder="1"/>
    <xf numFmtId="200" fontId="0" fillId="67" borderId="18" xfId="1539" applyNumberFormat="1" applyFont="1" applyFill="1" applyBorder="1" applyAlignment="1">
      <alignment horizontal="center"/>
    </xf>
    <xf numFmtId="2" fontId="0" fillId="59" borderId="18" xfId="1539" applyNumberFormat="1" applyFont="1" applyFill="1" applyBorder="1"/>
    <xf numFmtId="2" fontId="0" fillId="59" borderId="0" xfId="1539" applyNumberFormat="1" applyFont="1" applyFill="1"/>
    <xf numFmtId="203" fontId="0" fillId="6" borderId="0" xfId="1539" applyNumberFormat="1" applyFont="1" applyFill="1" applyAlignment="1">
      <alignment horizontal="center"/>
    </xf>
    <xf numFmtId="166" fontId="0" fillId="0" borderId="0" xfId="1539" applyNumberFormat="1" applyFont="1"/>
    <xf numFmtId="201" fontId="0" fillId="0" borderId="18" xfId="1" applyNumberFormat="1" applyFont="1" applyBorder="1" applyProtection="1"/>
    <xf numFmtId="203" fontId="0" fillId="0" borderId="18" xfId="1" applyNumberFormat="1" applyFont="1" applyBorder="1" applyProtection="1"/>
    <xf numFmtId="203" fontId="0" fillId="0" borderId="0" xfId="1" applyNumberFormat="1" applyFont="1" applyBorder="1" applyProtection="1"/>
    <xf numFmtId="203" fontId="0" fillId="6" borderId="18" xfId="1" applyNumberFormat="1" applyFont="1" applyFill="1" applyBorder="1" applyProtection="1"/>
    <xf numFmtId="203" fontId="0" fillId="6" borderId="0" xfId="1" applyNumberFormat="1" applyFont="1" applyFill="1" applyBorder="1" applyProtection="1"/>
    <xf numFmtId="201" fontId="0" fillId="0" borderId="0" xfId="1" applyNumberFormat="1" applyFont="1" applyBorder="1" applyProtection="1"/>
    <xf numFmtId="203" fontId="0" fillId="6" borderId="18" xfId="1539" applyNumberFormat="1" applyFont="1" applyFill="1" applyBorder="1"/>
    <xf numFmtId="203" fontId="0" fillId="6" borderId="0" xfId="1539" applyNumberFormat="1" applyFont="1" applyFill="1"/>
    <xf numFmtId="0" fontId="0" fillId="0" borderId="40" xfId="1539" applyFont="1" applyBorder="1"/>
    <xf numFmtId="203" fontId="0" fillId="0" borderId="0" xfId="1539" applyNumberFormat="1" applyFont="1"/>
    <xf numFmtId="0" fontId="153" fillId="0" borderId="40" xfId="1539" applyFont="1" applyBorder="1"/>
    <xf numFmtId="184" fontId="153" fillId="0" borderId="0" xfId="2" applyFont="1" applyBorder="1" applyProtection="1"/>
    <xf numFmtId="4" fontId="0" fillId="0" borderId="0" xfId="1539" applyNumberFormat="1" applyFont="1"/>
    <xf numFmtId="201" fontId="0" fillId="6" borderId="18" xfId="1" applyNumberFormat="1" applyFont="1" applyFill="1" applyBorder="1" applyProtection="1"/>
    <xf numFmtId="201" fontId="0" fillId="6" borderId="0" xfId="1" applyNumberFormat="1" applyFont="1" applyFill="1" applyBorder="1" applyProtection="1"/>
    <xf numFmtId="0" fontId="163" fillId="0" borderId="0" xfId="1539" applyFont="1"/>
    <xf numFmtId="0" fontId="143" fillId="2" borderId="41" xfId="799" applyFont="1" applyFill="1" applyBorder="1"/>
    <xf numFmtId="0" fontId="147" fillId="2" borderId="42" xfId="799" applyFont="1" applyFill="1" applyBorder="1" applyAlignment="1">
      <alignment horizontal="center"/>
    </xf>
    <xf numFmtId="179" fontId="0" fillId="0" borderId="18" xfId="1" applyFont="1" applyBorder="1" applyProtection="1"/>
    <xf numFmtId="179" fontId="0" fillId="67" borderId="18" xfId="1" applyFont="1" applyFill="1" applyBorder="1" applyProtection="1"/>
    <xf numFmtId="0" fontId="0" fillId="68" borderId="18" xfId="1539" applyFont="1" applyFill="1" applyBorder="1"/>
    <xf numFmtId="179" fontId="0" fillId="68" borderId="18" xfId="1" applyFont="1" applyFill="1" applyBorder="1" applyProtection="1"/>
    <xf numFmtId="0" fontId="143" fillId="6" borderId="41" xfId="799" applyFont="1" applyFill="1" applyBorder="1"/>
    <xf numFmtId="0" fontId="147" fillId="69" borderId="42" xfId="799" applyFont="1" applyFill="1" applyBorder="1" applyAlignment="1">
      <alignment horizontal="center"/>
    </xf>
    <xf numFmtId="0" fontId="163" fillId="0" borderId="0" xfId="873" applyFont="1"/>
    <xf numFmtId="201" fontId="0" fillId="69" borderId="18" xfId="1" applyNumberFormat="1" applyFont="1" applyFill="1" applyBorder="1" applyProtection="1"/>
    <xf numFmtId="0" fontId="0" fillId="0" borderId="18" xfId="873" applyFont="1" applyBorder="1"/>
    <xf numFmtId="201" fontId="0" fillId="0" borderId="18" xfId="726" applyNumberFormat="1" applyFont="1" applyBorder="1" applyProtection="1"/>
    <xf numFmtId="201" fontId="0" fillId="69" borderId="18" xfId="726" applyNumberFormat="1" applyFont="1" applyFill="1" applyBorder="1" applyProtection="1"/>
    <xf numFmtId="201" fontId="0" fillId="67" borderId="18" xfId="1" applyNumberFormat="1" applyFont="1" applyFill="1" applyBorder="1" applyProtection="1"/>
    <xf numFmtId="201" fontId="0" fillId="67" borderId="18" xfId="726" applyNumberFormat="1" applyFont="1" applyFill="1" applyBorder="1" applyProtection="1"/>
    <xf numFmtId="0" fontId="141" fillId="68" borderId="18" xfId="1539" applyFont="1" applyFill="1" applyBorder="1"/>
    <xf numFmtId="204" fontId="141" fillId="68" borderId="18" xfId="1" applyNumberFormat="1" applyFont="1" applyFill="1" applyBorder="1" applyProtection="1"/>
    <xf numFmtId="204" fontId="141" fillId="69" borderId="18" xfId="1" applyNumberFormat="1" applyFont="1" applyFill="1" applyBorder="1" applyProtection="1"/>
    <xf numFmtId="204" fontId="0" fillId="0" borderId="18" xfId="1" applyNumberFormat="1" applyFont="1" applyBorder="1" applyProtection="1"/>
    <xf numFmtId="0" fontId="141" fillId="68" borderId="18" xfId="873" applyFont="1" applyFill="1" applyBorder="1"/>
    <xf numFmtId="204" fontId="141" fillId="68" borderId="18" xfId="726" applyNumberFormat="1" applyFont="1" applyFill="1" applyBorder="1" applyProtection="1"/>
    <xf numFmtId="204" fontId="141" fillId="69" borderId="18" xfId="726" applyNumberFormat="1" applyFont="1" applyFill="1" applyBorder="1" applyProtection="1"/>
    <xf numFmtId="204" fontId="0" fillId="0" borderId="18" xfId="726" applyNumberFormat="1" applyFont="1" applyBorder="1" applyProtection="1"/>
    <xf numFmtId="3" fontId="0" fillId="0" borderId="0" xfId="1539" applyNumberFormat="1" applyFont="1"/>
    <xf numFmtId="0" fontId="0" fillId="0" borderId="40" xfId="873" applyFont="1" applyBorder="1"/>
    <xf numFmtId="3" fontId="190" fillId="0" borderId="0" xfId="873" applyNumberFormat="1"/>
    <xf numFmtId="198" fontId="0" fillId="0" borderId="0" xfId="1539" applyNumberFormat="1" applyFont="1"/>
    <xf numFmtId="0" fontId="143" fillId="2" borderId="18" xfId="799" applyFont="1" applyFill="1" applyBorder="1"/>
    <xf numFmtId="0" fontId="147" fillId="2" borderId="18" xfId="799" applyFont="1" applyFill="1" applyBorder="1" applyAlignment="1">
      <alignment horizontal="center"/>
    </xf>
    <xf numFmtId="0" fontId="0" fillId="63" borderId="18" xfId="1539" applyFont="1" applyFill="1" applyBorder="1"/>
    <xf numFmtId="201" fontId="0" fillId="63" borderId="18" xfId="1" applyNumberFormat="1" applyFont="1" applyFill="1" applyBorder="1" applyProtection="1"/>
    <xf numFmtId="204" fontId="0" fillId="63" borderId="18" xfId="1" applyNumberFormat="1" applyFont="1" applyFill="1" applyBorder="1" applyProtection="1"/>
    <xf numFmtId="201" fontId="0" fillId="68" borderId="18" xfId="1" applyNumberFormat="1" applyFont="1" applyFill="1" applyBorder="1" applyProtection="1"/>
    <xf numFmtId="204" fontId="0" fillId="68" borderId="18" xfId="1" applyNumberFormat="1" applyFont="1" applyFill="1" applyBorder="1" applyProtection="1"/>
    <xf numFmtId="201" fontId="0" fillId="68" borderId="40" xfId="1" applyNumberFormat="1" applyFont="1" applyFill="1" applyBorder="1" applyProtection="1"/>
    <xf numFmtId="204" fontId="0" fillId="0" borderId="18" xfId="1539" applyNumberFormat="1" applyFont="1" applyBorder="1"/>
    <xf numFmtId="0" fontId="9" fillId="0" borderId="0" xfId="874" applyFont="1"/>
    <xf numFmtId="0" fontId="141" fillId="0" borderId="0" xfId="874" applyFont="1"/>
    <xf numFmtId="0" fontId="141" fillId="63" borderId="0" xfId="1539" applyFont="1" applyFill="1"/>
    <xf numFmtId="0" fontId="157" fillId="0" borderId="0" xfId="874" applyFont="1" applyAlignment="1">
      <alignment horizontal="left"/>
    </xf>
    <xf numFmtId="0" fontId="157" fillId="0" borderId="0" xfId="874" applyFont="1" applyAlignment="1">
      <alignment horizontal="center"/>
    </xf>
    <xf numFmtId="0" fontId="0" fillId="0" borderId="0" xfId="874" applyFont="1"/>
    <xf numFmtId="0" fontId="157" fillId="0" borderId="0" xfId="874" applyFont="1"/>
    <xf numFmtId="0" fontId="164" fillId="0" borderId="0" xfId="1539" applyFont="1"/>
    <xf numFmtId="0" fontId="164" fillId="0" borderId="0" xfId="1539" applyFont="1" applyAlignment="1">
      <alignment horizontal="center"/>
    </xf>
    <xf numFmtId="0" fontId="0" fillId="0" borderId="0" xfId="1539" applyFont="1"/>
    <xf numFmtId="0" fontId="142" fillId="0" borderId="0" xfId="1539" applyFont="1" applyAlignment="1">
      <alignment horizontal="left"/>
    </xf>
    <xf numFmtId="0" fontId="142" fillId="0" borderId="0" xfId="1539" applyFont="1" applyAlignment="1">
      <alignment horizontal="center" wrapText="1"/>
    </xf>
    <xf numFmtId="0" fontId="142" fillId="63" borderId="18" xfId="1539" applyFont="1" applyFill="1" applyBorder="1"/>
    <xf numFmtId="0" fontId="142" fillId="63" borderId="18" xfId="1539" applyFont="1" applyFill="1" applyBorder="1" applyAlignment="1">
      <alignment horizontal="center"/>
    </xf>
    <xf numFmtId="199" fontId="142" fillId="63" borderId="18" xfId="1539" applyNumberFormat="1" applyFont="1" applyFill="1" applyBorder="1" applyAlignment="1">
      <alignment horizontal="center"/>
    </xf>
    <xf numFmtId="2" fontId="142" fillId="0" borderId="18" xfId="1539" applyNumberFormat="1" applyFont="1" applyBorder="1" applyAlignment="1">
      <alignment horizontal="center"/>
    </xf>
    <xf numFmtId="0" fontId="9" fillId="0" borderId="0" xfId="1539" applyFont="1"/>
    <xf numFmtId="199" fontId="142" fillId="0" borderId="18" xfId="1539" applyNumberFormat="1" applyFont="1" applyBorder="1" applyAlignment="1">
      <alignment horizontal="center"/>
    </xf>
    <xf numFmtId="0" fontId="142" fillId="6" borderId="18" xfId="1539" applyFont="1" applyFill="1" applyBorder="1" applyAlignment="1">
      <alignment horizontal="center"/>
    </xf>
    <xf numFmtId="197" fontId="142" fillId="56" borderId="18" xfId="2" applyNumberFormat="1" applyFont="1" applyFill="1" applyBorder="1" applyAlignment="1" applyProtection="1">
      <alignment horizontal="center"/>
    </xf>
    <xf numFmtId="197" fontId="142" fillId="6" borderId="18" xfId="2" applyNumberFormat="1" applyFont="1" applyFill="1" applyBorder="1" applyAlignment="1" applyProtection="1">
      <alignment horizontal="center"/>
    </xf>
    <xf numFmtId="0" fontId="142" fillId="56" borderId="0" xfId="1539" applyFont="1" applyFill="1" applyAlignment="1">
      <alignment horizontal="right"/>
    </xf>
    <xf numFmtId="197" fontId="142" fillId="56" borderId="0" xfId="2" applyNumberFormat="1" applyFont="1" applyFill="1" applyBorder="1" applyAlignment="1" applyProtection="1">
      <alignment horizontal="center"/>
    </xf>
    <xf numFmtId="197" fontId="142" fillId="6" borderId="0" xfId="2" applyNumberFormat="1" applyFont="1" applyFill="1" applyBorder="1" applyAlignment="1" applyProtection="1">
      <alignment horizontal="center"/>
    </xf>
    <xf numFmtId="0" fontId="142" fillId="0" borderId="32" xfId="1539" applyFont="1" applyBorder="1" applyAlignment="1">
      <alignment horizontal="center"/>
    </xf>
    <xf numFmtId="0" fontId="142" fillId="0" borderId="43" xfId="1539" applyFont="1" applyBorder="1"/>
    <xf numFmtId="197" fontId="107" fillId="70" borderId="18" xfId="2" applyNumberFormat="1" applyFont="1" applyFill="1" applyBorder="1" applyAlignment="1" applyProtection="1">
      <alignment horizontal="center"/>
    </xf>
    <xf numFmtId="0" fontId="153" fillId="0" borderId="0" xfId="1539" applyFont="1" applyAlignment="1">
      <alignment horizontal="center"/>
    </xf>
    <xf numFmtId="0" fontId="152" fillId="63" borderId="18" xfId="1539" applyFont="1" applyFill="1" applyBorder="1"/>
    <xf numFmtId="0" fontId="153" fillId="63" borderId="18" xfId="1539" applyFont="1" applyFill="1" applyBorder="1" applyAlignment="1">
      <alignment horizontal="center"/>
    </xf>
    <xf numFmtId="0" fontId="153" fillId="63" borderId="18" xfId="1539" applyFont="1" applyFill="1" applyBorder="1"/>
    <xf numFmtId="199" fontId="153" fillId="63" borderId="18" xfId="1539" applyNumberFormat="1" applyFont="1" applyFill="1" applyBorder="1" applyAlignment="1">
      <alignment horizontal="center"/>
    </xf>
    <xf numFmtId="2" fontId="153" fillId="63" borderId="18" xfId="1539" applyNumberFormat="1" applyFont="1" applyFill="1" applyBorder="1" applyAlignment="1">
      <alignment horizontal="center"/>
    </xf>
    <xf numFmtId="200" fontId="153" fillId="63" borderId="18" xfId="1539" applyNumberFormat="1" applyFont="1" applyFill="1" applyBorder="1" applyAlignment="1">
      <alignment horizontal="center"/>
    </xf>
    <xf numFmtId="0" fontId="152" fillId="71" borderId="18" xfId="1539" applyFont="1" applyFill="1" applyBorder="1"/>
    <xf numFmtId="0" fontId="152" fillId="72" borderId="44" xfId="1539" applyFont="1" applyFill="1" applyBorder="1" applyAlignment="1">
      <alignment horizontal="center" vertical="center" wrapText="1"/>
    </xf>
    <xf numFmtId="0" fontId="152" fillId="72" borderId="45" xfId="1539" applyFont="1" applyFill="1" applyBorder="1" applyAlignment="1">
      <alignment horizontal="center" vertical="center" wrapText="1"/>
    </xf>
    <xf numFmtId="0" fontId="153" fillId="71" borderId="18" xfId="1539" applyFont="1" applyFill="1" applyBorder="1"/>
    <xf numFmtId="199" fontId="153" fillId="71" borderId="18" xfId="1539" applyNumberFormat="1" applyFont="1" applyFill="1" applyBorder="1" applyAlignment="1">
      <alignment horizontal="center"/>
    </xf>
    <xf numFmtId="0" fontId="165" fillId="70" borderId="0" xfId="1539" applyFont="1" applyFill="1"/>
    <xf numFmtId="0" fontId="153" fillId="70" borderId="0" xfId="1539" applyFont="1" applyFill="1" applyAlignment="1">
      <alignment horizontal="center"/>
    </xf>
    <xf numFmtId="0" fontId="165" fillId="6" borderId="0" xfId="1539" applyFont="1" applyFill="1" applyAlignment="1">
      <alignment horizontal="left"/>
    </xf>
    <xf numFmtId="0" fontId="153" fillId="6" borderId="0" xfId="1539" applyFont="1" applyFill="1" applyAlignment="1">
      <alignment horizontal="center"/>
    </xf>
    <xf numFmtId="0" fontId="166" fillId="6" borderId="0" xfId="1539" applyFont="1" applyFill="1" applyAlignment="1">
      <alignment horizontal="center"/>
    </xf>
    <xf numFmtId="0" fontId="165" fillId="16" borderId="0" xfId="1539" applyFont="1" applyFill="1" applyAlignment="1">
      <alignment horizontal="left"/>
    </xf>
    <xf numFmtId="0" fontId="153" fillId="16" borderId="0" xfId="1539" applyFont="1" applyFill="1" applyAlignment="1">
      <alignment horizontal="center"/>
    </xf>
    <xf numFmtId="0" fontId="20" fillId="72" borderId="44" xfId="1539" applyFont="1" applyFill="1" applyBorder="1" applyAlignment="1">
      <alignment horizontal="center" vertical="center" wrapText="1"/>
    </xf>
    <xf numFmtId="0" fontId="20" fillId="72" borderId="45" xfId="1539" applyFont="1" applyFill="1" applyBorder="1" applyAlignment="1">
      <alignment horizontal="center" vertical="center" wrapText="1"/>
    </xf>
    <xf numFmtId="200" fontId="153" fillId="0" borderId="18" xfId="1539" applyNumberFormat="1" applyFont="1" applyBorder="1" applyAlignment="1">
      <alignment horizontal="left"/>
    </xf>
    <xf numFmtId="200" fontId="153" fillId="0" borderId="18" xfId="1539" applyNumberFormat="1" applyFont="1" applyBorder="1" applyAlignment="1">
      <alignment horizontal="center"/>
    </xf>
    <xf numFmtId="179" fontId="153" fillId="63" borderId="18" xfId="1" applyFont="1" applyFill="1" applyBorder="1" applyAlignment="1" applyProtection="1">
      <alignment horizontal="center"/>
    </xf>
    <xf numFmtId="2" fontId="153" fillId="0" borderId="18" xfId="1539" applyNumberFormat="1" applyFont="1" applyBorder="1" applyAlignment="1">
      <alignment horizontal="center"/>
    </xf>
    <xf numFmtId="0" fontId="153" fillId="0" borderId="0" xfId="1539" applyFont="1" applyAlignment="1">
      <alignment horizontal="left"/>
    </xf>
    <xf numFmtId="0" fontId="167" fillId="63" borderId="18" xfId="1539" applyFont="1" applyFill="1" applyBorder="1" applyAlignment="1">
      <alignment horizontal="right" vertical="center"/>
    </xf>
    <xf numFmtId="1" fontId="168" fillId="63" borderId="18" xfId="1539" applyNumberFormat="1" applyFont="1" applyFill="1" applyBorder="1" applyAlignment="1">
      <alignment horizontal="right" vertical="center"/>
    </xf>
    <xf numFmtId="1" fontId="168" fillId="63" borderId="18" xfId="934" applyNumberFormat="1" applyFont="1" applyFill="1" applyBorder="1" applyAlignment="1">
      <alignment horizontal="right" vertical="center"/>
    </xf>
    <xf numFmtId="200" fontId="153" fillId="63" borderId="18" xfId="1539" applyNumberFormat="1" applyFont="1" applyFill="1" applyBorder="1"/>
    <xf numFmtId="204" fontId="153" fillId="63" borderId="18" xfId="1" applyNumberFormat="1" applyFont="1" applyFill="1" applyBorder="1" applyAlignment="1" applyProtection="1">
      <alignment horizontal="center"/>
    </xf>
    <xf numFmtId="0" fontId="152" fillId="2" borderId="0" xfId="1539" applyFont="1" applyFill="1" applyAlignment="1">
      <alignment horizontal="left"/>
    </xf>
    <xf numFmtId="0" fontId="20" fillId="72" borderId="44" xfId="1539" applyFont="1" applyFill="1" applyBorder="1" applyAlignment="1">
      <alignment horizontal="left" vertical="center"/>
    </xf>
    <xf numFmtId="0" fontId="152" fillId="73" borderId="18" xfId="1539" applyFont="1" applyFill="1" applyBorder="1" applyAlignment="1">
      <alignment horizontal="left" vertical="center"/>
    </xf>
    <xf numFmtId="197" fontId="166" fillId="73" borderId="18" xfId="2" applyNumberFormat="1" applyFont="1" applyFill="1" applyBorder="1" applyProtection="1"/>
    <xf numFmtId="0" fontId="152" fillId="0" borderId="18" xfId="1539" applyFont="1" applyBorder="1" applyAlignment="1">
      <alignment horizontal="left" vertical="center"/>
    </xf>
    <xf numFmtId="197" fontId="153" fillId="63" borderId="18" xfId="2" applyNumberFormat="1" applyFont="1" applyFill="1" applyBorder="1" applyProtection="1"/>
    <xf numFmtId="184" fontId="153" fillId="0" borderId="46" xfId="2" applyFont="1" applyBorder="1" applyAlignment="1" applyProtection="1">
      <alignment horizontal="center"/>
    </xf>
    <xf numFmtId="184" fontId="153" fillId="0" borderId="18" xfId="1539" applyNumberFormat="1" applyFont="1" applyBorder="1" applyAlignment="1">
      <alignment horizontal="center"/>
    </xf>
    <xf numFmtId="184" fontId="153" fillId="0" borderId="18" xfId="2" applyFont="1" applyBorder="1" applyAlignment="1" applyProtection="1">
      <alignment horizontal="center"/>
    </xf>
    <xf numFmtId="197" fontId="153" fillId="67" borderId="18" xfId="1539" applyNumberFormat="1" applyFont="1" applyFill="1" applyBorder="1" applyAlignment="1">
      <alignment horizontal="center"/>
    </xf>
    <xf numFmtId="0" fontId="169" fillId="0" borderId="0" xfId="1539" applyFont="1"/>
    <xf numFmtId="184" fontId="169" fillId="0" borderId="0" xfId="2" applyFont="1" applyBorder="1" applyProtection="1"/>
    <xf numFmtId="184" fontId="153" fillId="0" borderId="0" xfId="1539" applyNumberFormat="1" applyFont="1"/>
    <xf numFmtId="0" fontId="20" fillId="72" borderId="47" xfId="1539" applyFont="1" applyFill="1" applyBorder="1" applyAlignment="1">
      <alignment horizontal="left" vertical="center"/>
    </xf>
    <xf numFmtId="0" fontId="153" fillId="0" borderId="18" xfId="1539" applyFont="1" applyBorder="1" applyAlignment="1">
      <alignment horizontal="center"/>
    </xf>
    <xf numFmtId="0" fontId="153" fillId="67" borderId="18" xfId="1539" applyFont="1" applyFill="1" applyBorder="1" applyAlignment="1">
      <alignment horizontal="center"/>
    </xf>
    <xf numFmtId="2" fontId="170" fillId="0" borderId="18" xfId="1539" applyNumberFormat="1" applyFont="1" applyBorder="1" applyAlignment="1">
      <alignment horizontal="center"/>
    </xf>
    <xf numFmtId="0" fontId="153" fillId="0" borderId="18" xfId="1539" applyFont="1" applyBorder="1" applyAlignment="1">
      <alignment horizontal="center" vertical="center" wrapText="1"/>
    </xf>
    <xf numFmtId="0" fontId="153" fillId="67" borderId="18" xfId="1539" applyFont="1" applyFill="1" applyBorder="1" applyAlignment="1">
      <alignment horizontal="center" vertical="center" wrapText="1"/>
    </xf>
    <xf numFmtId="200" fontId="153" fillId="0" borderId="18" xfId="1539" applyNumberFormat="1" applyFont="1" applyBorder="1" applyAlignment="1">
      <alignment horizontal="center" vertical="center" wrapText="1"/>
    </xf>
    <xf numFmtId="200" fontId="153" fillId="67" borderId="18" xfId="1539" applyNumberFormat="1" applyFont="1" applyFill="1" applyBorder="1" applyAlignment="1">
      <alignment horizontal="center" vertical="center" wrapText="1"/>
    </xf>
    <xf numFmtId="0" fontId="153" fillId="0" borderId="32" xfId="1539" applyFont="1" applyBorder="1"/>
    <xf numFmtId="0" fontId="152" fillId="0" borderId="32" xfId="1539" applyFont="1" applyBorder="1" applyAlignment="1">
      <alignment horizontal="center"/>
    </xf>
    <xf numFmtId="1" fontId="153" fillId="0" borderId="18" xfId="1539" applyNumberFormat="1" applyFont="1" applyBorder="1" applyAlignment="1">
      <alignment horizontal="center"/>
    </xf>
    <xf numFmtId="1" fontId="153" fillId="63" borderId="18" xfId="1539" applyNumberFormat="1" applyFont="1" applyFill="1" applyBorder="1" applyAlignment="1">
      <alignment horizontal="center"/>
    </xf>
    <xf numFmtId="0" fontId="152" fillId="0" borderId="43" xfId="1539" applyFont="1" applyBorder="1" applyAlignment="1">
      <alignment horizontal="left" vertical="center"/>
    </xf>
    <xf numFmtId="0" fontId="152" fillId="0" borderId="48" xfId="1539" applyFont="1" applyBorder="1" applyAlignment="1">
      <alignment horizontal="left" vertical="center"/>
    </xf>
    <xf numFmtId="1" fontId="153" fillId="0" borderId="32" xfId="1539" applyNumberFormat="1" applyFont="1" applyBorder="1" applyAlignment="1">
      <alignment horizontal="center"/>
    </xf>
    <xf numFmtId="1" fontId="153" fillId="63" borderId="32" xfId="1539" applyNumberFormat="1" applyFont="1" applyFill="1" applyBorder="1" applyAlignment="1">
      <alignment horizontal="center"/>
    </xf>
    <xf numFmtId="0" fontId="153" fillId="0" borderId="32" xfId="1539" applyFont="1" applyBorder="1" applyAlignment="1">
      <alignment horizontal="center"/>
    </xf>
    <xf numFmtId="0" fontId="153" fillId="63" borderId="32" xfId="1539" applyFont="1" applyFill="1" applyBorder="1" applyAlignment="1">
      <alignment horizontal="center"/>
    </xf>
    <xf numFmtId="200" fontId="152" fillId="0" borderId="18" xfId="1539" applyNumberFormat="1" applyFont="1" applyBorder="1" applyAlignment="1">
      <alignment horizontal="center"/>
    </xf>
    <xf numFmtId="200" fontId="152" fillId="63" borderId="18" xfId="1539" applyNumberFormat="1" applyFont="1" applyFill="1" applyBorder="1" applyAlignment="1">
      <alignment horizontal="center"/>
    </xf>
    <xf numFmtId="179" fontId="153" fillId="0" borderId="0" xfId="1" applyFont="1" applyBorder="1" applyAlignment="1" applyProtection="1">
      <alignment horizontal="center"/>
    </xf>
    <xf numFmtId="184" fontId="153" fillId="0" borderId="0" xfId="2" applyFont="1" applyBorder="1" applyAlignment="1" applyProtection="1">
      <alignment horizontal="center"/>
    </xf>
    <xf numFmtId="0" fontId="152" fillId="0" borderId="0" xfId="1539" applyFont="1" applyAlignment="1">
      <alignment horizontal="left" vertical="center"/>
    </xf>
    <xf numFmtId="179" fontId="153" fillId="0" borderId="0" xfId="1" applyFont="1" applyBorder="1" applyProtection="1"/>
    <xf numFmtId="0" fontId="153" fillId="16" borderId="0" xfId="1539" applyFont="1" applyFill="1"/>
    <xf numFmtId="197" fontId="153" fillId="0" borderId="0" xfId="1539" applyNumberFormat="1" applyFont="1"/>
    <xf numFmtId="15" fontId="153" fillId="0" borderId="0" xfId="1539" applyNumberFormat="1" applyFont="1"/>
    <xf numFmtId="0" fontId="152" fillId="72" borderId="49" xfId="1539" applyFont="1" applyFill="1" applyBorder="1" applyAlignment="1">
      <alignment horizontal="left" vertical="center"/>
    </xf>
    <xf numFmtId="197" fontId="153" fillId="63" borderId="43" xfId="2" applyNumberFormat="1" applyFont="1" applyFill="1" applyBorder="1" applyProtection="1"/>
    <xf numFmtId="184" fontId="153" fillId="0" borderId="18" xfId="2" applyFont="1" applyBorder="1" applyProtection="1"/>
    <xf numFmtId="0" fontId="152" fillId="0" borderId="43" xfId="1539" applyFont="1" applyBorder="1" applyAlignment="1">
      <alignment horizontal="left" vertical="center" indent="3"/>
    </xf>
    <xf numFmtId="197" fontId="0" fillId="63" borderId="18" xfId="2" applyNumberFormat="1" applyFont="1" applyFill="1" applyBorder="1" applyAlignment="1" applyProtection="1">
      <alignment horizontal="right"/>
    </xf>
    <xf numFmtId="197" fontId="0" fillId="63" borderId="43" xfId="2" applyNumberFormat="1" applyFont="1" applyFill="1" applyBorder="1" applyAlignment="1" applyProtection="1">
      <alignment horizontal="right"/>
    </xf>
    <xf numFmtId="197" fontId="0" fillId="67" borderId="43" xfId="2" applyNumberFormat="1" applyFont="1" applyFill="1" applyBorder="1" applyAlignment="1" applyProtection="1">
      <alignment horizontal="right"/>
    </xf>
    <xf numFmtId="197" fontId="153" fillId="0" borderId="18" xfId="2" applyNumberFormat="1" applyFont="1" applyBorder="1" applyProtection="1"/>
    <xf numFmtId="184" fontId="153" fillId="0" borderId="0" xfId="1539" applyNumberFormat="1" applyFont="1" applyAlignment="1">
      <alignment horizontal="center" vertical="center"/>
    </xf>
    <xf numFmtId="184" fontId="153" fillId="0" borderId="0" xfId="1539" applyNumberFormat="1" applyFont="1" applyAlignment="1">
      <alignment horizontal="right" vertical="center"/>
    </xf>
    <xf numFmtId="197" fontId="0" fillId="63" borderId="18" xfId="2" applyNumberFormat="1" applyFont="1" applyFill="1" applyBorder="1" applyProtection="1"/>
    <xf numFmtId="197" fontId="0" fillId="63" borderId="43" xfId="2" applyNumberFormat="1" applyFont="1" applyFill="1" applyBorder="1" applyProtection="1"/>
    <xf numFmtId="1" fontId="153" fillId="0" borderId="0" xfId="1539" applyNumberFormat="1" applyFont="1"/>
    <xf numFmtId="0" fontId="152" fillId="0" borderId="0" xfId="1539" applyFont="1" applyAlignment="1">
      <alignment horizontal="left"/>
    </xf>
    <xf numFmtId="0" fontId="152" fillId="74" borderId="18" xfId="1539" applyFont="1" applyFill="1" applyBorder="1" applyAlignment="1">
      <alignment horizontal="center"/>
    </xf>
    <xf numFmtId="0" fontId="166" fillId="0" borderId="18" xfId="1539" applyFont="1" applyBorder="1" applyAlignment="1">
      <alignment horizontal="right"/>
    </xf>
    <xf numFmtId="184" fontId="166" fillId="0" borderId="18" xfId="1539" applyNumberFormat="1" applyFont="1" applyBorder="1" applyAlignment="1">
      <alignment horizontal="right"/>
    </xf>
    <xf numFmtId="184" fontId="153" fillId="0" borderId="0" xfId="1539" applyNumberFormat="1" applyFont="1" applyAlignment="1">
      <alignment horizontal="center"/>
    </xf>
    <xf numFmtId="203" fontId="153" fillId="63" borderId="18" xfId="1" applyNumberFormat="1" applyFont="1" applyFill="1" applyBorder="1" applyAlignment="1" applyProtection="1">
      <alignment horizontal="center"/>
    </xf>
    <xf numFmtId="0" fontId="153" fillId="6" borderId="0" xfId="1539" applyFont="1" applyFill="1" applyAlignment="1">
      <alignment horizontal="left"/>
    </xf>
    <xf numFmtId="0" fontId="165" fillId="0" borderId="0" xfId="1539" applyFont="1" applyAlignment="1">
      <alignment horizontal="left"/>
    </xf>
    <xf numFmtId="0" fontId="166" fillId="0" borderId="0" xfId="1539" applyFont="1" applyAlignment="1">
      <alignment horizontal="center"/>
    </xf>
    <xf numFmtId="0" fontId="152" fillId="72" borderId="47" xfId="1539" applyFont="1" applyFill="1" applyBorder="1" applyAlignment="1">
      <alignment horizontal="left" vertical="center"/>
    </xf>
    <xf numFmtId="0" fontId="153" fillId="56" borderId="0" xfId="1539" applyFont="1" applyFill="1"/>
    <xf numFmtId="1" fontId="153" fillId="0" borderId="18" xfId="1539" applyNumberFormat="1" applyFont="1" applyBorder="1" applyAlignment="1">
      <alignment horizontal="center" vertical="center" wrapText="1"/>
    </xf>
    <xf numFmtId="0" fontId="152" fillId="19" borderId="50" xfId="1539" applyFont="1" applyFill="1" applyBorder="1" applyAlignment="1">
      <alignment horizontal="left" vertical="center" wrapText="1"/>
    </xf>
    <xf numFmtId="0" fontId="153" fillId="0" borderId="18" xfId="1539" applyFont="1" applyBorder="1"/>
    <xf numFmtId="166" fontId="153" fillId="0" borderId="18" xfId="1539" applyNumberFormat="1" applyFont="1" applyBorder="1" applyAlignment="1">
      <alignment horizontal="center"/>
    </xf>
    <xf numFmtId="0" fontId="153" fillId="56" borderId="0" xfId="1539" applyFont="1" applyFill="1" applyAlignment="1">
      <alignment horizontal="center"/>
    </xf>
    <xf numFmtId="0" fontId="152" fillId="68" borderId="18" xfId="1539" applyFont="1" applyFill="1" applyBorder="1" applyAlignment="1">
      <alignment horizontal="left" vertical="center"/>
    </xf>
    <xf numFmtId="166" fontId="153" fillId="68" borderId="18" xfId="1539" applyNumberFormat="1" applyFont="1" applyFill="1" applyBorder="1" applyAlignment="1">
      <alignment horizontal="center"/>
    </xf>
    <xf numFmtId="0" fontId="153" fillId="68" borderId="18" xfId="1539" applyFont="1" applyFill="1" applyBorder="1"/>
    <xf numFmtId="200" fontId="153" fillId="68" borderId="18" xfId="1539" applyNumberFormat="1" applyFont="1" applyFill="1" applyBorder="1" applyAlignment="1">
      <alignment horizontal="center"/>
    </xf>
    <xf numFmtId="200" fontId="153" fillId="0" borderId="0" xfId="1539" applyNumberFormat="1" applyFont="1" applyAlignment="1">
      <alignment horizontal="center"/>
    </xf>
    <xf numFmtId="0" fontId="153" fillId="61" borderId="0" xfId="1539" applyFont="1" applyFill="1"/>
    <xf numFmtId="200" fontId="153" fillId="61" borderId="0" xfId="1539" applyNumberFormat="1" applyFont="1" applyFill="1" applyAlignment="1">
      <alignment horizontal="center"/>
    </xf>
    <xf numFmtId="2" fontId="153" fillId="0" borderId="0" xfId="1539" applyNumberFormat="1" applyFont="1" applyAlignment="1">
      <alignment horizontal="center"/>
    </xf>
    <xf numFmtId="201" fontId="153" fillId="61" borderId="0" xfId="1" applyNumberFormat="1" applyFont="1" applyFill="1" applyBorder="1" applyProtection="1"/>
    <xf numFmtId="0" fontId="0" fillId="0" borderId="0" xfId="1539" applyFont="1" applyAlignment="1">
      <alignment horizontal="center"/>
    </xf>
    <xf numFmtId="0" fontId="141" fillId="63" borderId="18" xfId="1539" applyFont="1" applyFill="1" applyBorder="1"/>
    <xf numFmtId="0" fontId="0" fillId="63" borderId="18" xfId="1539" applyFont="1" applyFill="1" applyBorder="1" applyAlignment="1">
      <alignment horizontal="center"/>
    </xf>
    <xf numFmtId="199" fontId="0" fillId="63" borderId="18" xfId="1539" applyNumberFormat="1" applyFont="1" applyFill="1" applyBorder="1" applyAlignment="1">
      <alignment horizontal="center"/>
    </xf>
    <xf numFmtId="200" fontId="0" fillId="63" borderId="18" xfId="1539" applyNumberFormat="1" applyFont="1" applyFill="1" applyBorder="1" applyAlignment="1">
      <alignment horizontal="center"/>
    </xf>
    <xf numFmtId="0" fontId="141" fillId="71" borderId="18" xfId="1539" applyFont="1" applyFill="1" applyBorder="1"/>
    <xf numFmtId="199" fontId="0" fillId="71" borderId="18" xfId="1539" applyNumberFormat="1" applyFont="1" applyFill="1" applyBorder="1" applyAlignment="1">
      <alignment horizontal="center"/>
    </xf>
    <xf numFmtId="0" fontId="171" fillId="6" borderId="0" xfId="1539" applyFont="1" applyFill="1"/>
    <xf numFmtId="0" fontId="0" fillId="6" borderId="0" xfId="1539" applyFont="1" applyFill="1" applyAlignment="1">
      <alignment horizontal="center"/>
    </xf>
    <xf numFmtId="0" fontId="171" fillId="6" borderId="0" xfId="1539" applyFont="1" applyFill="1" applyAlignment="1">
      <alignment horizontal="left"/>
    </xf>
    <xf numFmtId="0" fontId="172" fillId="6" borderId="0" xfId="1539" applyFont="1" applyFill="1" applyAlignment="1">
      <alignment horizontal="center"/>
    </xf>
    <xf numFmtId="0" fontId="171" fillId="16" borderId="0" xfId="1539" applyFont="1" applyFill="1" applyAlignment="1">
      <alignment horizontal="left"/>
    </xf>
    <xf numFmtId="0" fontId="0" fillId="16" borderId="0" xfId="1539" applyFont="1" applyFill="1" applyAlignment="1">
      <alignment horizontal="center"/>
    </xf>
    <xf numFmtId="0" fontId="0" fillId="16" borderId="0" xfId="1539" applyFont="1" applyFill="1"/>
    <xf numFmtId="0" fontId="0" fillId="0" borderId="0" xfId="1539" applyFont="1" applyAlignment="1">
      <alignment horizontal="left"/>
    </xf>
    <xf numFmtId="0" fontId="20" fillId="72" borderId="44" xfId="1539" applyFont="1" applyFill="1" applyBorder="1" applyAlignment="1">
      <alignment horizontal="left" vertical="center" wrapText="1"/>
    </xf>
    <xf numFmtId="0" fontId="141" fillId="0" borderId="18" xfId="1539" applyFont="1" applyBorder="1" applyAlignment="1">
      <alignment horizontal="left" vertical="center"/>
    </xf>
    <xf numFmtId="1" fontId="0" fillId="0" borderId="0" xfId="1539" applyNumberFormat="1" applyFont="1"/>
    <xf numFmtId="0" fontId="173" fillId="63" borderId="18" xfId="1539" applyFont="1" applyFill="1" applyBorder="1" applyAlignment="1">
      <alignment horizontal="right" vertical="center"/>
    </xf>
    <xf numFmtId="1" fontId="174" fillId="63" borderId="18" xfId="1539" applyNumberFormat="1" applyFont="1" applyFill="1" applyBorder="1" applyAlignment="1">
      <alignment horizontal="right" vertical="center"/>
    </xf>
    <xf numFmtId="1" fontId="174" fillId="63" borderId="18" xfId="934" applyNumberFormat="1" applyFont="1" applyFill="1" applyBorder="1" applyAlignment="1">
      <alignment horizontal="right" vertical="center"/>
    </xf>
    <xf numFmtId="1" fontId="153" fillId="63" borderId="18" xfId="1539" applyNumberFormat="1" applyFont="1" applyFill="1" applyBorder="1" applyAlignment="1">
      <alignment horizontal="left"/>
    </xf>
    <xf numFmtId="1" fontId="0" fillId="0" borderId="0" xfId="1539" applyNumberFormat="1" applyFont="1" applyAlignment="1">
      <alignment horizontal="center"/>
    </xf>
    <xf numFmtId="0" fontId="0" fillId="16" borderId="0" xfId="1539" applyFont="1" applyFill="1" applyAlignment="1">
      <alignment horizontal="left"/>
    </xf>
    <xf numFmtId="0" fontId="141" fillId="2" borderId="0" xfId="1539" applyFont="1" applyFill="1" applyAlignment="1">
      <alignment horizontal="left"/>
    </xf>
    <xf numFmtId="0" fontId="175" fillId="0" borderId="0" xfId="1539" applyFont="1"/>
    <xf numFmtId="197" fontId="153" fillId="63" borderId="18" xfId="1539" applyNumberFormat="1" applyFont="1" applyFill="1" applyBorder="1" applyAlignment="1">
      <alignment horizontal="center" vertical="center" wrapText="1"/>
    </xf>
    <xf numFmtId="197" fontId="153" fillId="0" borderId="51" xfId="1539" applyNumberFormat="1" applyFont="1" applyBorder="1" applyAlignment="1">
      <alignment horizontal="center" vertical="center" wrapText="1"/>
    </xf>
    <xf numFmtId="197" fontId="153" fillId="0" borderId="18" xfId="1539" applyNumberFormat="1" applyFont="1" applyBorder="1" applyAlignment="1">
      <alignment horizontal="center" vertical="center" wrapText="1"/>
    </xf>
    <xf numFmtId="197" fontId="153" fillId="67" borderId="51" xfId="1539" applyNumberFormat="1" applyFont="1" applyFill="1" applyBorder="1" applyAlignment="1">
      <alignment horizontal="center"/>
    </xf>
    <xf numFmtId="197" fontId="153" fillId="0" borderId="18" xfId="1539" applyNumberFormat="1" applyFont="1" applyBorder="1" applyAlignment="1">
      <alignment horizontal="center"/>
    </xf>
    <xf numFmtId="0" fontId="176" fillId="0" borderId="0" xfId="1539" applyFont="1"/>
    <xf numFmtId="0" fontId="177" fillId="0" borderId="0" xfId="1539" applyFont="1"/>
    <xf numFmtId="0" fontId="152" fillId="0" borderId="0" xfId="1539" applyFont="1" applyAlignment="1">
      <alignment horizontal="center" vertical="center" wrapText="1"/>
    </xf>
    <xf numFmtId="166" fontId="153" fillId="39" borderId="18" xfId="1539" applyNumberFormat="1" applyFont="1" applyFill="1" applyBorder="1" applyAlignment="1">
      <alignment horizontal="center"/>
    </xf>
    <xf numFmtId="184" fontId="153" fillId="0" borderId="52" xfId="2" applyFont="1" applyBorder="1" applyAlignment="1" applyProtection="1">
      <alignment horizontal="center"/>
    </xf>
    <xf numFmtId="0" fontId="141" fillId="0" borderId="18" xfId="1539" applyFont="1" applyBorder="1"/>
    <xf numFmtId="0" fontId="153" fillId="39" borderId="18" xfId="1539" applyFont="1" applyFill="1" applyBorder="1" applyAlignment="1">
      <alignment horizontal="center"/>
    </xf>
    <xf numFmtId="0" fontId="141" fillId="0" borderId="18" xfId="1539" applyFont="1" applyBorder="1" applyAlignment="1">
      <alignment horizontal="center"/>
    </xf>
    <xf numFmtId="1" fontId="0" fillId="0" borderId="18" xfId="1539" applyNumberFormat="1" applyFont="1" applyBorder="1" applyAlignment="1">
      <alignment horizontal="center"/>
    </xf>
    <xf numFmtId="2" fontId="0" fillId="0" borderId="0" xfId="1539" applyNumberFormat="1" applyFont="1" applyAlignment="1">
      <alignment horizontal="center"/>
    </xf>
    <xf numFmtId="197" fontId="0" fillId="0" borderId="0" xfId="2" applyNumberFormat="1" applyFont="1" applyBorder="1" applyAlignment="1" applyProtection="1">
      <alignment horizontal="center"/>
    </xf>
    <xf numFmtId="205" fontId="0" fillId="0" borderId="0" xfId="1" applyNumberFormat="1" applyFont="1" applyBorder="1" applyAlignment="1" applyProtection="1">
      <alignment horizontal="center"/>
    </xf>
    <xf numFmtId="0" fontId="0" fillId="0" borderId="18" xfId="1539" applyFont="1" applyBorder="1" applyAlignment="1">
      <alignment horizontal="center"/>
    </xf>
    <xf numFmtId="184" fontId="0" fillId="0" borderId="0" xfId="2" applyFont="1" applyBorder="1" applyAlignment="1" applyProtection="1">
      <alignment horizontal="center"/>
    </xf>
    <xf numFmtId="197" fontId="0" fillId="0" borderId="0" xfId="2" applyNumberFormat="1" applyFont="1" applyBorder="1" applyAlignment="1" applyProtection="1">
      <alignment horizontal="left"/>
    </xf>
    <xf numFmtId="0" fontId="0" fillId="75" borderId="0" xfId="1539" applyFont="1" applyFill="1"/>
    <xf numFmtId="197" fontId="153" fillId="63" borderId="18" xfId="1539" applyNumberFormat="1" applyFont="1" applyFill="1" applyBorder="1" applyAlignment="1">
      <alignment horizontal="center"/>
    </xf>
    <xf numFmtId="184" fontId="0" fillId="0" borderId="18" xfId="1539" applyNumberFormat="1" applyFont="1" applyBorder="1" applyAlignment="1">
      <alignment horizontal="center"/>
    </xf>
    <xf numFmtId="184" fontId="0" fillId="0" borderId="18" xfId="2" applyFont="1" applyBorder="1" applyAlignment="1" applyProtection="1">
      <alignment horizontal="center"/>
    </xf>
    <xf numFmtId="197" fontId="0" fillId="67" borderId="18" xfId="1539" applyNumberFormat="1" applyFont="1" applyFill="1" applyBorder="1"/>
    <xf numFmtId="184" fontId="169" fillId="0" borderId="0" xfId="1539" applyNumberFormat="1" applyFont="1" applyAlignment="1">
      <alignment horizontal="center"/>
    </xf>
    <xf numFmtId="0" fontId="178" fillId="0" borderId="0" xfId="1539" applyFont="1"/>
    <xf numFmtId="166" fontId="153" fillId="63" borderId="18" xfId="1539" applyNumberFormat="1" applyFont="1" applyFill="1" applyBorder="1" applyAlignment="1">
      <alignment horizontal="center"/>
    </xf>
    <xf numFmtId="200" fontId="153" fillId="0" borderId="18" xfId="1539" applyNumberFormat="1" applyFont="1" applyBorder="1" applyAlignment="1">
      <alignment horizontal="center" vertical="center"/>
    </xf>
    <xf numFmtId="205" fontId="166" fillId="0" borderId="0" xfId="1" applyNumberFormat="1" applyFont="1" applyBorder="1" applyAlignment="1" applyProtection="1">
      <alignment horizontal="center"/>
    </xf>
    <xf numFmtId="0" fontId="0" fillId="6" borderId="0" xfId="1539" applyFont="1" applyFill="1" applyAlignment="1">
      <alignment horizontal="left"/>
    </xf>
    <xf numFmtId="0" fontId="0" fillId="0" borderId="18" xfId="1539" applyFont="1" applyBorder="1" applyAlignment="1">
      <alignment horizontal="left" vertical="center"/>
    </xf>
    <xf numFmtId="166" fontId="0" fillId="0" borderId="18" xfId="1539" applyNumberFormat="1" applyFont="1" applyBorder="1" applyAlignment="1">
      <alignment horizontal="center"/>
    </xf>
    <xf numFmtId="0" fontId="0" fillId="0" borderId="0" xfId="1539" applyFont="1" applyAlignment="1">
      <alignment horizontal="left" vertical="center"/>
    </xf>
    <xf numFmtId="3" fontId="0" fillId="0" borderId="18" xfId="1539" applyNumberFormat="1" applyFont="1" applyBorder="1" applyAlignment="1">
      <alignment horizontal="center"/>
    </xf>
    <xf numFmtId="0" fontId="20" fillId="19" borderId="50" xfId="1539" applyFont="1" applyFill="1" applyBorder="1" applyAlignment="1">
      <alignment horizontal="left" vertical="center" wrapText="1"/>
    </xf>
    <xf numFmtId="0" fontId="141" fillId="68" borderId="18" xfId="1539" applyFont="1" applyFill="1" applyBorder="1" applyAlignment="1">
      <alignment horizontal="left" vertical="center"/>
    </xf>
    <xf numFmtId="200" fontId="0" fillId="68" borderId="18" xfId="1539" applyNumberFormat="1" applyFont="1" applyFill="1" applyBorder="1" applyAlignment="1">
      <alignment horizontal="center"/>
    </xf>
    <xf numFmtId="166" fontId="0" fillId="68" borderId="18" xfId="1539" applyNumberFormat="1" applyFont="1" applyFill="1" applyBorder="1" applyAlignment="1">
      <alignment horizontal="center"/>
    </xf>
    <xf numFmtId="0" fontId="179" fillId="0" borderId="0" xfId="1539" applyFont="1" applyAlignment="1">
      <alignment horizontal="left" vertical="center"/>
    </xf>
    <xf numFmtId="0" fontId="180" fillId="0" borderId="0" xfId="1539" applyFont="1"/>
    <xf numFmtId="200" fontId="180" fillId="0" borderId="0" xfId="1539" applyNumberFormat="1" applyFont="1" applyAlignment="1">
      <alignment horizontal="center"/>
    </xf>
    <xf numFmtId="2" fontId="0" fillId="63" borderId="18" xfId="1539" applyNumberFormat="1" applyFont="1" applyFill="1" applyBorder="1" applyAlignment="1">
      <alignment horizontal="center"/>
    </xf>
    <xf numFmtId="0" fontId="141" fillId="6" borderId="0" xfId="1539" applyFont="1" applyFill="1"/>
    <xf numFmtId="0" fontId="141" fillId="0" borderId="0" xfId="1539" applyFont="1" applyAlignment="1">
      <alignment horizontal="left"/>
    </xf>
    <xf numFmtId="0" fontId="20" fillId="72" borderId="49" xfId="1539" applyFont="1" applyFill="1" applyBorder="1" applyAlignment="1">
      <alignment horizontal="left" vertical="center"/>
    </xf>
    <xf numFmtId="0" fontId="20" fillId="72" borderId="53" xfId="1539" applyFont="1" applyFill="1" applyBorder="1" applyAlignment="1">
      <alignment horizontal="center" vertical="center" wrapText="1"/>
    </xf>
    <xf numFmtId="0" fontId="20" fillId="72" borderId="54" xfId="1539" applyFont="1" applyFill="1" applyBorder="1" applyAlignment="1">
      <alignment horizontal="center" vertical="center" wrapText="1"/>
    </xf>
    <xf numFmtId="1" fontId="0" fillId="63" borderId="18" xfId="1539" applyNumberFormat="1" applyFont="1" applyFill="1" applyBorder="1" applyAlignment="1">
      <alignment horizontal="center" vertical="center"/>
    </xf>
    <xf numFmtId="1" fontId="0" fillId="0" borderId="18" xfId="1539" applyNumberFormat="1" applyFont="1" applyBorder="1" applyAlignment="1">
      <alignment horizontal="center" vertical="center"/>
    </xf>
    <xf numFmtId="1" fontId="172" fillId="63" borderId="18" xfId="1539" applyNumberFormat="1" applyFont="1" applyFill="1" applyBorder="1" applyAlignment="1">
      <alignment horizontal="center" vertical="center"/>
    </xf>
    <xf numFmtId="200" fontId="0" fillId="59" borderId="18" xfId="1539" applyNumberFormat="1" applyFont="1" applyFill="1" applyBorder="1" applyAlignment="1">
      <alignment horizontal="center" vertical="center"/>
    </xf>
    <xf numFmtId="206" fontId="181" fillId="63" borderId="18" xfId="1539" applyNumberFormat="1" applyFont="1" applyFill="1" applyBorder="1"/>
    <xf numFmtId="207" fontId="174" fillId="63" borderId="18" xfId="934" applyNumberFormat="1" applyFont="1" applyFill="1" applyBorder="1" applyAlignment="1">
      <alignment horizontal="right"/>
    </xf>
    <xf numFmtId="206" fontId="173" fillId="63" borderId="18" xfId="1539" applyNumberFormat="1" applyFont="1" applyFill="1" applyBorder="1" applyAlignment="1">
      <alignment horizontal="right"/>
    </xf>
    <xf numFmtId="207" fontId="182" fillId="63" borderId="18" xfId="934" applyNumberFormat="1" applyFont="1" applyFill="1" applyBorder="1" applyAlignment="1">
      <alignment horizontal="right"/>
    </xf>
    <xf numFmtId="197" fontId="153" fillId="56" borderId="18" xfId="1539" applyNumberFormat="1" applyFont="1" applyFill="1" applyBorder="1" applyAlignment="1">
      <alignment horizontal="center" vertical="center" wrapText="1"/>
    </xf>
    <xf numFmtId="197" fontId="153" fillId="56" borderId="43" xfId="1539" applyNumberFormat="1" applyFont="1" applyFill="1" applyBorder="1" applyAlignment="1">
      <alignment horizontal="center" vertical="center" wrapText="1"/>
    </xf>
    <xf numFmtId="197" fontId="0" fillId="0" borderId="18" xfId="2" applyNumberFormat="1" applyFont="1" applyBorder="1" applyProtection="1"/>
    <xf numFmtId="197" fontId="0" fillId="67" borderId="18" xfId="2" applyNumberFormat="1" applyFont="1" applyFill="1" applyBorder="1" applyProtection="1"/>
    <xf numFmtId="0" fontId="166" fillId="0" borderId="0" xfId="1539" applyFont="1" applyAlignment="1">
      <alignment horizontal="left" vertical="center"/>
    </xf>
    <xf numFmtId="197" fontId="169" fillId="0" borderId="0" xfId="1539" applyNumberFormat="1" applyFont="1"/>
    <xf numFmtId="200" fontId="0" fillId="56" borderId="18" xfId="1539" applyNumberFormat="1" applyFont="1" applyFill="1" applyBorder="1" applyAlignment="1">
      <alignment horizontal="center"/>
    </xf>
    <xf numFmtId="200" fontId="0" fillId="0" borderId="18" xfId="1539" applyNumberFormat="1" applyFont="1" applyBorder="1" applyAlignment="1">
      <alignment horizontal="center"/>
    </xf>
    <xf numFmtId="200" fontId="0" fillId="59" borderId="18" xfId="1539" applyNumberFormat="1" applyFont="1" applyFill="1" applyBorder="1" applyAlignment="1">
      <alignment horizontal="center"/>
    </xf>
    <xf numFmtId="200" fontId="0" fillId="63" borderId="18" xfId="1539" applyNumberFormat="1" applyFont="1" applyFill="1" applyBorder="1" applyAlignment="1">
      <alignment horizontal="center" vertical="center" wrapText="1"/>
    </xf>
    <xf numFmtId="200" fontId="0" fillId="0" borderId="18" xfId="1539" applyNumberFormat="1" applyFont="1" applyBorder="1"/>
    <xf numFmtId="1" fontId="0" fillId="56" borderId="18" xfId="1539" applyNumberFormat="1" applyFont="1" applyFill="1" applyBorder="1" applyAlignment="1">
      <alignment horizontal="center"/>
    </xf>
    <xf numFmtId="1" fontId="0" fillId="59" borderId="43" xfId="1539" applyNumberFormat="1" applyFont="1" applyFill="1" applyBorder="1" applyAlignment="1">
      <alignment horizontal="center"/>
    </xf>
    <xf numFmtId="200" fontId="0" fillId="0" borderId="18" xfId="2" applyNumberFormat="1" applyFont="1" applyBorder="1" applyProtection="1"/>
    <xf numFmtId="200" fontId="0" fillId="0" borderId="18" xfId="2" applyNumberFormat="1" applyFont="1" applyBorder="1" applyAlignment="1" applyProtection="1">
      <alignment horizontal="center"/>
    </xf>
    <xf numFmtId="200" fontId="0" fillId="59" borderId="43" xfId="1539" applyNumberFormat="1" applyFont="1" applyFill="1" applyBorder="1" applyAlignment="1">
      <alignment horizontal="center"/>
    </xf>
    <xf numFmtId="208" fontId="0" fillId="0" borderId="0" xfId="1" applyNumberFormat="1" applyFont="1" applyBorder="1" applyProtection="1"/>
    <xf numFmtId="0" fontId="0" fillId="0" borderId="32" xfId="1539" applyFont="1" applyBorder="1"/>
    <xf numFmtId="0" fontId="141" fillId="0" borderId="32" xfId="1539" applyFont="1" applyBorder="1" applyAlignment="1">
      <alignment horizontal="center"/>
    </xf>
    <xf numFmtId="0" fontId="141" fillId="0" borderId="43" xfId="1539" applyFont="1" applyBorder="1" applyAlignment="1">
      <alignment horizontal="left" vertical="center"/>
    </xf>
    <xf numFmtId="0" fontId="141" fillId="0" borderId="48" xfId="1539" applyFont="1" applyBorder="1" applyAlignment="1">
      <alignment horizontal="left" vertical="center"/>
    </xf>
    <xf numFmtId="0" fontId="0" fillId="0" borderId="32" xfId="1539" applyFont="1" applyBorder="1" applyAlignment="1">
      <alignment horizontal="center"/>
    </xf>
    <xf numFmtId="0" fontId="171" fillId="16" borderId="0" xfId="1539" applyFont="1" applyFill="1"/>
    <xf numFmtId="198" fontId="153" fillId="63" borderId="18" xfId="1539" applyNumberFormat="1" applyFont="1" applyFill="1" applyBorder="1" applyAlignment="1">
      <alignment horizontal="center" vertical="center" wrapText="1"/>
    </xf>
    <xf numFmtId="184" fontId="153" fillId="0" borderId="18" xfId="1539" applyNumberFormat="1" applyFont="1" applyBorder="1" applyAlignment="1">
      <alignment horizontal="center" vertical="center" wrapText="1"/>
    </xf>
    <xf numFmtId="197" fontId="0" fillId="0" borderId="0" xfId="1539" applyNumberFormat="1" applyFont="1"/>
    <xf numFmtId="200" fontId="0" fillId="63" borderId="18" xfId="1539" applyNumberFormat="1" applyFont="1" applyFill="1" applyBorder="1" applyAlignment="1">
      <alignment horizontal="center" vertical="center"/>
    </xf>
    <xf numFmtId="3" fontId="153" fillId="0" borderId="18" xfId="1539" applyNumberFormat="1" applyFont="1" applyBorder="1" applyAlignment="1">
      <alignment horizontal="center"/>
    </xf>
    <xf numFmtId="0" fontId="141" fillId="0" borderId="18" xfId="1539" applyFont="1" applyBorder="1" applyAlignment="1">
      <alignment horizontal="center" vertical="center" wrapText="1"/>
    </xf>
    <xf numFmtId="0" fontId="141" fillId="0" borderId="0" xfId="1539" applyFont="1" applyAlignment="1">
      <alignment horizontal="left" vertical="center"/>
    </xf>
    <xf numFmtId="2" fontId="0" fillId="68" borderId="18" xfId="1539" applyNumberFormat="1" applyFont="1" applyFill="1" applyBorder="1" applyAlignment="1">
      <alignment horizontal="center"/>
    </xf>
    <xf numFmtId="0" fontId="141" fillId="6" borderId="0" xfId="1539" applyFont="1" applyFill="1" applyAlignment="1">
      <alignment horizontal="center"/>
    </xf>
    <xf numFmtId="0" fontId="20" fillId="72" borderId="53" xfId="1539" applyFont="1" applyFill="1" applyBorder="1" applyAlignment="1">
      <alignment horizontal="center" vertical="center"/>
    </xf>
    <xf numFmtId="0" fontId="20" fillId="72" borderId="54" xfId="1539" applyFont="1" applyFill="1" applyBorder="1" applyAlignment="1">
      <alignment horizontal="center" vertical="center"/>
    </xf>
    <xf numFmtId="3" fontId="183" fillId="6" borderId="18" xfId="1539" applyNumberFormat="1" applyFont="1" applyFill="1" applyBorder="1" applyAlignment="1">
      <alignment horizontal="center" vertical="center"/>
    </xf>
    <xf numFmtId="166" fontId="0" fillId="0" borderId="18" xfId="1539" applyNumberFormat="1" applyFont="1" applyBorder="1" applyAlignment="1">
      <alignment horizontal="center" vertical="center"/>
    </xf>
    <xf numFmtId="0" fontId="172" fillId="0" borderId="0" xfId="1539" applyFont="1"/>
    <xf numFmtId="166" fontId="183" fillId="63" borderId="18" xfId="1539" applyNumberFormat="1" applyFont="1" applyFill="1" applyBorder="1" applyAlignment="1">
      <alignment horizontal="center" vertical="center"/>
    </xf>
    <xf numFmtId="0" fontId="172" fillId="0" borderId="0" xfId="1539" applyFont="1" applyAlignment="1">
      <alignment horizontal="left"/>
    </xf>
    <xf numFmtId="0" fontId="0" fillId="0" borderId="43" xfId="1539" applyFont="1" applyBorder="1" applyAlignment="1">
      <alignment horizontal="left" vertical="center"/>
    </xf>
    <xf numFmtId="184" fontId="0" fillId="0" borderId="52" xfId="2" applyFont="1" applyBorder="1" applyAlignment="1" applyProtection="1">
      <alignment horizontal="center" vertical="center"/>
    </xf>
    <xf numFmtId="186" fontId="0" fillId="0" borderId="0" xfId="1539" applyNumberFormat="1" applyFont="1" applyAlignment="1">
      <alignment horizontal="left"/>
    </xf>
    <xf numFmtId="186" fontId="0" fillId="0" borderId="0" xfId="1539" applyNumberFormat="1" applyFont="1" applyAlignment="1">
      <alignment horizontal="center"/>
    </xf>
    <xf numFmtId="166" fontId="0" fillId="0" borderId="0" xfId="1539" applyNumberFormat="1" applyFont="1" applyAlignment="1">
      <alignment horizontal="center"/>
    </xf>
    <xf numFmtId="0" fontId="171" fillId="0" borderId="0" xfId="1539" applyFont="1"/>
    <xf numFmtId="0" fontId="173" fillId="63" borderId="18" xfId="1539" applyFont="1" applyFill="1" applyBorder="1" applyAlignment="1">
      <alignment horizontal="left" vertical="center"/>
    </xf>
    <xf numFmtId="1" fontId="182" fillId="63" borderId="18" xfId="1539" applyNumberFormat="1" applyFont="1" applyFill="1" applyBorder="1" applyAlignment="1">
      <alignment horizontal="right" vertical="center"/>
    </xf>
    <xf numFmtId="1" fontId="182" fillId="63" borderId="18" xfId="934" applyNumberFormat="1" applyFont="1" applyFill="1" applyBorder="1" applyAlignment="1">
      <alignment horizontal="right" vertical="center"/>
    </xf>
    <xf numFmtId="206" fontId="181" fillId="63" borderId="18" xfId="1539" applyNumberFormat="1" applyFont="1" applyFill="1" applyBorder="1" applyAlignment="1">
      <alignment horizontal="left"/>
    </xf>
    <xf numFmtId="0" fontId="171" fillId="0" borderId="0" xfId="1539" applyFont="1" applyAlignment="1">
      <alignment horizontal="left"/>
    </xf>
    <xf numFmtId="0" fontId="0" fillId="0" borderId="0" xfId="1539" applyFont="1" applyAlignment="1">
      <alignment vertical="center"/>
    </xf>
    <xf numFmtId="184" fontId="0" fillId="63" borderId="18" xfId="2" applyFont="1" applyFill="1" applyBorder="1" applyAlignment="1" applyProtection="1">
      <alignment horizontal="center" vertical="center"/>
    </xf>
    <xf numFmtId="197" fontId="153" fillId="0" borderId="18" xfId="1539" applyNumberFormat="1" applyFont="1" applyBorder="1" applyAlignment="1">
      <alignment horizontal="center" vertical="center"/>
    </xf>
    <xf numFmtId="197" fontId="153" fillId="67" borderId="18" xfId="1539" applyNumberFormat="1" applyFont="1" applyFill="1" applyBorder="1" applyAlignment="1">
      <alignment horizontal="center" vertical="center"/>
    </xf>
    <xf numFmtId="197" fontId="153" fillId="67" borderId="18" xfId="2" applyNumberFormat="1" applyFont="1" applyFill="1" applyBorder="1" applyAlignment="1" applyProtection="1">
      <alignment horizontal="center" vertical="center"/>
    </xf>
    <xf numFmtId="197" fontId="153" fillId="0" borderId="18" xfId="2" applyNumberFormat="1" applyFont="1" applyBorder="1" applyAlignment="1" applyProtection="1">
      <alignment horizontal="center" vertical="center"/>
    </xf>
    <xf numFmtId="0" fontId="0" fillId="0" borderId="48" xfId="1539" applyFont="1" applyBorder="1" applyAlignment="1">
      <alignment horizontal="left" vertical="center"/>
    </xf>
    <xf numFmtId="184" fontId="0" fillId="63" borderId="32" xfId="2" applyFont="1" applyFill="1" applyBorder="1" applyAlignment="1" applyProtection="1">
      <alignment horizontal="center" vertical="center"/>
    </xf>
    <xf numFmtId="197" fontId="153" fillId="67" borderId="32" xfId="1539" applyNumberFormat="1" applyFont="1" applyFill="1" applyBorder="1" applyAlignment="1">
      <alignment horizontal="center" vertical="center"/>
    </xf>
    <xf numFmtId="197" fontId="153" fillId="67" borderId="32" xfId="2" applyNumberFormat="1" applyFont="1" applyFill="1" applyBorder="1" applyAlignment="1" applyProtection="1">
      <alignment horizontal="center" vertical="center"/>
    </xf>
    <xf numFmtId="197" fontId="153" fillId="0" borderId="32" xfId="2" applyNumberFormat="1" applyFont="1" applyBorder="1" applyAlignment="1" applyProtection="1">
      <alignment horizontal="center" vertical="center"/>
    </xf>
    <xf numFmtId="197" fontId="153" fillId="0" borderId="32" xfId="1539" applyNumberFormat="1" applyFont="1" applyBorder="1" applyAlignment="1">
      <alignment horizontal="center" vertical="center"/>
    </xf>
    <xf numFmtId="197" fontId="0" fillId="0" borderId="18" xfId="2" applyNumberFormat="1" applyFont="1" applyBorder="1" applyAlignment="1" applyProtection="1">
      <alignment horizontal="center" vertical="center"/>
    </xf>
    <xf numFmtId="0" fontId="180" fillId="0" borderId="0" xfId="1539" applyFont="1" applyAlignment="1">
      <alignment horizontal="left" vertical="center"/>
    </xf>
    <xf numFmtId="197" fontId="180" fillId="0" borderId="0" xfId="1539" applyNumberFormat="1" applyFont="1" applyAlignment="1">
      <alignment horizontal="center"/>
    </xf>
    <xf numFmtId="184" fontId="180" fillId="0" borderId="0" xfId="1539" applyNumberFormat="1" applyFont="1" applyAlignment="1">
      <alignment horizontal="center"/>
    </xf>
    <xf numFmtId="4" fontId="0" fillId="0" borderId="0" xfId="1539" applyNumberFormat="1" applyFont="1" applyAlignment="1">
      <alignment horizontal="center"/>
    </xf>
    <xf numFmtId="197" fontId="0" fillId="67" borderId="18" xfId="1539" applyNumberFormat="1" applyFont="1" applyFill="1" applyBorder="1" applyAlignment="1">
      <alignment horizontal="center" vertical="center"/>
    </xf>
    <xf numFmtId="197" fontId="0" fillId="67" borderId="18" xfId="2" applyNumberFormat="1" applyFont="1" applyFill="1" applyBorder="1" applyAlignment="1" applyProtection="1">
      <alignment horizontal="center" vertical="center"/>
    </xf>
    <xf numFmtId="197" fontId="0" fillId="0" borderId="18" xfId="1539" applyNumberFormat="1" applyFont="1" applyBorder="1" applyAlignment="1">
      <alignment horizontal="center" vertical="center"/>
    </xf>
    <xf numFmtId="184" fontId="153" fillId="0" borderId="18" xfId="2" applyFont="1" applyBorder="1" applyAlignment="1" applyProtection="1">
      <alignment horizontal="center" vertical="center"/>
    </xf>
    <xf numFmtId="184" fontId="0" fillId="0" borderId="18" xfId="2" applyFont="1" applyBorder="1" applyAlignment="1" applyProtection="1">
      <alignment horizontal="center" vertical="center"/>
    </xf>
    <xf numFmtId="197" fontId="153" fillId="61" borderId="18" xfId="1539" applyNumberFormat="1" applyFont="1" applyFill="1" applyBorder="1" applyAlignment="1">
      <alignment horizontal="center" vertical="center"/>
    </xf>
    <xf numFmtId="184" fontId="180" fillId="0" borderId="0" xfId="2" applyFont="1" applyBorder="1" applyAlignment="1" applyProtection="1">
      <alignment horizontal="center"/>
    </xf>
    <xf numFmtId="184" fontId="0" fillId="0" borderId="0" xfId="1539" applyNumberFormat="1" applyFont="1" applyAlignment="1">
      <alignment horizontal="center"/>
    </xf>
    <xf numFmtId="0" fontId="153" fillId="0" borderId="44" xfId="1539" applyFont="1" applyBorder="1" applyAlignment="1">
      <alignment horizontal="left" vertical="center"/>
    </xf>
    <xf numFmtId="0" fontId="153" fillId="0" borderId="44" xfId="1539" applyFont="1" applyBorder="1" applyAlignment="1">
      <alignment horizontal="center" vertical="center"/>
    </xf>
    <xf numFmtId="0" fontId="153" fillId="0" borderId="45" xfId="1539" applyFont="1" applyBorder="1" applyAlignment="1">
      <alignment horizontal="center" vertical="center"/>
    </xf>
    <xf numFmtId="0" fontId="153" fillId="0" borderId="18" xfId="1539" applyFont="1" applyBorder="1" applyAlignment="1">
      <alignment horizontal="left" vertical="center" wrapText="1"/>
    </xf>
    <xf numFmtId="166" fontId="0" fillId="0" borderId="18" xfId="1539" applyNumberFormat="1" applyFont="1" applyBorder="1" applyAlignment="1">
      <alignment horizontal="center" vertical="center" wrapText="1"/>
    </xf>
    <xf numFmtId="0" fontId="153" fillId="0" borderId="0" xfId="1539" applyFont="1" applyAlignment="1">
      <alignment horizontal="left" vertical="center" wrapText="1"/>
    </xf>
    <xf numFmtId="0" fontId="171" fillId="2" borderId="0" xfId="1539" applyFont="1" applyFill="1" applyAlignment="1">
      <alignment horizontal="left"/>
    </xf>
    <xf numFmtId="197" fontId="183" fillId="63" borderId="18" xfId="2" applyNumberFormat="1" applyFont="1" applyFill="1" applyBorder="1" applyAlignment="1" applyProtection="1">
      <alignment horizontal="right"/>
    </xf>
    <xf numFmtId="197" fontId="153" fillId="61" borderId="18" xfId="1539" applyNumberFormat="1" applyFont="1" applyFill="1" applyBorder="1" applyAlignment="1">
      <alignment horizontal="center" vertical="center" wrapText="1"/>
    </xf>
    <xf numFmtId="184" fontId="153" fillId="61" borderId="18" xfId="1539" applyNumberFormat="1" applyFont="1" applyFill="1" applyBorder="1" applyAlignment="1">
      <alignment horizontal="center" vertical="center" wrapText="1"/>
    </xf>
    <xf numFmtId="166" fontId="153" fillId="0" borderId="0" xfId="1539" applyNumberFormat="1" applyFont="1" applyAlignment="1">
      <alignment horizontal="center" vertical="center" wrapText="1"/>
    </xf>
    <xf numFmtId="3" fontId="140" fillId="0" borderId="18" xfId="1539" applyNumberFormat="1" applyFont="1" applyBorder="1" applyAlignment="1">
      <alignment horizontal="center"/>
    </xf>
    <xf numFmtId="3" fontId="140" fillId="0" borderId="0" xfId="1539" applyNumberFormat="1" applyFont="1" applyAlignment="1">
      <alignment horizontal="center"/>
    </xf>
    <xf numFmtId="3" fontId="0" fillId="0" borderId="0" xfId="1539" applyNumberFormat="1" applyFont="1" applyAlignment="1">
      <alignment horizontal="center"/>
    </xf>
    <xf numFmtId="0" fontId="20" fillId="19" borderId="50" xfId="1539" applyFont="1" applyFill="1" applyBorder="1" applyAlignment="1">
      <alignment horizontal="center" vertical="center" wrapText="1"/>
    </xf>
    <xf numFmtId="166" fontId="0" fillId="75" borderId="18" xfId="1539" applyNumberFormat="1" applyFont="1" applyFill="1" applyBorder="1" applyAlignment="1">
      <alignment horizontal="center"/>
    </xf>
    <xf numFmtId="0" fontId="0" fillId="68" borderId="18" xfId="1539" applyFont="1" applyFill="1" applyBorder="1" applyAlignment="1">
      <alignment horizontal="left" vertical="center"/>
    </xf>
    <xf numFmtId="0" fontId="153" fillId="68" borderId="18" xfId="1539" applyFont="1" applyFill="1" applyBorder="1" applyAlignment="1">
      <alignment horizontal="left" vertical="center"/>
    </xf>
    <xf numFmtId="0" fontId="141" fillId="0" borderId="0" xfId="1539" applyFont="1" applyAlignment="1">
      <alignment horizontal="center"/>
    </xf>
    <xf numFmtId="0" fontId="183" fillId="63" borderId="0" xfId="1539" applyFont="1" applyFill="1" applyAlignment="1">
      <alignment horizontal="left"/>
    </xf>
    <xf numFmtId="1" fontId="174" fillId="63" borderId="55" xfId="1539" applyNumberFormat="1" applyFont="1" applyFill="1" applyBorder="1" applyAlignment="1">
      <alignment horizontal="right" vertical="center"/>
    </xf>
    <xf numFmtId="1" fontId="174" fillId="63" borderId="55" xfId="1539" applyNumberFormat="1" applyFont="1" applyFill="1" applyBorder="1" applyAlignment="1">
      <alignment horizontal="right"/>
    </xf>
    <xf numFmtId="1" fontId="174" fillId="63" borderId="55" xfId="934" applyNumberFormat="1" applyFont="1" applyFill="1" applyBorder="1" applyAlignment="1">
      <alignment horizontal="right"/>
    </xf>
    <xf numFmtId="1" fontId="174" fillId="63" borderId="51" xfId="934" applyNumberFormat="1" applyFont="1" applyFill="1" applyBorder="1" applyAlignment="1">
      <alignment horizontal="right"/>
    </xf>
    <xf numFmtId="3" fontId="183" fillId="63" borderId="0" xfId="1539" applyNumberFormat="1" applyFont="1" applyFill="1"/>
    <xf numFmtId="184" fontId="183" fillId="63" borderId="0" xfId="2" applyFont="1" applyFill="1" applyBorder="1" applyProtection="1"/>
    <xf numFmtId="197" fontId="183" fillId="63" borderId="0" xfId="2" applyNumberFormat="1" applyFont="1" applyFill="1" applyBorder="1" applyProtection="1"/>
    <xf numFmtId="198" fontId="183" fillId="63" borderId="0" xfId="2" applyNumberFormat="1" applyFont="1" applyFill="1" applyBorder="1" applyProtection="1"/>
    <xf numFmtId="3" fontId="184" fillId="63" borderId="0" xfId="1539" applyNumberFormat="1" applyFont="1" applyFill="1"/>
    <xf numFmtId="197" fontId="184" fillId="63" borderId="0" xfId="2" applyNumberFormat="1" applyFont="1" applyFill="1" applyBorder="1" applyProtection="1"/>
    <xf numFmtId="184" fontId="184" fillId="63" borderId="0" xfId="2" applyFont="1" applyFill="1" applyBorder="1" applyProtection="1"/>
    <xf numFmtId="166" fontId="141" fillId="2" borderId="0" xfId="1539" applyNumberFormat="1" applyFont="1" applyFill="1"/>
    <xf numFmtId="166" fontId="0" fillId="2" borderId="0" xfId="1539" applyNumberFormat="1" applyFont="1" applyFill="1"/>
    <xf numFmtId="0" fontId="153" fillId="2" borderId="18" xfId="933" applyFont="1" applyFill="1" applyBorder="1" applyAlignment="1">
      <alignment vertical="center"/>
    </xf>
    <xf numFmtId="0" fontId="152" fillId="2" borderId="18" xfId="932" applyFont="1" applyFill="1" applyBorder="1" applyAlignment="1">
      <alignment horizontal="center" vertical="center"/>
    </xf>
    <xf numFmtId="0" fontId="141" fillId="16" borderId="18" xfId="1539" applyFont="1" applyFill="1" applyBorder="1" applyAlignment="1">
      <alignment horizontal="center" vertical="center" wrapText="1"/>
    </xf>
    <xf numFmtId="166" fontId="0" fillId="2" borderId="18" xfId="1539" applyNumberFormat="1" applyFont="1" applyFill="1" applyBorder="1"/>
    <xf numFmtId="197" fontId="0" fillId="63" borderId="18" xfId="1539" applyNumberFormat="1" applyFont="1" applyFill="1" applyBorder="1"/>
    <xf numFmtId="197" fontId="0" fillId="0" borderId="18" xfId="1539" applyNumberFormat="1" applyFont="1" applyBorder="1"/>
    <xf numFmtId="184" fontId="0" fillId="0" borderId="18" xfId="1539" applyNumberFormat="1" applyFont="1" applyBorder="1"/>
    <xf numFmtId="4" fontId="185" fillId="0" borderId="0" xfId="1539" applyNumberFormat="1" applyFont="1" applyAlignment="1">
      <alignment horizontal="center"/>
    </xf>
    <xf numFmtId="2" fontId="153" fillId="2" borderId="18" xfId="932" applyNumberFormat="1" applyFont="1" applyFill="1" applyBorder="1" applyAlignment="1">
      <alignment horizontal="center"/>
    </xf>
    <xf numFmtId="2" fontId="0" fillId="0" borderId="18" xfId="1539" applyNumberFormat="1" applyFont="1" applyBorder="1" applyAlignment="1">
      <alignment horizontal="center"/>
    </xf>
    <xf numFmtId="200" fontId="153" fillId="2" borderId="18" xfId="932" applyNumberFormat="1" applyFont="1" applyFill="1" applyBorder="1" applyAlignment="1">
      <alignment horizontal="center"/>
    </xf>
    <xf numFmtId="0" fontId="153" fillId="2" borderId="0" xfId="933" applyFont="1" applyFill="1" applyAlignment="1">
      <alignment vertical="center"/>
    </xf>
    <xf numFmtId="186" fontId="153" fillId="75" borderId="18" xfId="1539" applyNumberFormat="1" applyFont="1" applyFill="1" applyBorder="1" applyAlignment="1">
      <alignment horizontal="center"/>
    </xf>
    <xf numFmtId="4" fontId="153" fillId="0" borderId="18" xfId="1539" applyNumberFormat="1" applyFont="1" applyBorder="1" applyAlignment="1">
      <alignment horizontal="center"/>
    </xf>
    <xf numFmtId="208" fontId="153" fillId="75" borderId="18" xfId="1" applyNumberFormat="1" applyFont="1" applyFill="1" applyBorder="1" applyProtection="1"/>
    <xf numFmtId="0" fontId="9" fillId="6" borderId="0" xfId="1539" applyFont="1" applyFill="1"/>
    <xf numFmtId="0" fontId="9" fillId="6" borderId="0" xfId="1539" applyFont="1" applyFill="1" applyAlignment="1">
      <alignment horizontal="center"/>
    </xf>
    <xf numFmtId="0" fontId="155" fillId="0" borderId="0" xfId="1539" applyFont="1"/>
    <xf numFmtId="0" fontId="9" fillId="0" borderId="0" xfId="1539" applyFont="1" applyAlignment="1">
      <alignment vertical="top"/>
    </xf>
    <xf numFmtId="0" fontId="142" fillId="0" borderId="0" xfId="1539" applyFont="1" applyAlignment="1">
      <alignment vertical="top"/>
    </xf>
    <xf numFmtId="0" fontId="143" fillId="2" borderId="18" xfId="933" applyFont="1" applyFill="1" applyBorder="1" applyAlignment="1">
      <alignment vertical="top"/>
    </xf>
    <xf numFmtId="0" fontId="147" fillId="2" borderId="18" xfId="932" applyFont="1" applyFill="1" applyBorder="1" applyAlignment="1">
      <alignment horizontal="center" vertical="top"/>
    </xf>
    <xf numFmtId="0" fontId="147" fillId="16" borderId="18" xfId="1539" applyFont="1" applyFill="1" applyBorder="1" applyAlignment="1">
      <alignment horizontal="center" vertical="top" wrapText="1"/>
    </xf>
    <xf numFmtId="0" fontId="9" fillId="16" borderId="18" xfId="1539" applyFont="1" applyFill="1" applyBorder="1" applyAlignment="1">
      <alignment horizontal="center" vertical="top" wrapText="1"/>
    </xf>
    <xf numFmtId="184" fontId="143" fillId="63" borderId="18" xfId="2" applyFont="1" applyFill="1" applyBorder="1" applyAlignment="1" applyProtection="1">
      <alignment horizontal="center" vertical="top"/>
    </xf>
    <xf numFmtId="184" fontId="143" fillId="2" borderId="18" xfId="2" applyFont="1" applyFill="1" applyBorder="1" applyAlignment="1" applyProtection="1">
      <alignment horizontal="center" vertical="top"/>
    </xf>
    <xf numFmtId="184" fontId="142" fillId="0" borderId="0" xfId="1539" applyNumberFormat="1" applyFont="1" applyAlignment="1">
      <alignment vertical="top"/>
    </xf>
    <xf numFmtId="0" fontId="152" fillId="16" borderId="18" xfId="1539" applyFont="1" applyFill="1" applyBorder="1" applyAlignment="1">
      <alignment horizontal="center" vertical="center" wrapText="1"/>
    </xf>
    <xf numFmtId="0" fontId="152" fillId="2" borderId="18" xfId="933" applyFont="1" applyFill="1" applyBorder="1"/>
    <xf numFmtId="2" fontId="152" fillId="2" borderId="18" xfId="932" applyNumberFormat="1" applyFont="1" applyFill="1" applyBorder="1" applyAlignment="1">
      <alignment horizontal="center"/>
    </xf>
    <xf numFmtId="2" fontId="152" fillId="0" borderId="18" xfId="932" applyNumberFormat="1" applyFont="1" applyBorder="1" applyAlignment="1">
      <alignment horizontal="center"/>
    </xf>
    <xf numFmtId="2" fontId="152" fillId="0" borderId="18" xfId="1539" applyNumberFormat="1" applyFont="1" applyBorder="1" applyAlignment="1">
      <alignment horizontal="center"/>
    </xf>
    <xf numFmtId="0" fontId="153" fillId="2" borderId="18" xfId="933" applyFont="1" applyFill="1" applyBorder="1"/>
    <xf numFmtId="2" fontId="153" fillId="0" borderId="18" xfId="932" applyNumberFormat="1" applyFont="1" applyBorder="1" applyAlignment="1">
      <alignment horizontal="center"/>
    </xf>
    <xf numFmtId="0" fontId="153" fillId="2" borderId="18" xfId="933" applyFont="1" applyFill="1" applyBorder="1" applyAlignment="1">
      <alignment horizontal="left"/>
    </xf>
    <xf numFmtId="0" fontId="143" fillId="0" borderId="18" xfId="799" applyFont="1" applyBorder="1"/>
    <xf numFmtId="2" fontId="142" fillId="0" borderId="18" xfId="1539" applyNumberFormat="1" applyFont="1" applyBorder="1"/>
    <xf numFmtId="0" fontId="20" fillId="72" borderId="32" xfId="1539" applyFont="1" applyFill="1" applyBorder="1" applyAlignment="1">
      <alignment horizontal="left" vertical="center"/>
    </xf>
    <xf numFmtId="0" fontId="20" fillId="72" borderId="32" xfId="1539" applyFont="1" applyFill="1" applyBorder="1" applyAlignment="1">
      <alignment horizontal="center" vertical="center"/>
    </xf>
    <xf numFmtId="0" fontId="20" fillId="72" borderId="32" xfId="1539" applyFont="1" applyFill="1" applyBorder="1" applyAlignment="1">
      <alignment horizontal="center" vertical="center" wrapText="1"/>
    </xf>
    <xf numFmtId="0" fontId="0" fillId="0" borderId="18" xfId="1539" applyFont="1" applyBorder="1" applyAlignment="1">
      <alignment horizontal="left"/>
    </xf>
    <xf numFmtId="201" fontId="0" fillId="0" borderId="18" xfId="1" applyNumberFormat="1" applyFont="1" applyBorder="1" applyAlignment="1" applyProtection="1">
      <alignment horizontal="center"/>
    </xf>
    <xf numFmtId="203" fontId="0" fillId="0" borderId="18" xfId="1" applyNumberFormat="1" applyFont="1" applyBorder="1" applyAlignment="1" applyProtection="1">
      <alignment horizontal="center"/>
    </xf>
    <xf numFmtId="184" fontId="153" fillId="2" borderId="18" xfId="2" applyFont="1" applyFill="1" applyBorder="1" applyAlignment="1" applyProtection="1">
      <alignment horizontal="center"/>
    </xf>
    <xf numFmtId="199" fontId="153" fillId="60" borderId="18" xfId="932" applyNumberFormat="1" applyFont="1" applyFill="1" applyBorder="1" applyAlignment="1">
      <alignment horizontal="center"/>
    </xf>
    <xf numFmtId="0" fontId="153" fillId="2" borderId="18" xfId="933" applyFont="1" applyFill="1" applyBorder="1" applyAlignment="1">
      <alignment wrapText="1"/>
    </xf>
    <xf numFmtId="0" fontId="153" fillId="2" borderId="18" xfId="933" applyFont="1" applyFill="1" applyBorder="1" applyAlignment="1">
      <alignment horizontal="left" vertical="top" wrapText="1"/>
    </xf>
    <xf numFmtId="0" fontId="153" fillId="2" borderId="0" xfId="933" applyFont="1" applyFill="1" applyAlignment="1">
      <alignment horizontal="left" vertical="top"/>
    </xf>
    <xf numFmtId="179" fontId="0" fillId="76" borderId="0" xfId="1" applyFont="1" applyFill="1" applyBorder="1" applyProtection="1"/>
    <xf numFmtId="0" fontId="153" fillId="2" borderId="0" xfId="933" applyFont="1" applyFill="1"/>
    <xf numFmtId="0" fontId="157" fillId="0" borderId="0" xfId="1539" applyFont="1" applyAlignment="1">
      <alignment horizontal="left" indent="1"/>
    </xf>
    <xf numFmtId="0" fontId="141" fillId="0" borderId="0" xfId="1539" applyFont="1" applyAlignment="1">
      <alignment vertical="top"/>
    </xf>
    <xf numFmtId="0" fontId="0" fillId="0" borderId="0" xfId="1539" applyFont="1" applyAlignment="1">
      <alignment horizontal="center" vertical="top"/>
    </xf>
    <xf numFmtId="184" fontId="0" fillId="63" borderId="18" xfId="1539" applyNumberFormat="1" applyFont="1" applyFill="1" applyBorder="1"/>
    <xf numFmtId="0" fontId="0" fillId="0" borderId="18" xfId="1539" applyFont="1" applyBorder="1" applyAlignment="1">
      <alignment horizontal="right"/>
    </xf>
    <xf numFmtId="184" fontId="172" fillId="0" borderId="18" xfId="1539" applyNumberFormat="1" applyFont="1" applyBorder="1" applyAlignment="1">
      <alignment horizontal="center"/>
    </xf>
    <xf numFmtId="197" fontId="172" fillId="0" borderId="18" xfId="1539" applyNumberFormat="1" applyFont="1" applyBorder="1" applyAlignment="1">
      <alignment horizontal="center" vertical="top"/>
    </xf>
    <xf numFmtId="197" fontId="0" fillId="76" borderId="18" xfId="1539" applyNumberFormat="1" applyFont="1" applyFill="1" applyBorder="1"/>
    <xf numFmtId="197" fontId="0" fillId="6" borderId="18" xfId="1539" applyNumberFormat="1" applyFont="1" applyFill="1" applyBorder="1"/>
    <xf numFmtId="197" fontId="172" fillId="0" borderId="18" xfId="1539" applyNumberFormat="1" applyFont="1" applyBorder="1" applyAlignment="1">
      <alignment horizontal="center"/>
    </xf>
    <xf numFmtId="0" fontId="140" fillId="0" borderId="18" xfId="1539" applyFont="1" applyBorder="1" applyAlignment="1">
      <alignment horizontal="right"/>
    </xf>
    <xf numFmtId="184" fontId="186" fillId="0" borderId="18" xfId="1539" applyNumberFormat="1" applyFont="1" applyBorder="1" applyAlignment="1">
      <alignment horizontal="center"/>
    </xf>
    <xf numFmtId="0" fontId="140" fillId="0" borderId="18" xfId="1539" applyFont="1" applyBorder="1"/>
    <xf numFmtId="184" fontId="140" fillId="0" borderId="18" xfId="2" applyFont="1" applyBorder="1" applyProtection="1"/>
    <xf numFmtId="197" fontId="140" fillId="0" borderId="18" xfId="2" applyNumberFormat="1" applyFont="1" applyBorder="1" applyProtection="1"/>
    <xf numFmtId="184" fontId="0" fillId="0" borderId="18" xfId="2" applyFont="1" applyBorder="1" applyProtection="1"/>
    <xf numFmtId="197" fontId="0" fillId="67" borderId="0" xfId="1539" applyNumberFormat="1" applyFont="1" applyFill="1" applyAlignment="1">
      <alignment horizontal="center"/>
    </xf>
    <xf numFmtId="197" fontId="0" fillId="67" borderId="0" xfId="1539" applyNumberFormat="1" applyFont="1" applyFill="1"/>
    <xf numFmtId="0" fontId="0" fillId="0" borderId="0" xfId="1539" applyFont="1" applyAlignment="1">
      <alignment horizontal="right"/>
    </xf>
    <xf numFmtId="2" fontId="0" fillId="0" borderId="18" xfId="1" applyNumberFormat="1" applyFont="1" applyBorder="1" applyAlignment="1" applyProtection="1">
      <alignment horizontal="center" vertical="top"/>
    </xf>
    <xf numFmtId="2" fontId="0" fillId="63" borderId="18" xfId="1" applyNumberFormat="1" applyFont="1" applyFill="1" applyBorder="1" applyAlignment="1" applyProtection="1">
      <alignment horizontal="center" vertical="top"/>
    </xf>
    <xf numFmtId="0" fontId="163" fillId="6" borderId="0" xfId="1539" applyFont="1" applyFill="1"/>
    <xf numFmtId="0" fontId="153" fillId="0" borderId="0" xfId="1539" applyFont="1" applyAlignment="1">
      <alignment vertical="center"/>
    </xf>
    <xf numFmtId="0" fontId="152" fillId="6" borderId="0" xfId="1539" applyFont="1" applyFill="1" applyAlignment="1">
      <alignment vertical="center"/>
    </xf>
    <xf numFmtId="0" fontId="152" fillId="6" borderId="0" xfId="1539" applyFont="1" applyFill="1"/>
    <xf numFmtId="184" fontId="142" fillId="0" borderId="0" xfId="1539" applyNumberFormat="1" applyFont="1" applyAlignment="1">
      <alignment horizontal="center"/>
    </xf>
    <xf numFmtId="0" fontId="165" fillId="0" borderId="0" xfId="1539" applyFont="1"/>
    <xf numFmtId="0" fontId="165" fillId="0" borderId="0" xfId="1539" applyFont="1" applyAlignment="1">
      <alignment vertical="center"/>
    </xf>
    <xf numFmtId="0" fontId="0" fillId="62" borderId="24" xfId="1539" applyFont="1" applyFill="1" applyBorder="1" applyAlignment="1">
      <alignment horizontal="left"/>
    </xf>
    <xf numFmtId="2" fontId="0" fillId="0" borderId="0" xfId="1539" applyNumberFormat="1" applyFont="1" applyAlignment="1">
      <alignment horizontal="left"/>
    </xf>
    <xf numFmtId="184" fontId="153" fillId="0" borderId="0" xfId="2" applyFont="1" applyBorder="1" applyAlignment="1" applyProtection="1">
      <alignment vertical="center"/>
    </xf>
    <xf numFmtId="0" fontId="165" fillId="6" borderId="0" xfId="1539" applyFont="1" applyFill="1" applyAlignment="1">
      <alignment vertical="center"/>
    </xf>
    <xf numFmtId="0" fontId="153" fillId="6" borderId="0" xfId="1539" applyFont="1" applyFill="1" applyAlignment="1">
      <alignment vertical="center"/>
    </xf>
    <xf numFmtId="197" fontId="153" fillId="0" borderId="18" xfId="2" applyNumberFormat="1" applyFont="1" applyBorder="1" applyAlignment="1" applyProtection="1">
      <alignment horizontal="center"/>
    </xf>
    <xf numFmtId="0" fontId="153" fillId="63" borderId="0" xfId="1539" applyFont="1" applyFill="1"/>
    <xf numFmtId="210" fontId="153" fillId="0" borderId="0" xfId="1539" applyNumberFormat="1" applyFont="1" applyAlignment="1">
      <alignment vertical="center"/>
    </xf>
    <xf numFmtId="0" fontId="153" fillId="63" borderId="0" xfId="1539" applyFont="1" applyFill="1" applyAlignment="1">
      <alignment vertical="center"/>
    </xf>
    <xf numFmtId="209" fontId="153" fillId="0" borderId="0" xfId="1539" applyNumberFormat="1" applyFont="1" applyAlignment="1">
      <alignment vertical="center"/>
    </xf>
    <xf numFmtId="211" fontId="0" fillId="0" borderId="18" xfId="1" applyNumberFormat="1" applyFont="1" applyBorder="1" applyProtection="1"/>
    <xf numFmtId="211" fontId="0" fillId="6" borderId="18" xfId="1" applyNumberFormat="1" applyFont="1" applyFill="1" applyBorder="1" applyProtection="1"/>
    <xf numFmtId="212" fontId="0" fillId="0" borderId="18" xfId="1" applyNumberFormat="1" applyFont="1" applyBorder="1" applyProtection="1"/>
    <xf numFmtId="197" fontId="153" fillId="0" borderId="0" xfId="2" applyNumberFormat="1" applyFont="1" applyBorder="1" applyProtection="1"/>
    <xf numFmtId="0" fontId="172" fillId="0" borderId="18" xfId="1539" applyFont="1" applyBorder="1" applyAlignment="1">
      <alignment horizontal="right"/>
    </xf>
    <xf numFmtId="212" fontId="172" fillId="0" borderId="18" xfId="1" applyNumberFormat="1" applyFont="1" applyBorder="1" applyProtection="1"/>
    <xf numFmtId="212" fontId="140" fillId="0" borderId="18" xfId="1" applyNumberFormat="1" applyFont="1" applyBorder="1" applyProtection="1"/>
    <xf numFmtId="213" fontId="153" fillId="0" borderId="0" xfId="1539" applyNumberFormat="1" applyFont="1" applyAlignment="1">
      <alignment vertical="center"/>
    </xf>
    <xf numFmtId="0" fontId="153" fillId="0" borderId="0" xfId="1539" applyFont="1" applyAlignment="1">
      <alignment horizontal="center" vertical="center"/>
    </xf>
    <xf numFmtId="0" fontId="153" fillId="0" borderId="18" xfId="1539" applyFont="1" applyBorder="1" applyAlignment="1">
      <alignment horizontal="left" vertical="center"/>
    </xf>
    <xf numFmtId="2" fontId="153" fillId="0" borderId="18" xfId="1539" applyNumberFormat="1" applyFont="1" applyBorder="1" applyAlignment="1">
      <alignment horizontal="center" vertical="center"/>
    </xf>
    <xf numFmtId="2" fontId="153" fillId="6" borderId="18" xfId="1539" applyNumberFormat="1" applyFont="1" applyFill="1" applyBorder="1" applyAlignment="1">
      <alignment horizontal="center" vertical="center"/>
    </xf>
    <xf numFmtId="2" fontId="140" fillId="0" borderId="18" xfId="1539" applyNumberFormat="1" applyFont="1" applyBorder="1" applyAlignment="1">
      <alignment horizontal="center" vertical="center"/>
    </xf>
    <xf numFmtId="2" fontId="140" fillId="6" borderId="18" xfId="1539" applyNumberFormat="1" applyFont="1" applyFill="1" applyBorder="1" applyAlignment="1">
      <alignment horizontal="center" vertical="center"/>
    </xf>
    <xf numFmtId="0" fontId="153" fillId="0" borderId="18" xfId="1539" applyFont="1" applyBorder="1" applyAlignment="1">
      <alignment vertical="center"/>
    </xf>
    <xf numFmtId="0" fontId="152" fillId="0" borderId="18" xfId="1539" applyFont="1" applyBorder="1" applyAlignment="1">
      <alignment horizontal="center" vertical="center" wrapText="1"/>
    </xf>
    <xf numFmtId="198" fontId="153" fillId="0" borderId="18" xfId="1539" applyNumberFormat="1" applyFont="1" applyBorder="1" applyAlignment="1">
      <alignment horizontal="center" vertical="center"/>
    </xf>
    <xf numFmtId="0" fontId="152" fillId="0" borderId="18" xfId="1539" applyFont="1" applyBorder="1" applyAlignment="1">
      <alignment horizontal="left" vertical="center" wrapText="1"/>
    </xf>
    <xf numFmtId="0" fontId="152" fillId="0" borderId="18" xfId="889" applyFont="1" applyBorder="1" applyAlignment="1" applyProtection="1">
      <alignment horizontal="center"/>
    </xf>
    <xf numFmtId="199" fontId="153" fillId="0" borderId="18" xfId="1539" applyNumberFormat="1" applyFont="1" applyBorder="1" applyAlignment="1">
      <alignment horizontal="center" vertical="center"/>
    </xf>
    <xf numFmtId="0" fontId="153" fillId="16" borderId="18" xfId="1539" applyFont="1" applyFill="1" applyBorder="1" applyAlignment="1">
      <alignment horizontal="left" vertical="center"/>
    </xf>
    <xf numFmtId="166" fontId="153" fillId="0" borderId="18" xfId="1539" applyNumberFormat="1" applyFont="1" applyBorder="1" applyAlignment="1">
      <alignment horizontal="center" vertical="center"/>
    </xf>
    <xf numFmtId="4" fontId="153" fillId="0" borderId="18" xfId="1539" applyNumberFormat="1" applyFont="1" applyBorder="1" applyAlignment="1">
      <alignment horizontal="center" vertical="center"/>
    </xf>
    <xf numFmtId="186" fontId="153" fillId="0" borderId="18" xfId="1539" applyNumberFormat="1" applyFont="1" applyBorder="1" applyAlignment="1">
      <alignment horizontal="center" vertical="center"/>
    </xf>
    <xf numFmtId="208" fontId="153" fillId="0" borderId="0" xfId="1" applyNumberFormat="1" applyFont="1" applyBorder="1" applyAlignment="1" applyProtection="1">
      <alignment vertical="center"/>
    </xf>
    <xf numFmtId="208" fontId="153" fillId="0" borderId="0" xfId="1539" applyNumberFormat="1" applyFont="1" applyAlignment="1">
      <alignment vertical="center"/>
    </xf>
    <xf numFmtId="0" fontId="166" fillId="0" borderId="0" xfId="1539" applyFont="1" applyAlignment="1">
      <alignment vertical="center"/>
    </xf>
    <xf numFmtId="166" fontId="166" fillId="0" borderId="0" xfId="1539" applyNumberFormat="1" applyFont="1" applyAlignment="1">
      <alignment horizontal="center" vertical="center"/>
    </xf>
    <xf numFmtId="4" fontId="166" fillId="0" borderId="0" xfId="1539" applyNumberFormat="1" applyFont="1" applyAlignment="1">
      <alignment horizontal="center" vertical="center"/>
    </xf>
    <xf numFmtId="0" fontId="0" fillId="62" borderId="24" xfId="1539" applyFont="1" applyFill="1" applyBorder="1" applyAlignment="1">
      <alignment horizontal="center"/>
    </xf>
    <xf numFmtId="0" fontId="187" fillId="0" borderId="0" xfId="1539" applyFont="1"/>
    <xf numFmtId="0" fontId="188" fillId="6" borderId="0" xfId="1539" applyFont="1" applyFill="1"/>
    <xf numFmtId="0" fontId="187" fillId="6" borderId="0" xfId="1539" applyFont="1" applyFill="1"/>
    <xf numFmtId="0" fontId="141" fillId="62" borderId="57" xfId="1539" applyFont="1" applyFill="1" applyBorder="1"/>
    <xf numFmtId="0" fontId="141" fillId="62" borderId="58" xfId="1539" applyFont="1" applyFill="1" applyBorder="1"/>
    <xf numFmtId="0" fontId="141" fillId="62" borderId="59" xfId="1539" applyFont="1" applyFill="1" applyBorder="1"/>
    <xf numFmtId="0" fontId="0" fillId="62" borderId="60" xfId="1539" applyFont="1" applyFill="1" applyBorder="1"/>
    <xf numFmtId="0" fontId="0" fillId="62" borderId="51" xfId="1539" applyFont="1" applyFill="1" applyBorder="1"/>
    <xf numFmtId="0" fontId="0" fillId="62" borderId="18" xfId="1539" applyFont="1" applyFill="1" applyBorder="1"/>
    <xf numFmtId="0" fontId="0" fillId="62" borderId="61" xfId="1539" applyFont="1" applyFill="1" applyBorder="1"/>
    <xf numFmtId="4" fontId="0" fillId="62" borderId="18" xfId="1539" applyNumberFormat="1" applyFont="1" applyFill="1" applyBorder="1"/>
    <xf numFmtId="4" fontId="0" fillId="62" borderId="61" xfId="1539" applyNumberFormat="1" applyFont="1" applyFill="1" applyBorder="1"/>
    <xf numFmtId="0" fontId="172" fillId="62" borderId="60" xfId="1539" applyFont="1" applyFill="1" applyBorder="1" applyAlignment="1">
      <alignment horizontal="right"/>
    </xf>
    <xf numFmtId="0" fontId="172" fillId="62" borderId="51" xfId="1539" applyFont="1" applyFill="1" applyBorder="1" applyAlignment="1">
      <alignment horizontal="right"/>
    </xf>
    <xf numFmtId="208" fontId="153" fillId="0" borderId="0" xfId="1" applyNumberFormat="1" applyFont="1" applyBorder="1" applyProtection="1"/>
    <xf numFmtId="208" fontId="153" fillId="6" borderId="0" xfId="1" applyNumberFormat="1" applyFont="1" applyFill="1" applyBorder="1" applyProtection="1"/>
    <xf numFmtId="0" fontId="141" fillId="62" borderId="56" xfId="1539" applyFont="1" applyFill="1" applyBorder="1"/>
    <xf numFmtId="0" fontId="141" fillId="62" borderId="18" xfId="1539" applyFont="1" applyFill="1" applyBorder="1"/>
    <xf numFmtId="0" fontId="0" fillId="62" borderId="62" xfId="1539" applyFont="1" applyFill="1" applyBorder="1"/>
    <xf numFmtId="0" fontId="0" fillId="62" borderId="63" xfId="1539" applyFont="1" applyFill="1" applyBorder="1"/>
    <xf numFmtId="2" fontId="0" fillId="62" borderId="63" xfId="1539" applyNumberFormat="1" applyFont="1" applyFill="1" applyBorder="1"/>
    <xf numFmtId="2" fontId="0" fillId="62" borderId="64" xfId="1539" applyNumberFormat="1" applyFont="1" applyFill="1" applyBorder="1"/>
    <xf numFmtId="199" fontId="0" fillId="6" borderId="64" xfId="1539" applyNumberFormat="1" applyFont="1" applyFill="1" applyBorder="1"/>
    <xf numFmtId="2" fontId="0" fillId="6" borderId="65" xfId="1539" applyNumberFormat="1" applyFont="1" applyFill="1" applyBorder="1"/>
    <xf numFmtId="2" fontId="153" fillId="0" borderId="0" xfId="1539" applyNumberFormat="1" applyFont="1"/>
    <xf numFmtId="0" fontId="153" fillId="0" borderId="0" xfId="1539" applyFont="1" applyAlignment="1">
      <alignment vertical="top"/>
    </xf>
    <xf numFmtId="0" fontId="153" fillId="0" borderId="18" xfId="1539" applyFont="1" applyBorder="1" applyAlignment="1">
      <alignment vertical="top"/>
    </xf>
    <xf numFmtId="200" fontId="0" fillId="75" borderId="18" xfId="1539" applyNumberFormat="1" applyFont="1" applyFill="1" applyBorder="1" applyAlignment="1">
      <alignment horizontal="center" vertical="top"/>
    </xf>
    <xf numFmtId="200" fontId="0" fillId="6" borderId="18" xfId="1539" applyNumberFormat="1" applyFont="1" applyFill="1" applyBorder="1" applyAlignment="1">
      <alignment horizontal="center" vertical="top"/>
    </xf>
    <xf numFmtId="200" fontId="140" fillId="75" borderId="18" xfId="1539" applyNumberFormat="1" applyFont="1" applyFill="1" applyBorder="1" applyAlignment="1">
      <alignment horizontal="center" vertical="top"/>
    </xf>
    <xf numFmtId="200" fontId="140" fillId="6" borderId="18" xfId="1539" applyNumberFormat="1" applyFont="1" applyFill="1" applyBorder="1" applyAlignment="1">
      <alignment horizontal="center" vertical="top"/>
    </xf>
    <xf numFmtId="184" fontId="153" fillId="6" borderId="0" xfId="2" applyFont="1" applyFill="1" applyBorder="1" applyAlignment="1" applyProtection="1">
      <alignment horizontal="center"/>
    </xf>
    <xf numFmtId="197" fontId="153" fillId="6" borderId="0" xfId="2" applyNumberFormat="1" applyFont="1" applyFill="1" applyBorder="1" applyAlignment="1" applyProtection="1">
      <alignment horizontal="center"/>
    </xf>
    <xf numFmtId="0" fontId="166" fillId="0" borderId="18" xfId="1539" applyFont="1" applyBorder="1" applyAlignment="1">
      <alignment vertical="top"/>
    </xf>
    <xf numFmtId="200" fontId="140" fillId="0" borderId="18" xfId="1539" applyNumberFormat="1" applyFont="1" applyBorder="1" applyAlignment="1">
      <alignment horizontal="center"/>
    </xf>
    <xf numFmtId="200" fontId="153" fillId="6" borderId="18" xfId="1539" applyNumberFormat="1" applyFont="1" applyFill="1" applyBorder="1" applyAlignment="1">
      <alignment horizontal="center"/>
    </xf>
    <xf numFmtId="200" fontId="140" fillId="6" borderId="18" xfId="1539" applyNumberFormat="1" applyFont="1" applyFill="1" applyBorder="1" applyAlignment="1">
      <alignment horizontal="center"/>
    </xf>
    <xf numFmtId="200" fontId="153" fillId="75" borderId="18" xfId="1539" applyNumberFormat="1" applyFont="1" applyFill="1" applyBorder="1" applyAlignment="1">
      <alignment horizontal="center" vertical="top"/>
    </xf>
    <xf numFmtId="200" fontId="153" fillId="0" borderId="0" xfId="1539" applyNumberFormat="1" applyFont="1"/>
    <xf numFmtId="1" fontId="153" fillId="6" borderId="18" xfId="1539" applyNumberFormat="1" applyFont="1" applyFill="1" applyBorder="1" applyAlignment="1">
      <alignment horizontal="center"/>
    </xf>
    <xf numFmtId="1" fontId="153" fillId="61" borderId="18" xfId="1539" applyNumberFormat="1" applyFont="1" applyFill="1" applyBorder="1" applyAlignment="1">
      <alignment horizontal="center"/>
    </xf>
    <xf numFmtId="197" fontId="153" fillId="0" borderId="0" xfId="2" applyNumberFormat="1" applyFont="1" applyBorder="1" applyAlignment="1" applyProtection="1">
      <alignment horizontal="center"/>
    </xf>
    <xf numFmtId="200" fontId="166" fillId="75" borderId="18" xfId="1539" applyNumberFormat="1" applyFont="1" applyFill="1" applyBorder="1" applyAlignment="1">
      <alignment horizontal="center" vertical="top"/>
    </xf>
    <xf numFmtId="200" fontId="189" fillId="0" borderId="0" xfId="1539" applyNumberFormat="1" applyFont="1" applyAlignment="1">
      <alignment horizontal="center"/>
    </xf>
    <xf numFmtId="179" fontId="153" fillId="75" borderId="18" xfId="1" applyFont="1" applyFill="1" applyBorder="1" applyAlignment="1" applyProtection="1">
      <alignment horizontal="center"/>
    </xf>
    <xf numFmtId="208" fontId="153" fillId="0" borderId="18" xfId="1" applyNumberFormat="1" applyFont="1" applyBorder="1" applyAlignment="1" applyProtection="1">
      <alignment horizontal="center"/>
    </xf>
    <xf numFmtId="0" fontId="152" fillId="63" borderId="0" xfId="1539" applyFont="1" applyFill="1"/>
    <xf numFmtId="197" fontId="153" fillId="75" borderId="18" xfId="2" applyNumberFormat="1" applyFont="1" applyFill="1" applyBorder="1" applyAlignment="1" applyProtection="1">
      <alignment vertical="top"/>
    </xf>
    <xf numFmtId="197" fontId="153" fillId="63" borderId="18" xfId="2" applyNumberFormat="1" applyFont="1" applyFill="1" applyBorder="1" applyAlignment="1" applyProtection="1">
      <alignment vertical="top"/>
    </xf>
    <xf numFmtId="197" fontId="153" fillId="0" borderId="18" xfId="2" applyNumberFormat="1" applyFont="1" applyBorder="1" applyAlignment="1" applyProtection="1">
      <alignment vertical="top"/>
    </xf>
    <xf numFmtId="197" fontId="140" fillId="0" borderId="18" xfId="2" applyNumberFormat="1" applyFont="1" applyBorder="1" applyAlignment="1" applyProtection="1">
      <alignment vertical="top"/>
    </xf>
    <xf numFmtId="197" fontId="140" fillId="6" borderId="18" xfId="2" applyNumberFormat="1" applyFont="1" applyFill="1" applyBorder="1" applyAlignment="1" applyProtection="1">
      <alignment vertical="top"/>
    </xf>
    <xf numFmtId="214" fontId="153" fillId="63" borderId="18" xfId="2" applyNumberFormat="1" applyFont="1" applyFill="1" applyBorder="1" applyAlignment="1" applyProtection="1">
      <alignment vertical="top"/>
    </xf>
    <xf numFmtId="197" fontId="153" fillId="6" borderId="0" xfId="1539" applyNumberFormat="1" applyFont="1" applyFill="1"/>
    <xf numFmtId="197" fontId="153" fillId="0" borderId="0" xfId="1539" applyNumberFormat="1" applyFont="1" applyAlignment="1">
      <alignment vertical="top"/>
    </xf>
    <xf numFmtId="166" fontId="153" fillId="75" borderId="18" xfId="1539" applyNumberFormat="1" applyFont="1" applyFill="1" applyBorder="1" applyAlignment="1">
      <alignment horizontal="center"/>
    </xf>
    <xf numFmtId="166" fontId="153" fillId="61" borderId="18" xfId="1539" applyNumberFormat="1" applyFont="1" applyFill="1" applyBorder="1" applyAlignment="1">
      <alignment horizontal="center"/>
    </xf>
    <xf numFmtId="0" fontId="152" fillId="0" borderId="18" xfId="1539" applyFont="1" applyBorder="1"/>
    <xf numFmtId="166" fontId="152" fillId="75" borderId="18" xfId="1539" applyNumberFormat="1" applyFont="1" applyFill="1" applyBorder="1" applyAlignment="1">
      <alignment horizontal="center"/>
    </xf>
    <xf numFmtId="0" fontId="166" fillId="0" borderId="18" xfId="1539" applyFont="1" applyBorder="1"/>
    <xf numFmtId="166" fontId="166" fillId="75" borderId="18" xfId="1539" applyNumberFormat="1" applyFont="1" applyFill="1" applyBorder="1" applyAlignment="1">
      <alignment horizontal="center"/>
    </xf>
    <xf numFmtId="3" fontId="153" fillId="0" borderId="0" xfId="1539" applyNumberFormat="1" applyFont="1" applyAlignment="1">
      <alignment horizontal="center"/>
    </xf>
    <xf numFmtId="3" fontId="153" fillId="0" borderId="0" xfId="1539" applyNumberFormat="1" applyFont="1" applyAlignment="1">
      <alignment horizontal="left"/>
    </xf>
    <xf numFmtId="4" fontId="153" fillId="0" borderId="0" xfId="1539" applyNumberFormat="1" applyFont="1" applyAlignment="1">
      <alignment horizontal="center"/>
    </xf>
    <xf numFmtId="179" fontId="153" fillId="0" borderId="18" xfId="1" applyFont="1" applyBorder="1" applyAlignment="1" applyProtection="1">
      <alignment horizontal="center"/>
    </xf>
    <xf numFmtId="197" fontId="153" fillId="75" borderId="18" xfId="2" applyNumberFormat="1" applyFont="1" applyFill="1" applyBorder="1" applyAlignment="1" applyProtection="1">
      <alignment horizontal="center"/>
    </xf>
    <xf numFmtId="197" fontId="153" fillId="63" borderId="18" xfId="2" applyNumberFormat="1" applyFont="1" applyFill="1" applyBorder="1" applyAlignment="1" applyProtection="1">
      <alignment horizontal="center"/>
    </xf>
    <xf numFmtId="179" fontId="153" fillId="0" borderId="18" xfId="1" applyFont="1" applyBorder="1" applyProtection="1"/>
    <xf numFmtId="2" fontId="153" fillId="69" borderId="18" xfId="1539" applyNumberFormat="1" applyFont="1" applyFill="1" applyBorder="1" applyAlignment="1">
      <alignment horizontal="center"/>
    </xf>
    <xf numFmtId="2" fontId="153" fillId="61" borderId="18" xfId="1539" applyNumberFormat="1" applyFont="1" applyFill="1" applyBorder="1" applyAlignment="1">
      <alignment horizontal="center"/>
    </xf>
    <xf numFmtId="203" fontId="153" fillId="75" borderId="18" xfId="1" applyNumberFormat="1" applyFont="1" applyFill="1" applyBorder="1" applyAlignment="1" applyProtection="1">
      <alignment horizontal="center"/>
    </xf>
    <xf numFmtId="203" fontId="153" fillId="0" borderId="18" xfId="1" applyNumberFormat="1" applyFont="1" applyBorder="1" applyAlignment="1" applyProtection="1">
      <alignment horizontal="center"/>
    </xf>
    <xf numFmtId="203" fontId="153" fillId="63" borderId="18" xfId="1539" applyNumberFormat="1" applyFont="1" applyFill="1" applyBorder="1" applyAlignment="1">
      <alignment horizontal="center"/>
    </xf>
    <xf numFmtId="203" fontId="153" fillId="0" borderId="18" xfId="1539" applyNumberFormat="1" applyFont="1" applyBorder="1" applyAlignment="1">
      <alignment horizontal="center"/>
    </xf>
    <xf numFmtId="203" fontId="153" fillId="61" borderId="18" xfId="1539" applyNumberFormat="1" applyFont="1" applyFill="1" applyBorder="1" applyAlignment="1">
      <alignment horizontal="center"/>
    </xf>
    <xf numFmtId="179" fontId="153" fillId="75" borderId="0" xfId="1" applyFont="1" applyFill="1" applyBorder="1" applyAlignment="1" applyProtection="1">
      <alignment horizontal="center"/>
    </xf>
    <xf numFmtId="197" fontId="153" fillId="63" borderId="0" xfId="2" applyNumberFormat="1" applyFont="1" applyFill="1" applyBorder="1" applyAlignment="1" applyProtection="1">
      <alignment horizontal="center"/>
    </xf>
    <xf numFmtId="197" fontId="153" fillId="0" borderId="18" xfId="2" applyNumberFormat="1" applyFont="1" applyBorder="1" applyAlignment="1" applyProtection="1">
      <alignment horizontal="left"/>
    </xf>
    <xf numFmtId="201" fontId="153" fillId="0" borderId="18" xfId="1" applyNumberFormat="1" applyFont="1" applyBorder="1" applyAlignment="1" applyProtection="1">
      <alignment horizontal="center"/>
    </xf>
    <xf numFmtId="166" fontId="0" fillId="75" borderId="18" xfId="1539" applyNumberFormat="1" applyFont="1" applyFill="1" applyBorder="1"/>
    <xf numFmtId="166" fontId="0" fillId="75" borderId="32" xfId="1539" applyNumberFormat="1" applyFont="1" applyFill="1" applyBorder="1"/>
    <xf numFmtId="166" fontId="0" fillId="0" borderId="18" xfId="1539" applyNumberFormat="1" applyFont="1" applyBorder="1"/>
    <xf numFmtId="166" fontId="153" fillId="0" borderId="0" xfId="1539" applyNumberFormat="1" applyFont="1"/>
    <xf numFmtId="179" fontId="153" fillId="69" borderId="18" xfId="1" applyFont="1" applyFill="1" applyBorder="1" applyAlignment="1" applyProtection="1">
      <alignment horizontal="center"/>
    </xf>
    <xf numFmtId="197" fontId="153" fillId="61" borderId="0" xfId="2" applyNumberFormat="1" applyFont="1" applyFill="1" applyBorder="1" applyAlignment="1" applyProtection="1">
      <alignment horizontal="center"/>
    </xf>
    <xf numFmtId="184" fontId="190" fillId="0" borderId="0" xfId="2"/>
    <xf numFmtId="203" fontId="153" fillId="75" borderId="0" xfId="2" applyNumberFormat="1" applyFont="1" applyFill="1" applyBorder="1" applyAlignment="1" applyProtection="1">
      <alignment horizontal="center"/>
    </xf>
    <xf numFmtId="203" fontId="153" fillId="0" borderId="0" xfId="1" applyNumberFormat="1" applyFont="1" applyBorder="1" applyAlignment="1" applyProtection="1">
      <alignment horizontal="center"/>
    </xf>
    <xf numFmtId="203" fontId="153" fillId="0" borderId="0" xfId="1539" applyNumberFormat="1" applyFont="1"/>
    <xf numFmtId="203" fontId="190" fillId="0" borderId="0" xfId="1" applyNumberFormat="1"/>
  </cellXfs>
  <cellStyles count="2131">
    <cellStyle name="€ : (converti en EURO)" xfId="2096" xr:uid="{00000000-0005-0000-0000-000000000000}"/>
    <cellStyle name="€ : (converti en EURO) 2" xfId="2097" xr:uid="{00000000-0005-0000-0000-000001000000}"/>
    <cellStyle name="€ : (converti en EURO) 2 2" xfId="2098" xr:uid="{00000000-0005-0000-0000-000002000000}"/>
    <cellStyle name="€ : (converti en EURO) 3" xfId="2099" xr:uid="{00000000-0005-0000-0000-000003000000}"/>
    <cellStyle name="€ : (converti en EURO) 3 2" xfId="2100" xr:uid="{00000000-0005-0000-0000-000004000000}"/>
    <cellStyle name="€ : (converti en EURO) 4" xfId="2101" xr:uid="{00000000-0005-0000-0000-000005000000}"/>
    <cellStyle name="€ : (converti en EURO) 4 2" xfId="2102" xr:uid="{00000000-0005-0000-0000-000006000000}"/>
    <cellStyle name="€ : (converti en EURO) 5" xfId="2103" xr:uid="{00000000-0005-0000-0000-000007000000}"/>
    <cellStyle name="€ : (formule ECRASEE)" xfId="2104" xr:uid="{00000000-0005-0000-0000-000008000000}"/>
    <cellStyle name="€ : (formule ECRASEE) 2" xfId="2105" xr:uid="{00000000-0005-0000-0000-000009000000}"/>
    <cellStyle name="€ : (formule ECRASEE) 2 2" xfId="2106" xr:uid="{00000000-0005-0000-0000-00000A000000}"/>
    <cellStyle name="€ : (formule ECRASEE) 3" xfId="2107" xr:uid="{00000000-0005-0000-0000-00000B000000}"/>
    <cellStyle name="€ : (NON converti)" xfId="2108" xr:uid="{00000000-0005-0000-0000-00000C000000}"/>
    <cellStyle name="€ : (NON converti) 2" xfId="2109" xr:uid="{00000000-0005-0000-0000-00000D000000}"/>
    <cellStyle name="€ : (NON converti) 2 2" xfId="2110" xr:uid="{00000000-0005-0000-0000-00000E000000}"/>
    <cellStyle name="€ : (NON converti) 3" xfId="2111" xr:uid="{00000000-0005-0000-0000-00000F000000}"/>
    <cellStyle name="€ : (NON converti) 3 2" xfId="2112" xr:uid="{00000000-0005-0000-0000-000010000000}"/>
    <cellStyle name="€ : (NON converti) 4" xfId="2113" xr:uid="{00000000-0005-0000-0000-000011000000}"/>
    <cellStyle name="€ : (NON converti) 4 2" xfId="2114" xr:uid="{00000000-0005-0000-0000-000012000000}"/>
    <cellStyle name="€ : (NON converti) 5" xfId="2115" xr:uid="{00000000-0005-0000-0000-000013000000}"/>
    <cellStyle name="€ : (passage a l'EURO)" xfId="2116" xr:uid="{00000000-0005-0000-0000-000014000000}"/>
    <cellStyle name="€ : (passage a l'EURO) 2" xfId="2117" xr:uid="{00000000-0005-0000-0000-000015000000}"/>
    <cellStyle name="€ : (passage a l'EURO) 2 2" xfId="2118" xr:uid="{00000000-0005-0000-0000-000016000000}"/>
    <cellStyle name="€ : (passage a l'EURO) 3" xfId="2119" xr:uid="{00000000-0005-0000-0000-000017000000}"/>
    <cellStyle name="€ : (passage a l'EURO) 3 2" xfId="2120" xr:uid="{00000000-0005-0000-0000-000018000000}"/>
    <cellStyle name="€ : (passage a l'EURO) 4" xfId="2121" xr:uid="{00000000-0005-0000-0000-000019000000}"/>
    <cellStyle name="€ : (passage a l'EURO) 4 2" xfId="2122" xr:uid="{00000000-0005-0000-0000-00001A000000}"/>
    <cellStyle name="€ : (passage a l'EURO) 5" xfId="2123" xr:uid="{00000000-0005-0000-0000-00001B000000}"/>
    <cellStyle name="20 % - Accent1" xfId="3" xr:uid="{00000000-0005-0000-0000-00001C000000}"/>
    <cellStyle name="20 % - Accent1 2" xfId="4" xr:uid="{00000000-0005-0000-0000-00001D000000}"/>
    <cellStyle name="20 % - Accent1 2 2" xfId="5" xr:uid="{00000000-0005-0000-0000-00001E000000}"/>
    <cellStyle name="20 % - Accent2" xfId="6" xr:uid="{00000000-0005-0000-0000-00001F000000}"/>
    <cellStyle name="20 % - Accent2 2" xfId="7" xr:uid="{00000000-0005-0000-0000-000020000000}"/>
    <cellStyle name="20 % - Accent2 2 2" xfId="8" xr:uid="{00000000-0005-0000-0000-000021000000}"/>
    <cellStyle name="20 % - Accent3" xfId="9" xr:uid="{00000000-0005-0000-0000-000022000000}"/>
    <cellStyle name="20 % - Accent3 2" xfId="10" xr:uid="{00000000-0005-0000-0000-000023000000}"/>
    <cellStyle name="20 % - Accent3 2 2" xfId="11" xr:uid="{00000000-0005-0000-0000-000024000000}"/>
    <cellStyle name="20 % - Accent4" xfId="12" xr:uid="{00000000-0005-0000-0000-000025000000}"/>
    <cellStyle name="20 % - Accent4 2" xfId="13" xr:uid="{00000000-0005-0000-0000-000026000000}"/>
    <cellStyle name="20 % - Accent4 2 2" xfId="14" xr:uid="{00000000-0005-0000-0000-000027000000}"/>
    <cellStyle name="20 % - Accent5" xfId="15" xr:uid="{00000000-0005-0000-0000-000028000000}"/>
    <cellStyle name="20 % - Accent5 2" xfId="16" xr:uid="{00000000-0005-0000-0000-000029000000}"/>
    <cellStyle name="20 % - Accent5 2 2" xfId="17" xr:uid="{00000000-0005-0000-0000-00002A000000}"/>
    <cellStyle name="20 % - Accent6" xfId="18" xr:uid="{00000000-0005-0000-0000-00002B000000}"/>
    <cellStyle name="20 % - Accent6 2" xfId="19" xr:uid="{00000000-0005-0000-0000-00002C000000}"/>
    <cellStyle name="20 % - Accent6 2 2" xfId="20" xr:uid="{00000000-0005-0000-0000-00002D000000}"/>
    <cellStyle name="20 % - Accent1 2" xfId="57" xr:uid="{00000000-0005-0000-0000-00002E000000}"/>
    <cellStyle name="20 % - Accent1 2 2" xfId="58" xr:uid="{00000000-0005-0000-0000-00002F000000}"/>
    <cellStyle name="20 % - Accent2 2" xfId="59" xr:uid="{00000000-0005-0000-0000-000030000000}"/>
    <cellStyle name="20 % - Accent2 2 2" xfId="60" xr:uid="{00000000-0005-0000-0000-000031000000}"/>
    <cellStyle name="20 % - Accent3 2" xfId="61" xr:uid="{00000000-0005-0000-0000-000032000000}"/>
    <cellStyle name="20 % - Accent3 2 2" xfId="62" xr:uid="{00000000-0005-0000-0000-000033000000}"/>
    <cellStyle name="20 % - Accent4 2" xfId="63" xr:uid="{00000000-0005-0000-0000-000034000000}"/>
    <cellStyle name="20 % - Accent4 2 2" xfId="64" xr:uid="{00000000-0005-0000-0000-000035000000}"/>
    <cellStyle name="20 % - Accent5 2" xfId="65" xr:uid="{00000000-0005-0000-0000-000036000000}"/>
    <cellStyle name="20 % - Accent5 2 2" xfId="66" xr:uid="{00000000-0005-0000-0000-000037000000}"/>
    <cellStyle name="20 % - Accent6 2" xfId="67" xr:uid="{00000000-0005-0000-0000-000038000000}"/>
    <cellStyle name="20 % - Accent6 2 2" xfId="68" xr:uid="{00000000-0005-0000-0000-000039000000}"/>
    <cellStyle name="20% - Accent1" xfId="21" xr:uid="{00000000-0005-0000-0000-00003A000000}"/>
    <cellStyle name="20% - Accent1 2" xfId="22" xr:uid="{00000000-0005-0000-0000-00003B000000}"/>
    <cellStyle name="20% - Accent2" xfId="23" xr:uid="{00000000-0005-0000-0000-00003C000000}"/>
    <cellStyle name="20% - Accent2 2" xfId="24" xr:uid="{00000000-0005-0000-0000-00003D000000}"/>
    <cellStyle name="20% - Accent3" xfId="25" xr:uid="{00000000-0005-0000-0000-00003E000000}"/>
    <cellStyle name="20% - Accent3 2" xfId="26" xr:uid="{00000000-0005-0000-0000-00003F000000}"/>
    <cellStyle name="20% - Accent4" xfId="27" xr:uid="{00000000-0005-0000-0000-000040000000}"/>
    <cellStyle name="20% - Accent4 2" xfId="28" xr:uid="{00000000-0005-0000-0000-000041000000}"/>
    <cellStyle name="20% - Accent5" xfId="29" xr:uid="{00000000-0005-0000-0000-000042000000}"/>
    <cellStyle name="20% - Accent5 2" xfId="30" xr:uid="{00000000-0005-0000-0000-000043000000}"/>
    <cellStyle name="20% - Accent6" xfId="31" xr:uid="{00000000-0005-0000-0000-000044000000}"/>
    <cellStyle name="20% - Accent6 2" xfId="32" xr:uid="{00000000-0005-0000-0000-000045000000}"/>
    <cellStyle name="20% - Colore 1" xfId="33" xr:uid="{00000000-0005-0000-0000-000046000000}"/>
    <cellStyle name="20% - Colore 1 2" xfId="34" xr:uid="{00000000-0005-0000-0000-000047000000}"/>
    <cellStyle name="20% - Colore 2" xfId="35" xr:uid="{00000000-0005-0000-0000-000048000000}"/>
    <cellStyle name="20% - Colore 2 2" xfId="36" xr:uid="{00000000-0005-0000-0000-000049000000}"/>
    <cellStyle name="20% - Colore 3" xfId="37" xr:uid="{00000000-0005-0000-0000-00004A000000}"/>
    <cellStyle name="20% - Colore 3 2" xfId="38" xr:uid="{00000000-0005-0000-0000-00004B000000}"/>
    <cellStyle name="20% - Colore 4" xfId="39" xr:uid="{00000000-0005-0000-0000-00004C000000}"/>
    <cellStyle name="20% - Colore 4 2" xfId="40" xr:uid="{00000000-0005-0000-0000-00004D000000}"/>
    <cellStyle name="20% - Colore 5" xfId="41" xr:uid="{00000000-0005-0000-0000-00004E000000}"/>
    <cellStyle name="20% - Colore 5 2" xfId="42" xr:uid="{00000000-0005-0000-0000-00004F000000}"/>
    <cellStyle name="20% - Colore 6" xfId="43" xr:uid="{00000000-0005-0000-0000-000050000000}"/>
    <cellStyle name="20% - Colore 6 2" xfId="44" xr:uid="{00000000-0005-0000-0000-000051000000}"/>
    <cellStyle name="20% - Énfasis1" xfId="45" xr:uid="{00000000-0005-0000-0000-000052000000}"/>
    <cellStyle name="20% - Énfasis1 2" xfId="46" xr:uid="{00000000-0005-0000-0000-000053000000}"/>
    <cellStyle name="20% - Énfasis2" xfId="47" xr:uid="{00000000-0005-0000-0000-000054000000}"/>
    <cellStyle name="20% - Énfasis2 2" xfId="48" xr:uid="{00000000-0005-0000-0000-000055000000}"/>
    <cellStyle name="20% - Énfasis3" xfId="49" xr:uid="{00000000-0005-0000-0000-000056000000}"/>
    <cellStyle name="20% - Énfasis3 2" xfId="50" xr:uid="{00000000-0005-0000-0000-000057000000}"/>
    <cellStyle name="20% - Énfasis4" xfId="51" xr:uid="{00000000-0005-0000-0000-000058000000}"/>
    <cellStyle name="20% - Énfasis4 2" xfId="52" xr:uid="{00000000-0005-0000-0000-000059000000}"/>
    <cellStyle name="20% - Énfasis5" xfId="53" xr:uid="{00000000-0005-0000-0000-00005A000000}"/>
    <cellStyle name="20% - Énfasis5 2" xfId="54" xr:uid="{00000000-0005-0000-0000-00005B000000}"/>
    <cellStyle name="20% - Énfasis6" xfId="55" xr:uid="{00000000-0005-0000-0000-00005C000000}"/>
    <cellStyle name="20% - Énfasis6 2" xfId="56" xr:uid="{00000000-0005-0000-0000-00005D000000}"/>
    <cellStyle name="40 % - Accent1" xfId="69" xr:uid="{00000000-0005-0000-0000-00005E000000}"/>
    <cellStyle name="40 % - Accent1 2" xfId="70" xr:uid="{00000000-0005-0000-0000-00005F000000}"/>
    <cellStyle name="40 % - Accent1 2 2" xfId="71" xr:uid="{00000000-0005-0000-0000-000060000000}"/>
    <cellStyle name="40 % - Accent2" xfId="72" xr:uid="{00000000-0005-0000-0000-000061000000}"/>
    <cellStyle name="40 % - Accent2 2" xfId="73" xr:uid="{00000000-0005-0000-0000-000062000000}"/>
    <cellStyle name="40 % - Accent2 2 2" xfId="74" xr:uid="{00000000-0005-0000-0000-000063000000}"/>
    <cellStyle name="40 % - Accent3" xfId="75" xr:uid="{00000000-0005-0000-0000-000064000000}"/>
    <cellStyle name="40 % - Accent3 2" xfId="76" xr:uid="{00000000-0005-0000-0000-000065000000}"/>
    <cellStyle name="40 % - Accent3 2 2" xfId="77" xr:uid="{00000000-0005-0000-0000-000066000000}"/>
    <cellStyle name="40 % - Accent4" xfId="78" xr:uid="{00000000-0005-0000-0000-000067000000}"/>
    <cellStyle name="40 % - Accent4 2" xfId="79" xr:uid="{00000000-0005-0000-0000-000068000000}"/>
    <cellStyle name="40 % - Accent4 2 2" xfId="80" xr:uid="{00000000-0005-0000-0000-000069000000}"/>
    <cellStyle name="40 % - Accent5" xfId="81" xr:uid="{00000000-0005-0000-0000-00006A000000}"/>
    <cellStyle name="40 % - Accent5 2" xfId="82" xr:uid="{00000000-0005-0000-0000-00006B000000}"/>
    <cellStyle name="40 % - Accent5 2 2" xfId="83" xr:uid="{00000000-0005-0000-0000-00006C000000}"/>
    <cellStyle name="40 % - Accent6" xfId="84" xr:uid="{00000000-0005-0000-0000-00006D000000}"/>
    <cellStyle name="40 % - Accent6 2" xfId="85" xr:uid="{00000000-0005-0000-0000-00006E000000}"/>
    <cellStyle name="40 % - Accent6 2 2" xfId="86" xr:uid="{00000000-0005-0000-0000-00006F000000}"/>
    <cellStyle name="40 % - Accent1 2" xfId="123" xr:uid="{00000000-0005-0000-0000-000070000000}"/>
    <cellStyle name="40 % - Accent1 2 2" xfId="124" xr:uid="{00000000-0005-0000-0000-000071000000}"/>
    <cellStyle name="40 % - Accent2 2" xfId="125" xr:uid="{00000000-0005-0000-0000-000072000000}"/>
    <cellStyle name="40 % - Accent2 2 2" xfId="126" xr:uid="{00000000-0005-0000-0000-000073000000}"/>
    <cellStyle name="40 % - Accent3 2" xfId="127" xr:uid="{00000000-0005-0000-0000-000074000000}"/>
    <cellStyle name="40 % - Accent3 2 2" xfId="128" xr:uid="{00000000-0005-0000-0000-000075000000}"/>
    <cellStyle name="40 % - Accent4 2" xfId="129" xr:uid="{00000000-0005-0000-0000-000076000000}"/>
    <cellStyle name="40 % - Accent4 2 2" xfId="130" xr:uid="{00000000-0005-0000-0000-000077000000}"/>
    <cellStyle name="40 % - Accent5 2" xfId="131" xr:uid="{00000000-0005-0000-0000-000078000000}"/>
    <cellStyle name="40 % - Accent5 2 2" xfId="132" xr:uid="{00000000-0005-0000-0000-000079000000}"/>
    <cellStyle name="40 % - Accent6 2" xfId="133" xr:uid="{00000000-0005-0000-0000-00007A000000}"/>
    <cellStyle name="40 % - Accent6 2 2" xfId="134" xr:uid="{00000000-0005-0000-0000-00007B000000}"/>
    <cellStyle name="40% - Accent1" xfId="87" xr:uid="{00000000-0005-0000-0000-00007C000000}"/>
    <cellStyle name="40% - Accent1 2" xfId="88" xr:uid="{00000000-0005-0000-0000-00007D000000}"/>
    <cellStyle name="40% - Accent2" xfId="89" xr:uid="{00000000-0005-0000-0000-00007E000000}"/>
    <cellStyle name="40% - Accent2 2" xfId="90" xr:uid="{00000000-0005-0000-0000-00007F000000}"/>
    <cellStyle name="40% - Accent3" xfId="91" xr:uid="{00000000-0005-0000-0000-000080000000}"/>
    <cellStyle name="40% - Accent3 2" xfId="92" xr:uid="{00000000-0005-0000-0000-000081000000}"/>
    <cellStyle name="40% - Accent4" xfId="93" xr:uid="{00000000-0005-0000-0000-000082000000}"/>
    <cellStyle name="40% - Accent4 2" xfId="94" xr:uid="{00000000-0005-0000-0000-000083000000}"/>
    <cellStyle name="40% - Accent5" xfId="95" xr:uid="{00000000-0005-0000-0000-000084000000}"/>
    <cellStyle name="40% - Accent5 2" xfId="96" xr:uid="{00000000-0005-0000-0000-000085000000}"/>
    <cellStyle name="40% - Accent6" xfId="97" xr:uid="{00000000-0005-0000-0000-000086000000}"/>
    <cellStyle name="40% - Accent6 2" xfId="98" xr:uid="{00000000-0005-0000-0000-000087000000}"/>
    <cellStyle name="40% - Colore 1" xfId="99" xr:uid="{00000000-0005-0000-0000-000088000000}"/>
    <cellStyle name="40% - Colore 1 2" xfId="100" xr:uid="{00000000-0005-0000-0000-000089000000}"/>
    <cellStyle name="40% - Colore 2" xfId="101" xr:uid="{00000000-0005-0000-0000-00008A000000}"/>
    <cellStyle name="40% - Colore 2 2" xfId="102" xr:uid="{00000000-0005-0000-0000-00008B000000}"/>
    <cellStyle name="40% - Colore 3" xfId="103" xr:uid="{00000000-0005-0000-0000-00008C000000}"/>
    <cellStyle name="40% - Colore 3 2" xfId="104" xr:uid="{00000000-0005-0000-0000-00008D000000}"/>
    <cellStyle name="40% - Colore 4" xfId="105" xr:uid="{00000000-0005-0000-0000-00008E000000}"/>
    <cellStyle name="40% - Colore 4 2" xfId="106" xr:uid="{00000000-0005-0000-0000-00008F000000}"/>
    <cellStyle name="40% - Colore 5" xfId="107" xr:uid="{00000000-0005-0000-0000-000090000000}"/>
    <cellStyle name="40% - Colore 5 2" xfId="108" xr:uid="{00000000-0005-0000-0000-000091000000}"/>
    <cellStyle name="40% - Colore 6" xfId="109" xr:uid="{00000000-0005-0000-0000-000092000000}"/>
    <cellStyle name="40% - Colore 6 2" xfId="110" xr:uid="{00000000-0005-0000-0000-000093000000}"/>
    <cellStyle name="40% - Énfasis1" xfId="111" xr:uid="{00000000-0005-0000-0000-000094000000}"/>
    <cellStyle name="40% - Énfasis1 2" xfId="112" xr:uid="{00000000-0005-0000-0000-000095000000}"/>
    <cellStyle name="40% - Énfasis2" xfId="113" xr:uid="{00000000-0005-0000-0000-000096000000}"/>
    <cellStyle name="40% - Énfasis2 2" xfId="114" xr:uid="{00000000-0005-0000-0000-000097000000}"/>
    <cellStyle name="40% - Énfasis3" xfId="115" xr:uid="{00000000-0005-0000-0000-000098000000}"/>
    <cellStyle name="40% - Énfasis3 2" xfId="116" xr:uid="{00000000-0005-0000-0000-000099000000}"/>
    <cellStyle name="40% - Énfasis4" xfId="117" xr:uid="{00000000-0005-0000-0000-00009A000000}"/>
    <cellStyle name="40% - Énfasis4 2" xfId="118" xr:uid="{00000000-0005-0000-0000-00009B000000}"/>
    <cellStyle name="40% - Énfasis5" xfId="119" xr:uid="{00000000-0005-0000-0000-00009C000000}"/>
    <cellStyle name="40% - Énfasis5 2" xfId="120" xr:uid="{00000000-0005-0000-0000-00009D000000}"/>
    <cellStyle name="40% - Énfasis6" xfId="121" xr:uid="{00000000-0005-0000-0000-00009E000000}"/>
    <cellStyle name="40% - Énfasis6 2" xfId="122" xr:uid="{00000000-0005-0000-0000-00009F000000}"/>
    <cellStyle name="5x indented GHG Textfiels" xfId="135" xr:uid="{00000000-0005-0000-0000-0000A0000000}"/>
    <cellStyle name="5x indented GHG Textfiels 2" xfId="136" xr:uid="{00000000-0005-0000-0000-0000A1000000}"/>
    <cellStyle name="60 % - Accent1" xfId="137" xr:uid="{00000000-0005-0000-0000-0000A2000000}"/>
    <cellStyle name="60 % - Accent1 2" xfId="138" xr:uid="{00000000-0005-0000-0000-0000A3000000}"/>
    <cellStyle name="60 % - Accent1 2 2" xfId="139" xr:uid="{00000000-0005-0000-0000-0000A4000000}"/>
    <cellStyle name="60 % - Accent2" xfId="140" xr:uid="{00000000-0005-0000-0000-0000A5000000}"/>
    <cellStyle name="60 % - Accent2 2" xfId="141" xr:uid="{00000000-0005-0000-0000-0000A6000000}"/>
    <cellStyle name="60 % - Accent2 2 2" xfId="142" xr:uid="{00000000-0005-0000-0000-0000A7000000}"/>
    <cellStyle name="60 % - Accent3" xfId="143" xr:uid="{00000000-0005-0000-0000-0000A8000000}"/>
    <cellStyle name="60 % - Accent3 2" xfId="144" xr:uid="{00000000-0005-0000-0000-0000A9000000}"/>
    <cellStyle name="60 % - Accent3 2 2" xfId="145" xr:uid="{00000000-0005-0000-0000-0000AA000000}"/>
    <cellStyle name="60 % - Accent4" xfId="146" xr:uid="{00000000-0005-0000-0000-0000AB000000}"/>
    <cellStyle name="60 % - Accent4 2" xfId="147" xr:uid="{00000000-0005-0000-0000-0000AC000000}"/>
    <cellStyle name="60 % - Accent4 2 2" xfId="148" xr:uid="{00000000-0005-0000-0000-0000AD000000}"/>
    <cellStyle name="60 % - Accent5" xfId="149" xr:uid="{00000000-0005-0000-0000-0000AE000000}"/>
    <cellStyle name="60 % - Accent5 2" xfId="150" xr:uid="{00000000-0005-0000-0000-0000AF000000}"/>
    <cellStyle name="60 % - Accent5 2 2" xfId="151" xr:uid="{00000000-0005-0000-0000-0000B0000000}"/>
    <cellStyle name="60 % - Accent6" xfId="152" xr:uid="{00000000-0005-0000-0000-0000B1000000}"/>
    <cellStyle name="60 % - Accent6 2" xfId="153" xr:uid="{00000000-0005-0000-0000-0000B2000000}"/>
    <cellStyle name="60 % - Accent6 2 2" xfId="154" xr:uid="{00000000-0005-0000-0000-0000B3000000}"/>
    <cellStyle name="60 % - Accent1 2" xfId="191" xr:uid="{00000000-0005-0000-0000-0000B4000000}"/>
    <cellStyle name="60 % - Accent1 2 2" xfId="192" xr:uid="{00000000-0005-0000-0000-0000B5000000}"/>
    <cellStyle name="60 % - Accent2 2" xfId="193" xr:uid="{00000000-0005-0000-0000-0000B6000000}"/>
    <cellStyle name="60 % - Accent2 2 2" xfId="194" xr:uid="{00000000-0005-0000-0000-0000B7000000}"/>
    <cellStyle name="60 % - Accent3 2" xfId="195" xr:uid="{00000000-0005-0000-0000-0000B8000000}"/>
    <cellStyle name="60 % - Accent3 2 2" xfId="196" xr:uid="{00000000-0005-0000-0000-0000B9000000}"/>
    <cellStyle name="60 % - Accent4 2" xfId="197" xr:uid="{00000000-0005-0000-0000-0000BA000000}"/>
    <cellStyle name="60 % - Accent4 2 2" xfId="198" xr:uid="{00000000-0005-0000-0000-0000BB000000}"/>
    <cellStyle name="60 % - Accent5 2" xfId="199" xr:uid="{00000000-0005-0000-0000-0000BC000000}"/>
    <cellStyle name="60 % - Accent5 2 2" xfId="200" xr:uid="{00000000-0005-0000-0000-0000BD000000}"/>
    <cellStyle name="60 % - Accent6 2" xfId="201" xr:uid="{00000000-0005-0000-0000-0000BE000000}"/>
    <cellStyle name="60 % - Accent6 2 2" xfId="202" xr:uid="{00000000-0005-0000-0000-0000BF000000}"/>
    <cellStyle name="60% - Accent1" xfId="155" xr:uid="{00000000-0005-0000-0000-0000C0000000}"/>
    <cellStyle name="60% - Accent1 2" xfId="156" xr:uid="{00000000-0005-0000-0000-0000C1000000}"/>
    <cellStyle name="60% - Accent2" xfId="157" xr:uid="{00000000-0005-0000-0000-0000C2000000}"/>
    <cellStyle name="60% - Accent2 2" xfId="158" xr:uid="{00000000-0005-0000-0000-0000C3000000}"/>
    <cellStyle name="60% - Accent3" xfId="159" xr:uid="{00000000-0005-0000-0000-0000C4000000}"/>
    <cellStyle name="60% - Accent3 2" xfId="160" xr:uid="{00000000-0005-0000-0000-0000C5000000}"/>
    <cellStyle name="60% - Accent4" xfId="161" xr:uid="{00000000-0005-0000-0000-0000C6000000}"/>
    <cellStyle name="60% - Accent4 2" xfId="162" xr:uid="{00000000-0005-0000-0000-0000C7000000}"/>
    <cellStyle name="60% - Accent5" xfId="163" xr:uid="{00000000-0005-0000-0000-0000C8000000}"/>
    <cellStyle name="60% - Accent5 2" xfId="164" xr:uid="{00000000-0005-0000-0000-0000C9000000}"/>
    <cellStyle name="60% - Accent6" xfId="165" xr:uid="{00000000-0005-0000-0000-0000CA000000}"/>
    <cellStyle name="60% - Accent6 2" xfId="166" xr:uid="{00000000-0005-0000-0000-0000CB000000}"/>
    <cellStyle name="60% - Colore 1" xfId="167" xr:uid="{00000000-0005-0000-0000-0000CC000000}"/>
    <cellStyle name="60% - Colore 1 2" xfId="168" xr:uid="{00000000-0005-0000-0000-0000CD000000}"/>
    <cellStyle name="60% - Colore 2" xfId="169" xr:uid="{00000000-0005-0000-0000-0000CE000000}"/>
    <cellStyle name="60% - Colore 2 2" xfId="170" xr:uid="{00000000-0005-0000-0000-0000CF000000}"/>
    <cellStyle name="60% - Colore 3" xfId="171" xr:uid="{00000000-0005-0000-0000-0000D0000000}"/>
    <cellStyle name="60% - Colore 3 2" xfId="172" xr:uid="{00000000-0005-0000-0000-0000D1000000}"/>
    <cellStyle name="60% - Colore 4" xfId="173" xr:uid="{00000000-0005-0000-0000-0000D2000000}"/>
    <cellStyle name="60% - Colore 4 2" xfId="174" xr:uid="{00000000-0005-0000-0000-0000D3000000}"/>
    <cellStyle name="60% - Colore 5" xfId="175" xr:uid="{00000000-0005-0000-0000-0000D4000000}"/>
    <cellStyle name="60% - Colore 5 2" xfId="176" xr:uid="{00000000-0005-0000-0000-0000D5000000}"/>
    <cellStyle name="60% - Colore 6" xfId="177" xr:uid="{00000000-0005-0000-0000-0000D6000000}"/>
    <cellStyle name="60% - Colore 6 2" xfId="178" xr:uid="{00000000-0005-0000-0000-0000D7000000}"/>
    <cellStyle name="60% - Énfasis1" xfId="179" xr:uid="{00000000-0005-0000-0000-0000D8000000}"/>
    <cellStyle name="60% - Énfasis1 2" xfId="180" xr:uid="{00000000-0005-0000-0000-0000D9000000}"/>
    <cellStyle name="60% - Énfasis2" xfId="181" xr:uid="{00000000-0005-0000-0000-0000DA000000}"/>
    <cellStyle name="60% - Énfasis2 2" xfId="182" xr:uid="{00000000-0005-0000-0000-0000DB000000}"/>
    <cellStyle name="60% - Énfasis3" xfId="183" xr:uid="{00000000-0005-0000-0000-0000DC000000}"/>
    <cellStyle name="60% - Énfasis3 2" xfId="184" xr:uid="{00000000-0005-0000-0000-0000DD000000}"/>
    <cellStyle name="60% - Énfasis4" xfId="185" xr:uid="{00000000-0005-0000-0000-0000DE000000}"/>
    <cellStyle name="60% - Énfasis4 2" xfId="186" xr:uid="{00000000-0005-0000-0000-0000DF000000}"/>
    <cellStyle name="60% - Énfasis5" xfId="187" xr:uid="{00000000-0005-0000-0000-0000E0000000}"/>
    <cellStyle name="60% - Énfasis5 2" xfId="188" xr:uid="{00000000-0005-0000-0000-0000E1000000}"/>
    <cellStyle name="60% - Énfasis6" xfId="189" xr:uid="{00000000-0005-0000-0000-0000E2000000}"/>
    <cellStyle name="60% - Énfasis6 2" xfId="190" xr:uid="{00000000-0005-0000-0000-0000E3000000}"/>
    <cellStyle name="Accent 1 5" xfId="203" xr:uid="{00000000-0005-0000-0000-0000E4000000}"/>
    <cellStyle name="Accent 2 6" xfId="204" xr:uid="{00000000-0005-0000-0000-0000E5000000}"/>
    <cellStyle name="Accent 3 7" xfId="205" xr:uid="{00000000-0005-0000-0000-0000E6000000}"/>
    <cellStyle name="Accent 4" xfId="206" xr:uid="{00000000-0005-0000-0000-0000E7000000}"/>
    <cellStyle name="Accent1 2" xfId="207" xr:uid="{00000000-0005-0000-0000-0000E8000000}"/>
    <cellStyle name="Accent1 2 2" xfId="208" xr:uid="{00000000-0005-0000-0000-0000E9000000}"/>
    <cellStyle name="Accent2 2" xfId="209" xr:uid="{00000000-0005-0000-0000-0000EA000000}"/>
    <cellStyle name="Accent2 2 2" xfId="210" xr:uid="{00000000-0005-0000-0000-0000EB000000}"/>
    <cellStyle name="Accent3 2" xfId="211" xr:uid="{00000000-0005-0000-0000-0000EC000000}"/>
    <cellStyle name="Accent3 2 2" xfId="212" xr:uid="{00000000-0005-0000-0000-0000ED000000}"/>
    <cellStyle name="Accent4 2" xfId="213" xr:uid="{00000000-0005-0000-0000-0000EE000000}"/>
    <cellStyle name="Accent4 2 2" xfId="214" xr:uid="{00000000-0005-0000-0000-0000EF000000}"/>
    <cellStyle name="Accent5 2" xfId="215" xr:uid="{00000000-0005-0000-0000-0000F0000000}"/>
    <cellStyle name="Accent5 2 2" xfId="216" xr:uid="{00000000-0005-0000-0000-0000F1000000}"/>
    <cellStyle name="Accent6 2" xfId="217" xr:uid="{00000000-0005-0000-0000-0000F2000000}"/>
    <cellStyle name="Accent6 2 2" xfId="218" xr:uid="{00000000-0005-0000-0000-0000F3000000}"/>
    <cellStyle name="Avertissement 2" xfId="219" xr:uid="{00000000-0005-0000-0000-0000F4000000}"/>
    <cellStyle name="Avertissement 2 2" xfId="220" xr:uid="{00000000-0005-0000-0000-0000F5000000}"/>
    <cellStyle name="Bad 2" xfId="221" xr:uid="{00000000-0005-0000-0000-0000F6000000}"/>
    <cellStyle name="Bad 3" xfId="222" xr:uid="{00000000-0005-0000-0000-0000F7000000}"/>
    <cellStyle name="Bad 8" xfId="223" xr:uid="{00000000-0005-0000-0000-0000F8000000}"/>
    <cellStyle name="Bold GHG Numbers (0.00)" xfId="224" xr:uid="{00000000-0005-0000-0000-0000F9000000}"/>
    <cellStyle name="Bold GHG Numbers (0.00) 2" xfId="225" xr:uid="{00000000-0005-0000-0000-0000FA000000}"/>
    <cellStyle name="Bon" xfId="226" xr:uid="{00000000-0005-0000-0000-0000FB000000}"/>
    <cellStyle name="Bon 2" xfId="227" xr:uid="{00000000-0005-0000-0000-0000FC000000}"/>
    <cellStyle name="Buena" xfId="228" xr:uid="{00000000-0005-0000-0000-0000FD000000}"/>
    <cellStyle name="Buena 2" xfId="229" xr:uid="{00000000-0005-0000-0000-0000FE000000}"/>
    <cellStyle name="Calcolo" xfId="230" xr:uid="{00000000-0005-0000-0000-0000FF000000}"/>
    <cellStyle name="Calcolo 2" xfId="231" xr:uid="{00000000-0005-0000-0000-000000010000}"/>
    <cellStyle name="Calcul 2" xfId="232" xr:uid="{00000000-0005-0000-0000-000001010000}"/>
    <cellStyle name="Calcul 2 2" xfId="233" xr:uid="{00000000-0005-0000-0000-000002010000}"/>
    <cellStyle name="Calculation" xfId="234" xr:uid="{00000000-0005-0000-0000-000003010000}"/>
    <cellStyle name="Calculation 2" xfId="235" xr:uid="{00000000-0005-0000-0000-000004010000}"/>
    <cellStyle name="Cálculo" xfId="560" xr:uid="{00000000-0005-0000-0000-000005010000}"/>
    <cellStyle name="Cálculo 2" xfId="561" xr:uid="{00000000-0005-0000-0000-000006010000}"/>
    <cellStyle name="Celda de comprobación" xfId="236" xr:uid="{00000000-0005-0000-0000-000007010000}"/>
    <cellStyle name="Celda de comprobación 2" xfId="237" xr:uid="{00000000-0005-0000-0000-000008010000}"/>
    <cellStyle name="Celda vinculada" xfId="238" xr:uid="{00000000-0005-0000-0000-000009010000}"/>
    <cellStyle name="Celda vinculada 2" xfId="239" xr:uid="{00000000-0005-0000-0000-00000A010000}"/>
    <cellStyle name="Cella collegata" xfId="240" xr:uid="{00000000-0005-0000-0000-00000B010000}"/>
    <cellStyle name="Cella collegata 2" xfId="241" xr:uid="{00000000-0005-0000-0000-00000C010000}"/>
    <cellStyle name="Cella da controllare" xfId="242" xr:uid="{00000000-0005-0000-0000-00000D010000}"/>
    <cellStyle name="Cella da controllare 2" xfId="243" xr:uid="{00000000-0005-0000-0000-00000E010000}"/>
    <cellStyle name="Cellule liée 2" xfId="244" xr:uid="{00000000-0005-0000-0000-00000F010000}"/>
    <cellStyle name="Cellule liée 2 2" xfId="245" xr:uid="{00000000-0005-0000-0000-000010010000}"/>
    <cellStyle name="Check Cell" xfId="246" xr:uid="{00000000-0005-0000-0000-000011010000}"/>
    <cellStyle name="Check Cell 2" xfId="247" xr:uid="{00000000-0005-0000-0000-000012010000}"/>
    <cellStyle name="classeur | commentaire" xfId="248" xr:uid="{00000000-0005-0000-0000-000013010000}"/>
    <cellStyle name="classeur | commentaire 2" xfId="249" xr:uid="{00000000-0005-0000-0000-000014010000}"/>
    <cellStyle name="classeur | commentaire 2 2" xfId="250" xr:uid="{00000000-0005-0000-0000-000015010000}"/>
    <cellStyle name="classeur | commentaire 3" xfId="251" xr:uid="{00000000-0005-0000-0000-000016010000}"/>
    <cellStyle name="classeur | commentaire 3 2" xfId="252" xr:uid="{00000000-0005-0000-0000-000017010000}"/>
    <cellStyle name="classeur | commentaire 4" xfId="253" xr:uid="{00000000-0005-0000-0000-000018010000}"/>
    <cellStyle name="classeur | commentaire 4 2" xfId="254" xr:uid="{00000000-0005-0000-0000-000019010000}"/>
    <cellStyle name="classeur | commentaire 5" xfId="255" xr:uid="{00000000-0005-0000-0000-00001A010000}"/>
    <cellStyle name="classeur | commentaire 5 2" xfId="256" xr:uid="{00000000-0005-0000-0000-00001B010000}"/>
    <cellStyle name="classeur | commentaire 6" xfId="257" xr:uid="{00000000-0005-0000-0000-00001C010000}"/>
    <cellStyle name="classeur | extraction | series | particulier" xfId="258" xr:uid="{00000000-0005-0000-0000-00001D010000}"/>
    <cellStyle name="classeur | extraction | series | particulier 2" xfId="259" xr:uid="{00000000-0005-0000-0000-00001E010000}"/>
    <cellStyle name="classeur | extraction | series | particulier 2 2" xfId="260" xr:uid="{00000000-0005-0000-0000-00001F010000}"/>
    <cellStyle name="classeur | extraction | series | particulier 2 2 2" xfId="261" xr:uid="{00000000-0005-0000-0000-000020010000}"/>
    <cellStyle name="classeur | extraction | series | particulier 2 3" xfId="262" xr:uid="{00000000-0005-0000-0000-000021010000}"/>
    <cellStyle name="classeur | extraction | series | particulier 3" xfId="263" xr:uid="{00000000-0005-0000-0000-000022010000}"/>
    <cellStyle name="classeur | extraction | series | particulier 3 2" xfId="264" xr:uid="{00000000-0005-0000-0000-000023010000}"/>
    <cellStyle name="classeur | extraction | series | particulier 4" xfId="265" xr:uid="{00000000-0005-0000-0000-000024010000}"/>
    <cellStyle name="classeur | extraction | series | particulier 4 2" xfId="266" xr:uid="{00000000-0005-0000-0000-000025010000}"/>
    <cellStyle name="classeur | extraction | series | particulier 5" xfId="267" xr:uid="{00000000-0005-0000-0000-000026010000}"/>
    <cellStyle name="classeur | extraction | series | quinquenal" xfId="268" xr:uid="{00000000-0005-0000-0000-000027010000}"/>
    <cellStyle name="classeur | extraction | series | quinquenal 2" xfId="269" xr:uid="{00000000-0005-0000-0000-000028010000}"/>
    <cellStyle name="classeur | extraction | series | quinquenal 2 2" xfId="270" xr:uid="{00000000-0005-0000-0000-000029010000}"/>
    <cellStyle name="classeur | extraction | series | quinquenal 3" xfId="271" xr:uid="{00000000-0005-0000-0000-00002A010000}"/>
    <cellStyle name="classeur | extraction | series | quinquenal 3 2" xfId="272" xr:uid="{00000000-0005-0000-0000-00002B010000}"/>
    <cellStyle name="classeur | extraction | series | quinquenal 4" xfId="273" xr:uid="{00000000-0005-0000-0000-00002C010000}"/>
    <cellStyle name="classeur | extraction | series | quinquenal 4 2" xfId="274" xr:uid="{00000000-0005-0000-0000-00002D010000}"/>
    <cellStyle name="classeur | extraction | series | quinquenal 5" xfId="275" xr:uid="{00000000-0005-0000-0000-00002E010000}"/>
    <cellStyle name="classeur | extraction | series | quinquenal 5 2" xfId="276" xr:uid="{00000000-0005-0000-0000-00002F010000}"/>
    <cellStyle name="classeur | extraction | series | quinquenal 6" xfId="277" xr:uid="{00000000-0005-0000-0000-000030010000}"/>
    <cellStyle name="classeur | extraction | series | sept dernieres" xfId="278" xr:uid="{00000000-0005-0000-0000-000031010000}"/>
    <cellStyle name="classeur | extraction | series | sept dernieres 2" xfId="279" xr:uid="{00000000-0005-0000-0000-000032010000}"/>
    <cellStyle name="classeur | extraction | series | sept dernieres 2 2" xfId="280" xr:uid="{00000000-0005-0000-0000-000033010000}"/>
    <cellStyle name="classeur | extraction | series | sept dernieres 2 2 2" xfId="281" xr:uid="{00000000-0005-0000-0000-000034010000}"/>
    <cellStyle name="classeur | extraction | series | sept dernieres 2 3" xfId="282" xr:uid="{00000000-0005-0000-0000-000035010000}"/>
    <cellStyle name="classeur | extraction | series | sept dernieres 3" xfId="283" xr:uid="{00000000-0005-0000-0000-000036010000}"/>
    <cellStyle name="classeur | extraction | series | sept dernieres 3 2" xfId="284" xr:uid="{00000000-0005-0000-0000-000037010000}"/>
    <cellStyle name="classeur | extraction | series | sept dernieres 4" xfId="285" xr:uid="{00000000-0005-0000-0000-000038010000}"/>
    <cellStyle name="classeur | extraction | series | sept dernieres 4 2" xfId="286" xr:uid="{00000000-0005-0000-0000-000039010000}"/>
    <cellStyle name="classeur | extraction | series | sept dernieres 5" xfId="287" xr:uid="{00000000-0005-0000-0000-00003A010000}"/>
    <cellStyle name="classeur | extraction | series | sept dernieres 5 2" xfId="288" xr:uid="{00000000-0005-0000-0000-00003B010000}"/>
    <cellStyle name="classeur | extraction | series | sept dernieres 6" xfId="289" xr:uid="{00000000-0005-0000-0000-00003C010000}"/>
    <cellStyle name="classeur | extraction | structure | dernier" xfId="290" xr:uid="{00000000-0005-0000-0000-00003D010000}"/>
    <cellStyle name="classeur | extraction | structure | dernier 2" xfId="291" xr:uid="{00000000-0005-0000-0000-00003E010000}"/>
    <cellStyle name="classeur | extraction | structure | dernier 2 2" xfId="292" xr:uid="{00000000-0005-0000-0000-00003F010000}"/>
    <cellStyle name="classeur | extraction | structure | dernier 2 2 2" xfId="293" xr:uid="{00000000-0005-0000-0000-000040010000}"/>
    <cellStyle name="classeur | extraction | structure | dernier 2 3" xfId="294" xr:uid="{00000000-0005-0000-0000-000041010000}"/>
    <cellStyle name="classeur | extraction | structure | dernier 3" xfId="295" xr:uid="{00000000-0005-0000-0000-000042010000}"/>
    <cellStyle name="classeur | extraction | structure | dernier 3 2" xfId="296" xr:uid="{00000000-0005-0000-0000-000043010000}"/>
    <cellStyle name="classeur | extraction | structure | dernier 4" xfId="297" xr:uid="{00000000-0005-0000-0000-000044010000}"/>
    <cellStyle name="classeur | extraction | structure | dernier 4 2" xfId="298" xr:uid="{00000000-0005-0000-0000-000045010000}"/>
    <cellStyle name="classeur | extraction | structure | dernier 5" xfId="299" xr:uid="{00000000-0005-0000-0000-000046010000}"/>
    <cellStyle name="classeur | extraction | structure | dernier 5 2" xfId="300" xr:uid="{00000000-0005-0000-0000-000047010000}"/>
    <cellStyle name="classeur | extraction | structure | dernier 6" xfId="301" xr:uid="{00000000-0005-0000-0000-000048010000}"/>
    <cellStyle name="classeur | extraction | structure | deux derniers" xfId="302" xr:uid="{00000000-0005-0000-0000-000049010000}"/>
    <cellStyle name="classeur | extraction | structure | deux derniers 2" xfId="303" xr:uid="{00000000-0005-0000-0000-00004A010000}"/>
    <cellStyle name="classeur | extraction | structure | deux derniers 2 2" xfId="304" xr:uid="{00000000-0005-0000-0000-00004B010000}"/>
    <cellStyle name="classeur | extraction | structure | deux derniers 3" xfId="305" xr:uid="{00000000-0005-0000-0000-00004C010000}"/>
    <cellStyle name="classeur | extraction | structure | deux derniers 3 2" xfId="306" xr:uid="{00000000-0005-0000-0000-00004D010000}"/>
    <cellStyle name="classeur | extraction | structure | deux derniers 4" xfId="307" xr:uid="{00000000-0005-0000-0000-00004E010000}"/>
    <cellStyle name="classeur | extraction | structure | deux derniers 4 2" xfId="308" xr:uid="{00000000-0005-0000-0000-00004F010000}"/>
    <cellStyle name="classeur | extraction | structure | deux derniers 5" xfId="309" xr:uid="{00000000-0005-0000-0000-000050010000}"/>
    <cellStyle name="classeur | extraction | structure | deux derniers 5 2" xfId="310" xr:uid="{00000000-0005-0000-0000-000051010000}"/>
    <cellStyle name="classeur | extraction | structure | deux derniers 6" xfId="311" xr:uid="{00000000-0005-0000-0000-000052010000}"/>
    <cellStyle name="classeur | extraction | structure | particulier" xfId="312" xr:uid="{00000000-0005-0000-0000-000053010000}"/>
    <cellStyle name="classeur | extraction | structure | particulier 2" xfId="313" xr:uid="{00000000-0005-0000-0000-000054010000}"/>
    <cellStyle name="classeur | extraction | structure | particulier 2 2" xfId="314" xr:uid="{00000000-0005-0000-0000-000055010000}"/>
    <cellStyle name="classeur | extraction | structure | particulier 2 2 2" xfId="315" xr:uid="{00000000-0005-0000-0000-000056010000}"/>
    <cellStyle name="classeur | extraction | structure | particulier 2 3" xfId="316" xr:uid="{00000000-0005-0000-0000-000057010000}"/>
    <cellStyle name="classeur | extraction | structure | particulier 3" xfId="317" xr:uid="{00000000-0005-0000-0000-000058010000}"/>
    <cellStyle name="classeur | extraction | structure | particulier 3 2" xfId="318" xr:uid="{00000000-0005-0000-0000-000059010000}"/>
    <cellStyle name="classeur | extraction | structure | particulier 4" xfId="319" xr:uid="{00000000-0005-0000-0000-00005A010000}"/>
    <cellStyle name="classeur | extraction | structure | particulier 4 2" xfId="320" xr:uid="{00000000-0005-0000-0000-00005B010000}"/>
    <cellStyle name="classeur | extraction | structure | particulier 5" xfId="321" xr:uid="{00000000-0005-0000-0000-00005C010000}"/>
    <cellStyle name="classeur | extraction | structure | particulier 5 2" xfId="322" xr:uid="{00000000-0005-0000-0000-00005D010000}"/>
    <cellStyle name="classeur | extraction | structure | particulier 6" xfId="323" xr:uid="{00000000-0005-0000-0000-00005E010000}"/>
    <cellStyle name="classeur | historique" xfId="324" xr:uid="{00000000-0005-0000-0000-00005F010000}"/>
    <cellStyle name="classeur | historique 2" xfId="325" xr:uid="{00000000-0005-0000-0000-000060010000}"/>
    <cellStyle name="classeur | historique 2 2" xfId="326" xr:uid="{00000000-0005-0000-0000-000061010000}"/>
    <cellStyle name="classeur | historique 3" xfId="327" xr:uid="{00000000-0005-0000-0000-000062010000}"/>
    <cellStyle name="classeur | historique 3 2" xfId="328" xr:uid="{00000000-0005-0000-0000-000063010000}"/>
    <cellStyle name="classeur | historique 4" xfId="329" xr:uid="{00000000-0005-0000-0000-000064010000}"/>
    <cellStyle name="classeur | historique 4 2" xfId="330" xr:uid="{00000000-0005-0000-0000-000065010000}"/>
    <cellStyle name="classeur | historique 5" xfId="331" xr:uid="{00000000-0005-0000-0000-000066010000}"/>
    <cellStyle name="classeur | historique 5 2" xfId="332" xr:uid="{00000000-0005-0000-0000-000067010000}"/>
    <cellStyle name="classeur | historique 6" xfId="333" xr:uid="{00000000-0005-0000-0000-000068010000}"/>
    <cellStyle name="classeur | note | numero" xfId="334" xr:uid="{00000000-0005-0000-0000-000069010000}"/>
    <cellStyle name="classeur | note | numero 2" xfId="335" xr:uid="{00000000-0005-0000-0000-00006A010000}"/>
    <cellStyle name="classeur | note | numero 2 2" xfId="336" xr:uid="{00000000-0005-0000-0000-00006B010000}"/>
    <cellStyle name="classeur | note | numero 2 2 2" xfId="337" xr:uid="{00000000-0005-0000-0000-00006C010000}"/>
    <cellStyle name="classeur | note | numero 2 3" xfId="338" xr:uid="{00000000-0005-0000-0000-00006D010000}"/>
    <cellStyle name="classeur | note | numero 3" xfId="339" xr:uid="{00000000-0005-0000-0000-00006E010000}"/>
    <cellStyle name="classeur | note | numero 3 2" xfId="340" xr:uid="{00000000-0005-0000-0000-00006F010000}"/>
    <cellStyle name="classeur | note | numero 4" xfId="341" xr:uid="{00000000-0005-0000-0000-000070010000}"/>
    <cellStyle name="classeur | note | numero 4 2" xfId="342" xr:uid="{00000000-0005-0000-0000-000071010000}"/>
    <cellStyle name="classeur | note | numero 5" xfId="343" xr:uid="{00000000-0005-0000-0000-000072010000}"/>
    <cellStyle name="classeur | note | texte" xfId="344" xr:uid="{00000000-0005-0000-0000-000073010000}"/>
    <cellStyle name="classeur | note | texte 2" xfId="345" xr:uid="{00000000-0005-0000-0000-000074010000}"/>
    <cellStyle name="classeur | note | texte 2 2" xfId="346" xr:uid="{00000000-0005-0000-0000-000075010000}"/>
    <cellStyle name="classeur | note | texte 3" xfId="347" xr:uid="{00000000-0005-0000-0000-000076010000}"/>
    <cellStyle name="classeur | note | texte 3 2" xfId="348" xr:uid="{00000000-0005-0000-0000-000077010000}"/>
    <cellStyle name="classeur | note | texte 4" xfId="349" xr:uid="{00000000-0005-0000-0000-000078010000}"/>
    <cellStyle name="classeur | periodicite | annee scolaire" xfId="350" xr:uid="{00000000-0005-0000-0000-000079010000}"/>
    <cellStyle name="classeur | periodicite | annee scolaire 2" xfId="351" xr:uid="{00000000-0005-0000-0000-00007A010000}"/>
    <cellStyle name="classeur | periodicite | annee scolaire 2 2" xfId="352" xr:uid="{00000000-0005-0000-0000-00007B010000}"/>
    <cellStyle name="classeur | periodicite | annee scolaire 3" xfId="353" xr:uid="{00000000-0005-0000-0000-00007C010000}"/>
    <cellStyle name="classeur | periodicite | annee scolaire 3 2" xfId="354" xr:uid="{00000000-0005-0000-0000-00007D010000}"/>
    <cellStyle name="classeur | periodicite | annee scolaire 4" xfId="355" xr:uid="{00000000-0005-0000-0000-00007E010000}"/>
    <cellStyle name="classeur | periodicite | annee scolaire 4 2" xfId="356" xr:uid="{00000000-0005-0000-0000-00007F010000}"/>
    <cellStyle name="classeur | periodicite | annee scolaire 5" xfId="357" xr:uid="{00000000-0005-0000-0000-000080010000}"/>
    <cellStyle name="classeur | periodicite | annee scolaire 5 2" xfId="358" xr:uid="{00000000-0005-0000-0000-000081010000}"/>
    <cellStyle name="classeur | periodicite | annee scolaire 6" xfId="359" xr:uid="{00000000-0005-0000-0000-000082010000}"/>
    <cellStyle name="classeur | periodicite | annuelle" xfId="360" xr:uid="{00000000-0005-0000-0000-000083010000}"/>
    <cellStyle name="classeur | periodicite | annuelle 2" xfId="361" xr:uid="{00000000-0005-0000-0000-000084010000}"/>
    <cellStyle name="classeur | periodicite | annuelle 2 2" xfId="362" xr:uid="{00000000-0005-0000-0000-000085010000}"/>
    <cellStyle name="classeur | periodicite | annuelle 3" xfId="363" xr:uid="{00000000-0005-0000-0000-000086010000}"/>
    <cellStyle name="classeur | periodicite | annuelle 3 2" xfId="364" xr:uid="{00000000-0005-0000-0000-000087010000}"/>
    <cellStyle name="classeur | periodicite | annuelle 4" xfId="365" xr:uid="{00000000-0005-0000-0000-000088010000}"/>
    <cellStyle name="classeur | periodicite | autre" xfId="366" xr:uid="{00000000-0005-0000-0000-000089010000}"/>
    <cellStyle name="classeur | periodicite | autre 2" xfId="367" xr:uid="{00000000-0005-0000-0000-00008A010000}"/>
    <cellStyle name="classeur | periodicite | autre 2 2" xfId="368" xr:uid="{00000000-0005-0000-0000-00008B010000}"/>
    <cellStyle name="classeur | periodicite | autre 2 2 2" xfId="369" xr:uid="{00000000-0005-0000-0000-00008C010000}"/>
    <cellStyle name="classeur | periodicite | autre 2 3" xfId="370" xr:uid="{00000000-0005-0000-0000-00008D010000}"/>
    <cellStyle name="classeur | periodicite | autre 3" xfId="371" xr:uid="{00000000-0005-0000-0000-00008E010000}"/>
    <cellStyle name="classeur | periodicite | autre 3 2" xfId="372" xr:uid="{00000000-0005-0000-0000-00008F010000}"/>
    <cellStyle name="classeur | periodicite | autre 4" xfId="373" xr:uid="{00000000-0005-0000-0000-000090010000}"/>
    <cellStyle name="classeur | periodicite | bimestrielle" xfId="374" xr:uid="{00000000-0005-0000-0000-000091010000}"/>
    <cellStyle name="classeur | periodicite | bimestrielle 2" xfId="375" xr:uid="{00000000-0005-0000-0000-000092010000}"/>
    <cellStyle name="classeur | periodicite | bimestrielle 2 2" xfId="376" xr:uid="{00000000-0005-0000-0000-000093010000}"/>
    <cellStyle name="classeur | periodicite | bimestrielle 2 2 2" xfId="377" xr:uid="{00000000-0005-0000-0000-000094010000}"/>
    <cellStyle name="classeur | periodicite | bimestrielle 2 3" xfId="378" xr:uid="{00000000-0005-0000-0000-000095010000}"/>
    <cellStyle name="classeur | periodicite | bimestrielle 3" xfId="379" xr:uid="{00000000-0005-0000-0000-000096010000}"/>
    <cellStyle name="classeur | periodicite | bimestrielle 3 2" xfId="380" xr:uid="{00000000-0005-0000-0000-000097010000}"/>
    <cellStyle name="classeur | periodicite | bimestrielle 4" xfId="381" xr:uid="{00000000-0005-0000-0000-000098010000}"/>
    <cellStyle name="classeur | periodicite | bimestrielle 4 2" xfId="382" xr:uid="{00000000-0005-0000-0000-000099010000}"/>
    <cellStyle name="classeur | periodicite | bimestrielle 5" xfId="383" xr:uid="{00000000-0005-0000-0000-00009A010000}"/>
    <cellStyle name="classeur | periodicite | bimestrielle 5 2" xfId="384" xr:uid="{00000000-0005-0000-0000-00009B010000}"/>
    <cellStyle name="classeur | periodicite | bimestrielle 6" xfId="385" xr:uid="{00000000-0005-0000-0000-00009C010000}"/>
    <cellStyle name="classeur | periodicite | mensuelle" xfId="386" xr:uid="{00000000-0005-0000-0000-00009D010000}"/>
    <cellStyle name="classeur | periodicite | mensuelle 2" xfId="387" xr:uid="{00000000-0005-0000-0000-00009E010000}"/>
    <cellStyle name="classeur | periodicite | mensuelle 2 2" xfId="388" xr:uid="{00000000-0005-0000-0000-00009F010000}"/>
    <cellStyle name="classeur | periodicite | mensuelle 3" xfId="389" xr:uid="{00000000-0005-0000-0000-0000A0010000}"/>
    <cellStyle name="classeur | periodicite | mensuelle 3 2" xfId="390" xr:uid="{00000000-0005-0000-0000-0000A1010000}"/>
    <cellStyle name="classeur | periodicite | mensuelle 4" xfId="391" xr:uid="{00000000-0005-0000-0000-0000A2010000}"/>
    <cellStyle name="classeur | periodicite | mensuelle 4 2" xfId="392" xr:uid="{00000000-0005-0000-0000-0000A3010000}"/>
    <cellStyle name="classeur | periodicite | mensuelle 5" xfId="393" xr:uid="{00000000-0005-0000-0000-0000A4010000}"/>
    <cellStyle name="classeur | periodicite | mensuelle 5 2" xfId="394" xr:uid="{00000000-0005-0000-0000-0000A5010000}"/>
    <cellStyle name="classeur | periodicite | mensuelle 6" xfId="395" xr:uid="{00000000-0005-0000-0000-0000A6010000}"/>
    <cellStyle name="classeur | periodicite | semestrielle" xfId="396" xr:uid="{00000000-0005-0000-0000-0000A7010000}"/>
    <cellStyle name="classeur | periodicite | semestrielle 2" xfId="397" xr:uid="{00000000-0005-0000-0000-0000A8010000}"/>
    <cellStyle name="classeur | periodicite | semestrielle 2 2" xfId="398" xr:uid="{00000000-0005-0000-0000-0000A9010000}"/>
    <cellStyle name="classeur | periodicite | semestrielle 3" xfId="399" xr:uid="{00000000-0005-0000-0000-0000AA010000}"/>
    <cellStyle name="classeur | periodicite | semestrielle 3 2" xfId="400" xr:uid="{00000000-0005-0000-0000-0000AB010000}"/>
    <cellStyle name="classeur | periodicite | semestrielle 4" xfId="401" xr:uid="{00000000-0005-0000-0000-0000AC010000}"/>
    <cellStyle name="classeur | periodicite | semestrielle 4 2" xfId="402" xr:uid="{00000000-0005-0000-0000-0000AD010000}"/>
    <cellStyle name="classeur | periodicite | semestrielle 5" xfId="403" xr:uid="{00000000-0005-0000-0000-0000AE010000}"/>
    <cellStyle name="classeur | periodicite | trimestrielle" xfId="404" xr:uid="{00000000-0005-0000-0000-0000AF010000}"/>
    <cellStyle name="classeur | periodicite | trimestrielle 2" xfId="405" xr:uid="{00000000-0005-0000-0000-0000B0010000}"/>
    <cellStyle name="classeur | periodicite | trimestrielle 2 2" xfId="406" xr:uid="{00000000-0005-0000-0000-0000B1010000}"/>
    <cellStyle name="classeur | periodicite | trimestrielle 2 2 2" xfId="407" xr:uid="{00000000-0005-0000-0000-0000B2010000}"/>
    <cellStyle name="classeur | periodicite | trimestrielle 2 3" xfId="408" xr:uid="{00000000-0005-0000-0000-0000B3010000}"/>
    <cellStyle name="classeur | periodicite | trimestrielle 3" xfId="409" xr:uid="{00000000-0005-0000-0000-0000B4010000}"/>
    <cellStyle name="classeur | periodicite | trimestrielle 3 2" xfId="410" xr:uid="{00000000-0005-0000-0000-0000B5010000}"/>
    <cellStyle name="classeur | periodicite | trimestrielle 4" xfId="411" xr:uid="{00000000-0005-0000-0000-0000B6010000}"/>
    <cellStyle name="classeur | periodicite | trimestrielle 4 2" xfId="412" xr:uid="{00000000-0005-0000-0000-0000B7010000}"/>
    <cellStyle name="classeur | periodicite | trimestrielle 5" xfId="413" xr:uid="{00000000-0005-0000-0000-0000B8010000}"/>
    <cellStyle name="classeur | periodicite | trimestrielle 5 2" xfId="414" xr:uid="{00000000-0005-0000-0000-0000B9010000}"/>
    <cellStyle name="classeur | periodicite | trimestrielle 6" xfId="415" xr:uid="{00000000-0005-0000-0000-0000BA010000}"/>
    <cellStyle name="classeur | reference | aucune" xfId="416" xr:uid="{00000000-0005-0000-0000-0000BB010000}"/>
    <cellStyle name="classeur | reference | aucune 2" xfId="417" xr:uid="{00000000-0005-0000-0000-0000BC010000}"/>
    <cellStyle name="classeur | reference | aucune 2 2" xfId="418" xr:uid="{00000000-0005-0000-0000-0000BD010000}"/>
    <cellStyle name="classeur | reference | aucune 2 2 2" xfId="419" xr:uid="{00000000-0005-0000-0000-0000BE010000}"/>
    <cellStyle name="classeur | reference | aucune 2 3" xfId="420" xr:uid="{00000000-0005-0000-0000-0000BF010000}"/>
    <cellStyle name="classeur | reference | aucune 3" xfId="421" xr:uid="{00000000-0005-0000-0000-0000C0010000}"/>
    <cellStyle name="classeur | reference | aucune 3 2" xfId="422" xr:uid="{00000000-0005-0000-0000-0000C1010000}"/>
    <cellStyle name="classeur | reference | aucune 4" xfId="423" xr:uid="{00000000-0005-0000-0000-0000C2010000}"/>
    <cellStyle name="classeur | reference | aucune 4 2" xfId="424" xr:uid="{00000000-0005-0000-0000-0000C3010000}"/>
    <cellStyle name="classeur | reference | aucune 5" xfId="425" xr:uid="{00000000-0005-0000-0000-0000C4010000}"/>
    <cellStyle name="classeur | reference | aucune 5 2" xfId="426" xr:uid="{00000000-0005-0000-0000-0000C5010000}"/>
    <cellStyle name="classeur | reference | aucune 6" xfId="427" xr:uid="{00000000-0005-0000-0000-0000C6010000}"/>
    <cellStyle name="classeur | reference | tabl-series compose" xfId="428" xr:uid="{00000000-0005-0000-0000-0000C7010000}"/>
    <cellStyle name="classeur | reference | tabl-series compose 2" xfId="429" xr:uid="{00000000-0005-0000-0000-0000C8010000}"/>
    <cellStyle name="classeur | reference | tabl-series compose 2 2" xfId="430" xr:uid="{00000000-0005-0000-0000-0000C9010000}"/>
    <cellStyle name="classeur | reference | tabl-series compose 2 2 2" xfId="431" xr:uid="{00000000-0005-0000-0000-0000CA010000}"/>
    <cellStyle name="classeur | reference | tabl-series compose 2 3" xfId="432" xr:uid="{00000000-0005-0000-0000-0000CB010000}"/>
    <cellStyle name="classeur | reference | tabl-series compose 3" xfId="433" xr:uid="{00000000-0005-0000-0000-0000CC010000}"/>
    <cellStyle name="classeur | reference | tabl-series compose 3 2" xfId="434" xr:uid="{00000000-0005-0000-0000-0000CD010000}"/>
    <cellStyle name="classeur | reference | tabl-series compose 4" xfId="435" xr:uid="{00000000-0005-0000-0000-0000CE010000}"/>
    <cellStyle name="classeur | reference | tabl-series compose 4 2" xfId="436" xr:uid="{00000000-0005-0000-0000-0000CF010000}"/>
    <cellStyle name="classeur | reference | tabl-series compose 5" xfId="437" xr:uid="{00000000-0005-0000-0000-0000D0010000}"/>
    <cellStyle name="classeur | reference | tabl-series compose 5 2" xfId="438" xr:uid="{00000000-0005-0000-0000-0000D1010000}"/>
    <cellStyle name="classeur | reference | tabl-series compose 6" xfId="439" xr:uid="{00000000-0005-0000-0000-0000D2010000}"/>
    <cellStyle name="classeur | reference | tabl-series simple (particulier)" xfId="440" xr:uid="{00000000-0005-0000-0000-0000D3010000}"/>
    <cellStyle name="classeur | reference | tabl-series simple (particulier) 2" xfId="441" xr:uid="{00000000-0005-0000-0000-0000D4010000}"/>
    <cellStyle name="classeur | reference | tabl-series simple (particulier) 2 2" xfId="442" xr:uid="{00000000-0005-0000-0000-0000D5010000}"/>
    <cellStyle name="classeur | reference | tabl-series simple (particulier) 2 2 2" xfId="443" xr:uid="{00000000-0005-0000-0000-0000D6010000}"/>
    <cellStyle name="classeur | reference | tabl-series simple (particulier) 2 3" xfId="444" xr:uid="{00000000-0005-0000-0000-0000D7010000}"/>
    <cellStyle name="classeur | reference | tabl-series simple (particulier) 3" xfId="445" xr:uid="{00000000-0005-0000-0000-0000D8010000}"/>
    <cellStyle name="classeur | reference | tabl-series simple (particulier) 3 2" xfId="446" xr:uid="{00000000-0005-0000-0000-0000D9010000}"/>
    <cellStyle name="classeur | reference | tabl-series simple (particulier) 4" xfId="447" xr:uid="{00000000-0005-0000-0000-0000DA010000}"/>
    <cellStyle name="classeur | reference | tabl-series simple (standard)" xfId="448" xr:uid="{00000000-0005-0000-0000-0000DB010000}"/>
    <cellStyle name="classeur | reference | tabl-series simple (standard) 2" xfId="449" xr:uid="{00000000-0005-0000-0000-0000DC010000}"/>
    <cellStyle name="classeur | reference | tabl-series simple (standard) 2 2" xfId="450" xr:uid="{00000000-0005-0000-0000-0000DD010000}"/>
    <cellStyle name="classeur | reference | tabl-series simple (standard) 2 2 2" xfId="451" xr:uid="{00000000-0005-0000-0000-0000DE010000}"/>
    <cellStyle name="classeur | reference | tabl-series simple (standard) 2 3" xfId="452" xr:uid="{00000000-0005-0000-0000-0000DF010000}"/>
    <cellStyle name="classeur | reference | tabl-series simple (standard) 3" xfId="453" xr:uid="{00000000-0005-0000-0000-0000E0010000}"/>
    <cellStyle name="classeur | reference | tabl-series simple (standard) 3 2" xfId="454" xr:uid="{00000000-0005-0000-0000-0000E1010000}"/>
    <cellStyle name="classeur | reference | tabl-series simple (standard) 4" xfId="455" xr:uid="{00000000-0005-0000-0000-0000E2010000}"/>
    <cellStyle name="classeur | reference | tabl-series simple (standard) 4 2" xfId="456" xr:uid="{00000000-0005-0000-0000-0000E3010000}"/>
    <cellStyle name="classeur | reference | tabl-series simple (standard) 5" xfId="457" xr:uid="{00000000-0005-0000-0000-0000E4010000}"/>
    <cellStyle name="classeur | reference | tabl-series simple (standard) 5 2" xfId="458" xr:uid="{00000000-0005-0000-0000-0000E5010000}"/>
    <cellStyle name="classeur | reference | tabl-series simple (standard) 6" xfId="459" xr:uid="{00000000-0005-0000-0000-0000E6010000}"/>
    <cellStyle name="classeur | reference | tabl-structure (particulier)" xfId="460" xr:uid="{00000000-0005-0000-0000-0000E7010000}"/>
    <cellStyle name="classeur | reference | tabl-structure (particulier) 2" xfId="461" xr:uid="{00000000-0005-0000-0000-0000E8010000}"/>
    <cellStyle name="classeur | reference | tabl-structure (particulier) 2 2" xfId="462" xr:uid="{00000000-0005-0000-0000-0000E9010000}"/>
    <cellStyle name="classeur | reference | tabl-structure (particulier) 3" xfId="463" xr:uid="{00000000-0005-0000-0000-0000EA010000}"/>
    <cellStyle name="classeur | reference | tabl-structure (particulier) 3 2" xfId="464" xr:uid="{00000000-0005-0000-0000-0000EB010000}"/>
    <cellStyle name="classeur | reference | tabl-structure (particulier) 4" xfId="465" xr:uid="{00000000-0005-0000-0000-0000EC010000}"/>
    <cellStyle name="classeur | reference | tabl-structure (particulier) 4 2" xfId="466" xr:uid="{00000000-0005-0000-0000-0000ED010000}"/>
    <cellStyle name="classeur | reference | tabl-structure (particulier) 5" xfId="467" xr:uid="{00000000-0005-0000-0000-0000EE010000}"/>
    <cellStyle name="classeur | reference | tabl-structure (standard)" xfId="468" xr:uid="{00000000-0005-0000-0000-0000EF010000}"/>
    <cellStyle name="classeur | reference | tabl-structure (standard) 2" xfId="469" xr:uid="{00000000-0005-0000-0000-0000F0010000}"/>
    <cellStyle name="classeur | reference | tabl-structure (standard) 2 2" xfId="470" xr:uid="{00000000-0005-0000-0000-0000F1010000}"/>
    <cellStyle name="classeur | reference | tabl-structure (standard) 3" xfId="471" xr:uid="{00000000-0005-0000-0000-0000F2010000}"/>
    <cellStyle name="classeur | reference | tabl-structure (standard) 3 2" xfId="472" xr:uid="{00000000-0005-0000-0000-0000F3010000}"/>
    <cellStyle name="classeur | reference | tabl-structure (standard) 4" xfId="473" xr:uid="{00000000-0005-0000-0000-0000F4010000}"/>
    <cellStyle name="classeur | reference | tabl-structure (standard) 4 2" xfId="474" xr:uid="{00000000-0005-0000-0000-0000F5010000}"/>
    <cellStyle name="classeur | reference | tabl-structure (standard) 5" xfId="475" xr:uid="{00000000-0005-0000-0000-0000F6010000}"/>
    <cellStyle name="classeur | reference | tabl-structure (standard) 5 2" xfId="476" xr:uid="{00000000-0005-0000-0000-0000F7010000}"/>
    <cellStyle name="classeur | reference | tabl-structure (standard) 6" xfId="477" xr:uid="{00000000-0005-0000-0000-0000F8010000}"/>
    <cellStyle name="classeur | theme | intitule" xfId="478" xr:uid="{00000000-0005-0000-0000-0000F9010000}"/>
    <cellStyle name="classeur | theme | intitule 2" xfId="479" xr:uid="{00000000-0005-0000-0000-0000FA010000}"/>
    <cellStyle name="classeur | theme | intitule 2 2" xfId="480" xr:uid="{00000000-0005-0000-0000-0000FB010000}"/>
    <cellStyle name="classeur | theme | intitule 3" xfId="481" xr:uid="{00000000-0005-0000-0000-0000FC010000}"/>
    <cellStyle name="classeur | theme | intitule 3 2" xfId="482" xr:uid="{00000000-0005-0000-0000-0000FD010000}"/>
    <cellStyle name="classeur | theme | intitule 4" xfId="483" xr:uid="{00000000-0005-0000-0000-0000FE010000}"/>
    <cellStyle name="classeur | theme | intitule 4 2" xfId="484" xr:uid="{00000000-0005-0000-0000-0000FF010000}"/>
    <cellStyle name="classeur | theme | intitule 5" xfId="485" xr:uid="{00000000-0005-0000-0000-000000020000}"/>
    <cellStyle name="classeur | theme | intitule 5 2" xfId="486" xr:uid="{00000000-0005-0000-0000-000001020000}"/>
    <cellStyle name="classeur | theme | intitule 6" xfId="487" xr:uid="{00000000-0005-0000-0000-000002020000}"/>
    <cellStyle name="classeur | theme | notice explicative" xfId="488" xr:uid="{00000000-0005-0000-0000-000003020000}"/>
    <cellStyle name="classeur | theme | notice explicative 2" xfId="489" xr:uid="{00000000-0005-0000-0000-000004020000}"/>
    <cellStyle name="classeur | theme | notice explicative 2 2" xfId="490" xr:uid="{00000000-0005-0000-0000-000005020000}"/>
    <cellStyle name="classeur | theme | notice explicative 2 2 2" xfId="491" xr:uid="{00000000-0005-0000-0000-000006020000}"/>
    <cellStyle name="classeur | theme | notice explicative 2 3" xfId="492" xr:uid="{00000000-0005-0000-0000-000007020000}"/>
    <cellStyle name="classeur | theme | notice explicative 3" xfId="493" xr:uid="{00000000-0005-0000-0000-000008020000}"/>
    <cellStyle name="classeur | theme | notice explicative 3 2" xfId="494" xr:uid="{00000000-0005-0000-0000-000009020000}"/>
    <cellStyle name="classeur | theme | notice explicative 4" xfId="495" xr:uid="{00000000-0005-0000-0000-00000A020000}"/>
    <cellStyle name="classeur | theme | notice explicative 4 2" xfId="496" xr:uid="{00000000-0005-0000-0000-00000B020000}"/>
    <cellStyle name="classeur | theme | notice explicative 5" xfId="497" xr:uid="{00000000-0005-0000-0000-00000C020000}"/>
    <cellStyle name="classeur | titre | niveau 1" xfId="498" xr:uid="{00000000-0005-0000-0000-00000D020000}"/>
    <cellStyle name="classeur | titre | niveau 1 2" xfId="499" xr:uid="{00000000-0005-0000-0000-00000E020000}"/>
    <cellStyle name="classeur | titre | niveau 1 2 2" xfId="500" xr:uid="{00000000-0005-0000-0000-00000F020000}"/>
    <cellStyle name="classeur | titre | niveau 1 3" xfId="501" xr:uid="{00000000-0005-0000-0000-000010020000}"/>
    <cellStyle name="classeur | titre | niveau 1 3 2" xfId="502" xr:uid="{00000000-0005-0000-0000-000011020000}"/>
    <cellStyle name="classeur | titre | niveau 1 4" xfId="503" xr:uid="{00000000-0005-0000-0000-000012020000}"/>
    <cellStyle name="classeur | titre | niveau 1 4 2" xfId="504" xr:uid="{00000000-0005-0000-0000-000013020000}"/>
    <cellStyle name="classeur | titre | niveau 1 5" xfId="505" xr:uid="{00000000-0005-0000-0000-000014020000}"/>
    <cellStyle name="classeur | titre | niveau 1 5 2" xfId="506" xr:uid="{00000000-0005-0000-0000-000015020000}"/>
    <cellStyle name="classeur | titre | niveau 1 6" xfId="507" xr:uid="{00000000-0005-0000-0000-000016020000}"/>
    <cellStyle name="classeur | titre | niveau 2" xfId="508" xr:uid="{00000000-0005-0000-0000-000017020000}"/>
    <cellStyle name="classeur | titre | niveau 2 2" xfId="509" xr:uid="{00000000-0005-0000-0000-000018020000}"/>
    <cellStyle name="classeur | titre | niveau 2 2 2" xfId="510" xr:uid="{00000000-0005-0000-0000-000019020000}"/>
    <cellStyle name="classeur | titre | niveau 2 3" xfId="511" xr:uid="{00000000-0005-0000-0000-00001A020000}"/>
    <cellStyle name="classeur | titre | niveau 2 3 2" xfId="512" xr:uid="{00000000-0005-0000-0000-00001B020000}"/>
    <cellStyle name="classeur | titre | niveau 2 4" xfId="513" xr:uid="{00000000-0005-0000-0000-00001C020000}"/>
    <cellStyle name="classeur | titre | niveau 2 4 2" xfId="514" xr:uid="{00000000-0005-0000-0000-00001D020000}"/>
    <cellStyle name="classeur | titre | niveau 2 5" xfId="515" xr:uid="{00000000-0005-0000-0000-00001E020000}"/>
    <cellStyle name="classeur | titre | niveau 3" xfId="516" xr:uid="{00000000-0005-0000-0000-00001F020000}"/>
    <cellStyle name="classeur | titre | niveau 3 2" xfId="517" xr:uid="{00000000-0005-0000-0000-000020020000}"/>
    <cellStyle name="classeur | titre | niveau 3 2 2" xfId="518" xr:uid="{00000000-0005-0000-0000-000021020000}"/>
    <cellStyle name="classeur | titre | niveau 3 3" xfId="519" xr:uid="{00000000-0005-0000-0000-000022020000}"/>
    <cellStyle name="classeur | titre | niveau 3 3 2" xfId="520" xr:uid="{00000000-0005-0000-0000-000023020000}"/>
    <cellStyle name="classeur | titre | niveau 3 4" xfId="521" xr:uid="{00000000-0005-0000-0000-000024020000}"/>
    <cellStyle name="classeur | titre | niveau 4" xfId="522" xr:uid="{00000000-0005-0000-0000-000025020000}"/>
    <cellStyle name="classeur | titre | niveau 4 2" xfId="523" xr:uid="{00000000-0005-0000-0000-000026020000}"/>
    <cellStyle name="classeur | titre | niveau 4 2 2" xfId="524" xr:uid="{00000000-0005-0000-0000-000027020000}"/>
    <cellStyle name="classeur | titre | niveau 4 3" xfId="525" xr:uid="{00000000-0005-0000-0000-000028020000}"/>
    <cellStyle name="classeur | titre | niveau 4 3 2" xfId="526" xr:uid="{00000000-0005-0000-0000-000029020000}"/>
    <cellStyle name="classeur | titre | niveau 4 4" xfId="527" xr:uid="{00000000-0005-0000-0000-00002A020000}"/>
    <cellStyle name="classeur | titre | niveau 4 4 2" xfId="528" xr:uid="{00000000-0005-0000-0000-00002B020000}"/>
    <cellStyle name="classeur | titre | niveau 4 5" xfId="529" xr:uid="{00000000-0005-0000-0000-00002C020000}"/>
    <cellStyle name="classeur | titre | niveau 4 5 2" xfId="530" xr:uid="{00000000-0005-0000-0000-00002D020000}"/>
    <cellStyle name="classeur | titre | niveau 4 6" xfId="531" xr:uid="{00000000-0005-0000-0000-00002E020000}"/>
    <cellStyle name="classeur | titre | niveau 5" xfId="532" xr:uid="{00000000-0005-0000-0000-00002F020000}"/>
    <cellStyle name="classeur | titre | niveau 5 2" xfId="533" xr:uid="{00000000-0005-0000-0000-000030020000}"/>
    <cellStyle name="classeur | titre | niveau 5 2 2" xfId="534" xr:uid="{00000000-0005-0000-0000-000031020000}"/>
    <cellStyle name="classeur | titre | niveau 5 3" xfId="535" xr:uid="{00000000-0005-0000-0000-000032020000}"/>
    <cellStyle name="classeur | titre | niveau 5 3 2" xfId="536" xr:uid="{00000000-0005-0000-0000-000033020000}"/>
    <cellStyle name="classeur | titre | niveau 5 4" xfId="537" xr:uid="{00000000-0005-0000-0000-000034020000}"/>
    <cellStyle name="coin" xfId="538" xr:uid="{00000000-0005-0000-0000-000035020000}"/>
    <cellStyle name="coin 2" xfId="539" xr:uid="{00000000-0005-0000-0000-000036020000}"/>
    <cellStyle name="coin 2 2" xfId="540" xr:uid="{00000000-0005-0000-0000-000037020000}"/>
    <cellStyle name="coin 3" xfId="541" xr:uid="{00000000-0005-0000-0000-000038020000}"/>
    <cellStyle name="coin 3 2" xfId="542" xr:uid="{00000000-0005-0000-0000-000039020000}"/>
    <cellStyle name="coin 4" xfId="543" xr:uid="{00000000-0005-0000-0000-00003A020000}"/>
    <cellStyle name="Colore 1" xfId="544" xr:uid="{00000000-0005-0000-0000-00003B020000}"/>
    <cellStyle name="Colore 1 2" xfId="545" xr:uid="{00000000-0005-0000-0000-00003C020000}"/>
    <cellStyle name="Colore 2" xfId="546" xr:uid="{00000000-0005-0000-0000-00003D020000}"/>
    <cellStyle name="Colore 2 2" xfId="547" xr:uid="{00000000-0005-0000-0000-00003E020000}"/>
    <cellStyle name="Colore 3" xfId="548" xr:uid="{00000000-0005-0000-0000-00003F020000}"/>
    <cellStyle name="Colore 3 2" xfId="549" xr:uid="{00000000-0005-0000-0000-000040020000}"/>
    <cellStyle name="Colore 4" xfId="550" xr:uid="{00000000-0005-0000-0000-000041020000}"/>
    <cellStyle name="Colore 4 2" xfId="551" xr:uid="{00000000-0005-0000-0000-000042020000}"/>
    <cellStyle name="Colore 5" xfId="552" xr:uid="{00000000-0005-0000-0000-000043020000}"/>
    <cellStyle name="Colore 5 2" xfId="553" xr:uid="{00000000-0005-0000-0000-000044020000}"/>
    <cellStyle name="Colore 6" xfId="554" xr:uid="{00000000-0005-0000-0000-000045020000}"/>
    <cellStyle name="Colore 6 2" xfId="555" xr:uid="{00000000-0005-0000-0000-000046020000}"/>
    <cellStyle name="Comma 2" xfId="556" xr:uid="{00000000-0005-0000-0000-000047020000}"/>
    <cellStyle name="Comma 2 2" xfId="557" xr:uid="{00000000-0005-0000-0000-000048020000}"/>
    <cellStyle name="Commentaire 2" xfId="558" xr:uid="{00000000-0005-0000-0000-000049020000}"/>
    <cellStyle name="Commentaire 2 2" xfId="559" xr:uid="{00000000-0005-0000-0000-00004A020000}"/>
    <cellStyle name="Date" xfId="562" xr:uid="{00000000-0005-0000-0000-00004B020000}"/>
    <cellStyle name="Date 2" xfId="563" xr:uid="{00000000-0005-0000-0000-00004C020000}"/>
    <cellStyle name="Date 2 2" xfId="564" xr:uid="{00000000-0005-0000-0000-00004D020000}"/>
    <cellStyle name="Date 3" xfId="565" xr:uid="{00000000-0005-0000-0000-00004E020000}"/>
    <cellStyle name="debugage | texte note potentiel ?" xfId="566" xr:uid="{00000000-0005-0000-0000-00004F020000}"/>
    <cellStyle name="debugage | texte note potentiel ? 2" xfId="567" xr:uid="{00000000-0005-0000-0000-000050020000}"/>
    <cellStyle name="debugage | titre de niveau potentiel" xfId="568" xr:uid="{00000000-0005-0000-0000-000051020000}"/>
    <cellStyle name="debugage | titre de niveau potentiel 2" xfId="569" xr:uid="{00000000-0005-0000-0000-000052020000}"/>
    <cellStyle name="donn_normal" xfId="570" xr:uid="{00000000-0005-0000-0000-000053020000}"/>
    <cellStyle name="donnnormal1" xfId="571" xr:uid="{00000000-0005-0000-0000-000054020000}"/>
    <cellStyle name="donnnormal1 2" xfId="572" xr:uid="{00000000-0005-0000-0000-000055020000}"/>
    <cellStyle name="donnnormal1 2 2" xfId="573" xr:uid="{00000000-0005-0000-0000-000056020000}"/>
    <cellStyle name="donnnormal1 3" xfId="574" xr:uid="{00000000-0005-0000-0000-000057020000}"/>
    <cellStyle name="donntotal1" xfId="575" xr:uid="{00000000-0005-0000-0000-000058020000}"/>
    <cellStyle name="donntotal1 2" xfId="576" xr:uid="{00000000-0005-0000-0000-000059020000}"/>
    <cellStyle name="donntotal1 2 2" xfId="577" xr:uid="{00000000-0005-0000-0000-00005A020000}"/>
    <cellStyle name="donntotal1 3" xfId="578" xr:uid="{00000000-0005-0000-0000-00005B020000}"/>
    <cellStyle name="Empty_L_border" xfId="579" xr:uid="{00000000-0005-0000-0000-00005C020000}"/>
    <cellStyle name="Encabezado 4" xfId="588" xr:uid="{00000000-0005-0000-0000-00005D020000}"/>
    <cellStyle name="Encabezado 4 2" xfId="589" xr:uid="{00000000-0005-0000-0000-00005E020000}"/>
    <cellStyle name="Énfasis1" xfId="2083" xr:uid="{00000000-0005-0000-0000-00005F020000}"/>
    <cellStyle name="Énfasis1 2" xfId="2084" xr:uid="{00000000-0005-0000-0000-000060020000}"/>
    <cellStyle name="Énfasis2" xfId="2085" xr:uid="{00000000-0005-0000-0000-000061020000}"/>
    <cellStyle name="Énfasis2 2" xfId="2086" xr:uid="{00000000-0005-0000-0000-000062020000}"/>
    <cellStyle name="Énfasis3" xfId="2087" xr:uid="{00000000-0005-0000-0000-000063020000}"/>
    <cellStyle name="Énfasis3 2" xfId="2088" xr:uid="{00000000-0005-0000-0000-000064020000}"/>
    <cellStyle name="Énfasis4" xfId="2089" xr:uid="{00000000-0005-0000-0000-000065020000}"/>
    <cellStyle name="Énfasis4 2" xfId="2090" xr:uid="{00000000-0005-0000-0000-000066020000}"/>
    <cellStyle name="Énfasis5" xfId="2091" xr:uid="{00000000-0005-0000-0000-000067020000}"/>
    <cellStyle name="Énfasis5 2" xfId="2092" xr:uid="{00000000-0005-0000-0000-000068020000}"/>
    <cellStyle name="Énfasis6" xfId="2093" xr:uid="{00000000-0005-0000-0000-000069020000}"/>
    <cellStyle name="Énfasis6 2" xfId="2094" xr:uid="{00000000-0005-0000-0000-00006A020000}"/>
    <cellStyle name="ent_col_ser" xfId="590" xr:uid="{00000000-0005-0000-0000-00006B020000}"/>
    <cellStyle name="En-tête 1" xfId="580" xr:uid="{00000000-0005-0000-0000-00006C020000}"/>
    <cellStyle name="En-tête 1 2" xfId="581" xr:uid="{00000000-0005-0000-0000-00006D020000}"/>
    <cellStyle name="En-tête 1 2 2" xfId="582" xr:uid="{00000000-0005-0000-0000-00006E020000}"/>
    <cellStyle name="En-tête 1 3" xfId="583" xr:uid="{00000000-0005-0000-0000-00006F020000}"/>
    <cellStyle name="En-tête 2" xfId="584" xr:uid="{00000000-0005-0000-0000-000070020000}"/>
    <cellStyle name="En-tête 2 2" xfId="585" xr:uid="{00000000-0005-0000-0000-000071020000}"/>
    <cellStyle name="En-tête 2 2 2" xfId="586" xr:uid="{00000000-0005-0000-0000-000072020000}"/>
    <cellStyle name="En-tête 2 3" xfId="587" xr:uid="{00000000-0005-0000-0000-000073020000}"/>
    <cellStyle name="entete_indice" xfId="591" xr:uid="{00000000-0005-0000-0000-000074020000}"/>
    <cellStyle name="Entrada" xfId="592" xr:uid="{00000000-0005-0000-0000-000075020000}"/>
    <cellStyle name="Entrada 2" xfId="593" xr:uid="{00000000-0005-0000-0000-000076020000}"/>
    <cellStyle name="Entrée 2" xfId="594" xr:uid="{00000000-0005-0000-0000-000077020000}"/>
    <cellStyle name="Entrée 2 2" xfId="595" xr:uid="{00000000-0005-0000-0000-000078020000}"/>
    <cellStyle name="Error 9" xfId="596" xr:uid="{00000000-0005-0000-0000-000079020000}"/>
    <cellStyle name="Euro" xfId="597" xr:uid="{00000000-0005-0000-0000-00007A020000}"/>
    <cellStyle name="Euro 10" xfId="598" xr:uid="{00000000-0005-0000-0000-00007B020000}"/>
    <cellStyle name="Euro 10 2" xfId="599" xr:uid="{00000000-0005-0000-0000-00007C020000}"/>
    <cellStyle name="Euro 11" xfId="600" xr:uid="{00000000-0005-0000-0000-00007D020000}"/>
    <cellStyle name="Euro 2" xfId="601" xr:uid="{00000000-0005-0000-0000-00007E020000}"/>
    <cellStyle name="Euro 2 2" xfId="602" xr:uid="{00000000-0005-0000-0000-00007F020000}"/>
    <cellStyle name="Euro 2 2 2" xfId="603" xr:uid="{00000000-0005-0000-0000-000080020000}"/>
    <cellStyle name="Euro 2 3" xfId="604" xr:uid="{00000000-0005-0000-0000-000081020000}"/>
    <cellStyle name="Euro 2 3 2" xfId="605" xr:uid="{00000000-0005-0000-0000-000082020000}"/>
    <cellStyle name="Euro 2 4" xfId="606" xr:uid="{00000000-0005-0000-0000-000083020000}"/>
    <cellStyle name="Euro 2 4 2" xfId="607" xr:uid="{00000000-0005-0000-0000-000084020000}"/>
    <cellStyle name="Euro 2 5" xfId="608" xr:uid="{00000000-0005-0000-0000-000085020000}"/>
    <cellStyle name="Euro 2_ANNÉE 2015" xfId="609" xr:uid="{00000000-0005-0000-0000-000086020000}"/>
    <cellStyle name="Euro 3" xfId="610" xr:uid="{00000000-0005-0000-0000-000087020000}"/>
    <cellStyle name="Euro 3 2" xfId="611" xr:uid="{00000000-0005-0000-0000-000088020000}"/>
    <cellStyle name="Euro 3 2 2" xfId="612" xr:uid="{00000000-0005-0000-0000-000089020000}"/>
    <cellStyle name="Euro 3 3" xfId="613" xr:uid="{00000000-0005-0000-0000-00008A020000}"/>
    <cellStyle name="Euro 4" xfId="614" xr:uid="{00000000-0005-0000-0000-00008B020000}"/>
    <cellStyle name="Euro 4 2" xfId="615" xr:uid="{00000000-0005-0000-0000-00008C020000}"/>
    <cellStyle name="Euro 4 2 2" xfId="616" xr:uid="{00000000-0005-0000-0000-00008D020000}"/>
    <cellStyle name="Euro 4 3" xfId="617" xr:uid="{00000000-0005-0000-0000-00008E020000}"/>
    <cellStyle name="Euro 4 3 2" xfId="618" xr:uid="{00000000-0005-0000-0000-00008F020000}"/>
    <cellStyle name="Euro 4 4" xfId="619" xr:uid="{00000000-0005-0000-0000-000090020000}"/>
    <cellStyle name="Euro 4_ANNÉE 2015" xfId="620" xr:uid="{00000000-0005-0000-0000-000091020000}"/>
    <cellStyle name="Euro 5" xfId="621" xr:uid="{00000000-0005-0000-0000-000092020000}"/>
    <cellStyle name="Euro 5 2" xfId="622" xr:uid="{00000000-0005-0000-0000-000093020000}"/>
    <cellStyle name="Euro 6" xfId="623" xr:uid="{00000000-0005-0000-0000-000094020000}"/>
    <cellStyle name="Euro 6 2" xfId="624" xr:uid="{00000000-0005-0000-0000-000095020000}"/>
    <cellStyle name="Euro 7" xfId="625" xr:uid="{00000000-0005-0000-0000-000096020000}"/>
    <cellStyle name="Euro 7 2" xfId="626" xr:uid="{00000000-0005-0000-0000-000097020000}"/>
    <cellStyle name="Euro 8" xfId="627" xr:uid="{00000000-0005-0000-0000-000098020000}"/>
    <cellStyle name="Euro 8 2" xfId="628" xr:uid="{00000000-0005-0000-0000-000099020000}"/>
    <cellStyle name="Euro 9" xfId="629" xr:uid="{00000000-0005-0000-0000-00009A020000}"/>
    <cellStyle name="Euro 9 2" xfId="630" xr:uid="{00000000-0005-0000-0000-00009B020000}"/>
    <cellStyle name="Euro_ANNÉE 2015" xfId="631" xr:uid="{00000000-0005-0000-0000-00009C020000}"/>
    <cellStyle name="Excel Built-in Explanatory Text" xfId="2125" xr:uid="{00000000-0005-0000-0000-00009D020000}"/>
    <cellStyle name="Excel Built-in Explanatory Text 2" xfId="2129" xr:uid="{00000000-0005-0000-0000-00009E020000}"/>
    <cellStyle name="Excel Built-in Explanatory Text 3" xfId="2124" xr:uid="{00000000-0005-0000-0000-00009F020000}"/>
    <cellStyle name="Excel.Chart" xfId="632" xr:uid="{00000000-0005-0000-0000-0000A0020000}"/>
    <cellStyle name="Excel.Chart 2" xfId="633" xr:uid="{00000000-0005-0000-0000-0000A1020000}"/>
    <cellStyle name="Excel_BuiltIn_Percent" xfId="2130" xr:uid="{00000000-0005-0000-0000-0000A2020000}"/>
    <cellStyle name="Explanatory Text" xfId="634" xr:uid="{00000000-0005-0000-0000-0000A3020000}"/>
    <cellStyle name="Explanatory Text 2" xfId="635" xr:uid="{00000000-0005-0000-0000-0000A4020000}"/>
    <cellStyle name="F5" xfId="636" xr:uid="{00000000-0005-0000-0000-0000A5020000}"/>
    <cellStyle name="F5 2" xfId="637" xr:uid="{00000000-0005-0000-0000-0000A6020000}"/>
    <cellStyle name="Financier" xfId="638" xr:uid="{00000000-0005-0000-0000-0000A7020000}"/>
    <cellStyle name="Financier 2" xfId="639" xr:uid="{00000000-0005-0000-0000-0000A8020000}"/>
    <cellStyle name="Financier 2 2" xfId="640" xr:uid="{00000000-0005-0000-0000-0000A9020000}"/>
    <cellStyle name="Financier 3" xfId="641" xr:uid="{00000000-0005-0000-0000-0000AA020000}"/>
    <cellStyle name="Financier0" xfId="642" xr:uid="{00000000-0005-0000-0000-0000AB020000}"/>
    <cellStyle name="Financier0 2" xfId="643" xr:uid="{00000000-0005-0000-0000-0000AC020000}"/>
    <cellStyle name="Financier0 2 2" xfId="644" xr:uid="{00000000-0005-0000-0000-0000AD020000}"/>
    <cellStyle name="Financier0 3" xfId="645" xr:uid="{00000000-0005-0000-0000-0000AE020000}"/>
    <cellStyle name="Footnote 10" xfId="646" xr:uid="{00000000-0005-0000-0000-0000AF020000}"/>
    <cellStyle name="Good 11" xfId="647" xr:uid="{00000000-0005-0000-0000-0000B0020000}"/>
    <cellStyle name="Good 2" xfId="648" xr:uid="{00000000-0005-0000-0000-0000B1020000}"/>
    <cellStyle name="Good 3" xfId="649" xr:uid="{00000000-0005-0000-0000-0000B2020000}"/>
    <cellStyle name="Heading (user) 12" xfId="650" xr:uid="{00000000-0005-0000-0000-0000B3020000}"/>
    <cellStyle name="Heading (user) 2" xfId="651" xr:uid="{00000000-0005-0000-0000-0000B4020000}"/>
    <cellStyle name="Heading (user) 3" xfId="652" xr:uid="{00000000-0005-0000-0000-0000B5020000}"/>
    <cellStyle name="Heading 1 13" xfId="653" xr:uid="{00000000-0005-0000-0000-0000B6020000}"/>
    <cellStyle name="Heading 1 2" xfId="654" xr:uid="{00000000-0005-0000-0000-0000B7020000}"/>
    <cellStyle name="Heading 1 3" xfId="655" xr:uid="{00000000-0005-0000-0000-0000B8020000}"/>
    <cellStyle name="Heading 2 14" xfId="656" xr:uid="{00000000-0005-0000-0000-0000B9020000}"/>
    <cellStyle name="Heading 2 2" xfId="657" xr:uid="{00000000-0005-0000-0000-0000BA020000}"/>
    <cellStyle name="Heading 2 3" xfId="658" xr:uid="{00000000-0005-0000-0000-0000BB020000}"/>
    <cellStyle name="Heading 3" xfId="659" xr:uid="{00000000-0005-0000-0000-0000BC020000}"/>
    <cellStyle name="Heading 3 2" xfId="660" xr:uid="{00000000-0005-0000-0000-0000BD020000}"/>
    <cellStyle name="Heading 4" xfId="661" xr:uid="{00000000-0005-0000-0000-0000BE020000}"/>
    <cellStyle name="Heading 4 2" xfId="662" xr:uid="{00000000-0005-0000-0000-0000BF020000}"/>
    <cellStyle name="Heading 5" xfId="663" xr:uid="{00000000-0005-0000-0000-0000C0020000}"/>
    <cellStyle name="Heading 6" xfId="664" xr:uid="{00000000-0005-0000-0000-0000C1020000}"/>
    <cellStyle name="Heading 7" xfId="665" xr:uid="{00000000-0005-0000-0000-0000C2020000}"/>
    <cellStyle name="Heading1" xfId="666" xr:uid="{00000000-0005-0000-0000-0000C3020000}"/>
    <cellStyle name="Heading1 (user)" xfId="667" xr:uid="{00000000-0005-0000-0000-0000C4020000}"/>
    <cellStyle name="Heading1 (user) 2" xfId="668" xr:uid="{00000000-0005-0000-0000-0000C5020000}"/>
    <cellStyle name="Heading1 2" xfId="669" xr:uid="{00000000-0005-0000-0000-0000C6020000}"/>
    <cellStyle name="Heading1 3" xfId="670" xr:uid="{00000000-0005-0000-0000-0000C7020000}"/>
    <cellStyle name="Heading1 4" xfId="671" xr:uid="{00000000-0005-0000-0000-0000C8020000}"/>
    <cellStyle name="Hyperlink 15" xfId="672" xr:uid="{00000000-0005-0000-0000-0000C9020000}"/>
    <cellStyle name="Incorrecto" xfId="673" xr:uid="{00000000-0005-0000-0000-0000CA020000}"/>
    <cellStyle name="Incorrecto 2" xfId="674" xr:uid="{00000000-0005-0000-0000-0000CB020000}"/>
    <cellStyle name="Input" xfId="675" xr:uid="{00000000-0005-0000-0000-0000CC020000}"/>
    <cellStyle name="Input 2" xfId="676" xr:uid="{00000000-0005-0000-0000-0000CD020000}"/>
    <cellStyle name="Insatisfaisant 2" xfId="677" xr:uid="{00000000-0005-0000-0000-0000CE020000}"/>
    <cellStyle name="Insatisfaisant 2 2" xfId="678" xr:uid="{00000000-0005-0000-0000-0000CF020000}"/>
    <cellStyle name="Lien hypertexte 2" xfId="679" xr:uid="{00000000-0005-0000-0000-0000D0020000}"/>
    <cellStyle name="Lien hypertexte 2 2" xfId="680" xr:uid="{00000000-0005-0000-0000-0000D1020000}"/>
    <cellStyle name="Lien hypertexte 2 2 2" xfId="681" xr:uid="{00000000-0005-0000-0000-0000D2020000}"/>
    <cellStyle name="Lien hypertexte 2 3" xfId="682" xr:uid="{00000000-0005-0000-0000-0000D3020000}"/>
    <cellStyle name="Lien hypertexte 2 3 2" xfId="683" xr:uid="{00000000-0005-0000-0000-0000D4020000}"/>
    <cellStyle name="Lien hypertexte 2 4" xfId="684" xr:uid="{00000000-0005-0000-0000-0000D5020000}"/>
    <cellStyle name="Lien hypertexte 2 5" xfId="685" xr:uid="{00000000-0005-0000-0000-0000D6020000}"/>
    <cellStyle name="Lien hypertexte 3" xfId="686" xr:uid="{00000000-0005-0000-0000-0000D7020000}"/>
    <cellStyle name="Lien hypertexte 3 2" xfId="687" xr:uid="{00000000-0005-0000-0000-0000D8020000}"/>
    <cellStyle name="Ligne détail" xfId="688" xr:uid="{00000000-0005-0000-0000-0000D9020000}"/>
    <cellStyle name="Ligne détail 2" xfId="689" xr:uid="{00000000-0005-0000-0000-0000DA020000}"/>
    <cellStyle name="Ligne détail 2 2" xfId="690" xr:uid="{00000000-0005-0000-0000-0000DB020000}"/>
    <cellStyle name="Ligne détail 3" xfId="691" xr:uid="{00000000-0005-0000-0000-0000DC020000}"/>
    <cellStyle name="Ligne détail 3 2" xfId="692" xr:uid="{00000000-0005-0000-0000-0000DD020000}"/>
    <cellStyle name="Ligne détail 4" xfId="693" xr:uid="{00000000-0005-0000-0000-0000DE020000}"/>
    <cellStyle name="Ligne détail 4 2" xfId="694" xr:uid="{00000000-0005-0000-0000-0000DF020000}"/>
    <cellStyle name="Ligne détail 5" xfId="695" xr:uid="{00000000-0005-0000-0000-0000E0020000}"/>
    <cellStyle name="ligne_titre_0" xfId="696" xr:uid="{00000000-0005-0000-0000-0000E1020000}"/>
    <cellStyle name="Linked Cell" xfId="697" xr:uid="{00000000-0005-0000-0000-0000E2020000}"/>
    <cellStyle name="Linked Cell 2" xfId="698" xr:uid="{00000000-0005-0000-0000-0000E3020000}"/>
    <cellStyle name="MEV1" xfId="699" xr:uid="{00000000-0005-0000-0000-0000E4020000}"/>
    <cellStyle name="MEV1 2" xfId="700" xr:uid="{00000000-0005-0000-0000-0000E5020000}"/>
    <cellStyle name="MEV1 2 2" xfId="701" xr:uid="{00000000-0005-0000-0000-0000E6020000}"/>
    <cellStyle name="MEV1 3" xfId="702" xr:uid="{00000000-0005-0000-0000-0000E7020000}"/>
    <cellStyle name="MEV1 3 2" xfId="703" xr:uid="{00000000-0005-0000-0000-0000E8020000}"/>
    <cellStyle name="MEV1 4" xfId="704" xr:uid="{00000000-0005-0000-0000-0000E9020000}"/>
    <cellStyle name="MEV2" xfId="705" xr:uid="{00000000-0005-0000-0000-0000EA020000}"/>
    <cellStyle name="MEV2 2" xfId="706" xr:uid="{00000000-0005-0000-0000-0000EB020000}"/>
    <cellStyle name="MEV2 2 2" xfId="707" xr:uid="{00000000-0005-0000-0000-0000EC020000}"/>
    <cellStyle name="MEV2 3" xfId="708" xr:uid="{00000000-0005-0000-0000-0000ED020000}"/>
    <cellStyle name="MEV2 3 2" xfId="709" xr:uid="{00000000-0005-0000-0000-0000EE020000}"/>
    <cellStyle name="MEV2 4" xfId="710" xr:uid="{00000000-0005-0000-0000-0000EF020000}"/>
    <cellStyle name="MEV3" xfId="711" xr:uid="{00000000-0005-0000-0000-0000F0020000}"/>
    <cellStyle name="MEV3 2" xfId="712" xr:uid="{00000000-0005-0000-0000-0000F1020000}"/>
    <cellStyle name="MEV3 2 2" xfId="713" xr:uid="{00000000-0005-0000-0000-0000F2020000}"/>
    <cellStyle name="MEV3 3" xfId="714" xr:uid="{00000000-0005-0000-0000-0000F3020000}"/>
    <cellStyle name="MEV3 3 2" xfId="715" xr:uid="{00000000-0005-0000-0000-0000F4020000}"/>
    <cellStyle name="MEV3 4" xfId="716" xr:uid="{00000000-0005-0000-0000-0000F5020000}"/>
    <cellStyle name="MEV4" xfId="717" xr:uid="{00000000-0005-0000-0000-0000F6020000}"/>
    <cellStyle name="MEV4 2" xfId="718" xr:uid="{00000000-0005-0000-0000-0000F7020000}"/>
    <cellStyle name="MEV5" xfId="719" xr:uid="{00000000-0005-0000-0000-0000F8020000}"/>
    <cellStyle name="MEV5 2" xfId="720" xr:uid="{00000000-0005-0000-0000-0000F9020000}"/>
    <cellStyle name="Milliers" xfId="1" builtinId="3"/>
    <cellStyle name="Milliers 10" xfId="721" xr:uid="{00000000-0005-0000-0000-0000FB020000}"/>
    <cellStyle name="Milliers 10 2" xfId="722" xr:uid="{00000000-0005-0000-0000-0000FC020000}"/>
    <cellStyle name="Milliers 11" xfId="723" xr:uid="{00000000-0005-0000-0000-0000FD020000}"/>
    <cellStyle name="Milliers 11 2" xfId="724" xr:uid="{00000000-0005-0000-0000-0000FE020000}"/>
    <cellStyle name="Milliers 12" xfId="725" xr:uid="{00000000-0005-0000-0000-0000FF020000}"/>
    <cellStyle name="Milliers 13" xfId="726" xr:uid="{00000000-0005-0000-0000-000000030000}"/>
    <cellStyle name="Milliers 14" xfId="2128" xr:uid="{00000000-0005-0000-0000-000001030000}"/>
    <cellStyle name="Milliers 2" xfId="727" xr:uid="{00000000-0005-0000-0000-000002030000}"/>
    <cellStyle name="Milliers 2 2" xfId="728" xr:uid="{00000000-0005-0000-0000-000003030000}"/>
    <cellStyle name="Milliers 2 2 2" xfId="729" xr:uid="{00000000-0005-0000-0000-000004030000}"/>
    <cellStyle name="Milliers 2 3" xfId="730" xr:uid="{00000000-0005-0000-0000-000005030000}"/>
    <cellStyle name="Milliers 2 3 2" xfId="731" xr:uid="{00000000-0005-0000-0000-000006030000}"/>
    <cellStyle name="Milliers 2 4" xfId="732" xr:uid="{00000000-0005-0000-0000-000007030000}"/>
    <cellStyle name="Milliers 2 5" xfId="733" xr:uid="{00000000-0005-0000-0000-000008030000}"/>
    <cellStyle name="Milliers 2 6" xfId="734" xr:uid="{00000000-0005-0000-0000-000009030000}"/>
    <cellStyle name="Milliers 2_ANNÉE 2015" xfId="735" xr:uid="{00000000-0005-0000-0000-00000A030000}"/>
    <cellStyle name="Milliers 3" xfId="736" xr:uid="{00000000-0005-0000-0000-00000B030000}"/>
    <cellStyle name="Milliers 3 2" xfId="737" xr:uid="{00000000-0005-0000-0000-00000C030000}"/>
    <cellStyle name="Milliers 4" xfId="738" xr:uid="{00000000-0005-0000-0000-00000D030000}"/>
    <cellStyle name="Milliers 4 2" xfId="739" xr:uid="{00000000-0005-0000-0000-00000E030000}"/>
    <cellStyle name="Milliers 5" xfId="740" xr:uid="{00000000-0005-0000-0000-00000F030000}"/>
    <cellStyle name="Milliers 5 2" xfId="741" xr:uid="{00000000-0005-0000-0000-000010030000}"/>
    <cellStyle name="Milliers 6" xfId="742" xr:uid="{00000000-0005-0000-0000-000011030000}"/>
    <cellStyle name="Milliers 6 2" xfId="743" xr:uid="{00000000-0005-0000-0000-000012030000}"/>
    <cellStyle name="Milliers 7" xfId="744" xr:uid="{00000000-0005-0000-0000-000013030000}"/>
    <cellStyle name="Milliers 7 2" xfId="745" xr:uid="{00000000-0005-0000-0000-000014030000}"/>
    <cellStyle name="Milliers 8" xfId="746" xr:uid="{00000000-0005-0000-0000-000015030000}"/>
    <cellStyle name="Milliers 8 2" xfId="747" xr:uid="{00000000-0005-0000-0000-000016030000}"/>
    <cellStyle name="Milliers 9" xfId="748" xr:uid="{00000000-0005-0000-0000-000017030000}"/>
    <cellStyle name="Milliers 9 2" xfId="749" xr:uid="{00000000-0005-0000-0000-000018030000}"/>
    <cellStyle name="Monétaire 2" xfId="750" xr:uid="{00000000-0005-0000-0000-000019030000}"/>
    <cellStyle name="Monétaire 2 2" xfId="751" xr:uid="{00000000-0005-0000-0000-00001A030000}"/>
    <cellStyle name="Monétaire 3" xfId="752" xr:uid="{00000000-0005-0000-0000-00001B030000}"/>
    <cellStyle name="Monétaire 3 2" xfId="753" xr:uid="{00000000-0005-0000-0000-00001C030000}"/>
    <cellStyle name="Monétaire0" xfId="754" xr:uid="{00000000-0005-0000-0000-00001D030000}"/>
    <cellStyle name="Monétaire0 2" xfId="755" xr:uid="{00000000-0005-0000-0000-00001E030000}"/>
    <cellStyle name="Monétaire0 2 2" xfId="756" xr:uid="{00000000-0005-0000-0000-00001F030000}"/>
    <cellStyle name="Monétaire0 3" xfId="757" xr:uid="{00000000-0005-0000-0000-000020030000}"/>
    <cellStyle name="N?rmal_la?oux_larou?" xfId="758" xr:uid="{00000000-0005-0000-0000-000021030000}"/>
    <cellStyle name="Neutral 16" xfId="759" xr:uid="{00000000-0005-0000-0000-000022030000}"/>
    <cellStyle name="Neutral 2" xfId="760" xr:uid="{00000000-0005-0000-0000-000023030000}"/>
    <cellStyle name="Neutral 3" xfId="761" xr:uid="{00000000-0005-0000-0000-000024030000}"/>
    <cellStyle name="Neutrale" xfId="762" xr:uid="{00000000-0005-0000-0000-000025030000}"/>
    <cellStyle name="Neutrale 2" xfId="763" xr:uid="{00000000-0005-0000-0000-000026030000}"/>
    <cellStyle name="Neutre 2" xfId="764" xr:uid="{00000000-0005-0000-0000-000027030000}"/>
    <cellStyle name="Neutre 2 2" xfId="765" xr:uid="{00000000-0005-0000-0000-000028030000}"/>
    <cellStyle name="Norma?_On Hol?" xfId="766" xr:uid="{00000000-0005-0000-0000-000029030000}"/>
    <cellStyle name="Normaᷬ_On Holᷤ" xfId="937" xr:uid="{00000000-0005-0000-0000-00002A030000}"/>
    <cellStyle name="Normal" xfId="0" builtinId="0"/>
    <cellStyle name="Normal - Style1" xfId="767" xr:uid="{00000000-0005-0000-0000-00002C030000}"/>
    <cellStyle name="Normal - Style1 2" xfId="768" xr:uid="{00000000-0005-0000-0000-00002D030000}"/>
    <cellStyle name="Normal 10" xfId="769" xr:uid="{00000000-0005-0000-0000-00002E030000}"/>
    <cellStyle name="Normal 10 2" xfId="770" xr:uid="{00000000-0005-0000-0000-00002F030000}"/>
    <cellStyle name="Normal 11" xfId="771" xr:uid="{00000000-0005-0000-0000-000030030000}"/>
    <cellStyle name="Normal 11 2" xfId="772" xr:uid="{00000000-0005-0000-0000-000031030000}"/>
    <cellStyle name="Normal 12" xfId="773" xr:uid="{00000000-0005-0000-0000-000032030000}"/>
    <cellStyle name="Normal 12 2" xfId="774" xr:uid="{00000000-0005-0000-0000-000033030000}"/>
    <cellStyle name="Normal 12 2 2" xfId="775" xr:uid="{00000000-0005-0000-0000-000034030000}"/>
    <cellStyle name="Normal 12 3" xfId="776" xr:uid="{00000000-0005-0000-0000-000035030000}"/>
    <cellStyle name="Normal 12 3 2" xfId="777" xr:uid="{00000000-0005-0000-0000-000036030000}"/>
    <cellStyle name="Normal 12 4" xfId="778" xr:uid="{00000000-0005-0000-0000-000037030000}"/>
    <cellStyle name="Normal 12 5" xfId="779" xr:uid="{00000000-0005-0000-0000-000038030000}"/>
    <cellStyle name="Normal 13" xfId="780" xr:uid="{00000000-0005-0000-0000-000039030000}"/>
    <cellStyle name="Normal 13 2" xfId="781" xr:uid="{00000000-0005-0000-0000-00003A030000}"/>
    <cellStyle name="Normal 14" xfId="782" xr:uid="{00000000-0005-0000-0000-00003B030000}"/>
    <cellStyle name="Normal 14 2" xfId="783" xr:uid="{00000000-0005-0000-0000-00003C030000}"/>
    <cellStyle name="Normal 15" xfId="784" xr:uid="{00000000-0005-0000-0000-00003D030000}"/>
    <cellStyle name="Normal 15 2" xfId="785" xr:uid="{00000000-0005-0000-0000-00003E030000}"/>
    <cellStyle name="Normal 16" xfId="786" xr:uid="{00000000-0005-0000-0000-00003F030000}"/>
    <cellStyle name="Normal 16 2" xfId="787" xr:uid="{00000000-0005-0000-0000-000040030000}"/>
    <cellStyle name="Normal 17" xfId="788" xr:uid="{00000000-0005-0000-0000-000041030000}"/>
    <cellStyle name="Normal 17 2" xfId="789" xr:uid="{00000000-0005-0000-0000-000042030000}"/>
    <cellStyle name="Normal 18" xfId="790" xr:uid="{00000000-0005-0000-0000-000043030000}"/>
    <cellStyle name="Normal 18 2" xfId="791" xr:uid="{00000000-0005-0000-0000-000044030000}"/>
    <cellStyle name="Normal 19" xfId="792" xr:uid="{00000000-0005-0000-0000-000045030000}"/>
    <cellStyle name="Normal 19 2" xfId="793" xr:uid="{00000000-0005-0000-0000-000046030000}"/>
    <cellStyle name="Normal 2" xfId="794" xr:uid="{00000000-0005-0000-0000-000047030000}"/>
    <cellStyle name="Normal 2 2" xfId="795" xr:uid="{00000000-0005-0000-0000-000048030000}"/>
    <cellStyle name="Normal 2 2 2" xfId="796" xr:uid="{00000000-0005-0000-0000-000049030000}"/>
    <cellStyle name="Normal 2 2 3" xfId="797" xr:uid="{00000000-0005-0000-0000-00004A030000}"/>
    <cellStyle name="Normal 2 3" xfId="798" xr:uid="{00000000-0005-0000-0000-00004B030000}"/>
    <cellStyle name="Normal 2 3 17" xfId="799" xr:uid="{00000000-0005-0000-0000-00004C030000}"/>
    <cellStyle name="Normal 2 3 2" xfId="800" xr:uid="{00000000-0005-0000-0000-00004D030000}"/>
    <cellStyle name="Normal 2 3 2 2" xfId="801" xr:uid="{00000000-0005-0000-0000-00004E030000}"/>
    <cellStyle name="Normal 2 3 3" xfId="802" xr:uid="{00000000-0005-0000-0000-00004F030000}"/>
    <cellStyle name="Normal 2 4" xfId="803" xr:uid="{00000000-0005-0000-0000-000050030000}"/>
    <cellStyle name="Normal 2 4 2" xfId="804" xr:uid="{00000000-0005-0000-0000-000051030000}"/>
    <cellStyle name="Normal 2 5" xfId="805" xr:uid="{00000000-0005-0000-0000-000052030000}"/>
    <cellStyle name="Normal 2 5 2" xfId="806" xr:uid="{00000000-0005-0000-0000-000053030000}"/>
    <cellStyle name="Normal 2 6" xfId="807" xr:uid="{00000000-0005-0000-0000-000054030000}"/>
    <cellStyle name="Normal 2 7" xfId="808" xr:uid="{00000000-0005-0000-0000-000055030000}"/>
    <cellStyle name="Normal 2 8" xfId="809" xr:uid="{00000000-0005-0000-0000-000056030000}"/>
    <cellStyle name="Normal 2 9" xfId="810" xr:uid="{00000000-0005-0000-0000-000057030000}"/>
    <cellStyle name="Normal 2_ANNÉE 2015" xfId="830" xr:uid="{00000000-0005-0000-0000-000058030000}"/>
    <cellStyle name="Normal 20" xfId="811" xr:uid="{00000000-0005-0000-0000-000059030000}"/>
    <cellStyle name="Normal 20 2" xfId="812" xr:uid="{00000000-0005-0000-0000-00005A030000}"/>
    <cellStyle name="Normal 21" xfId="813" xr:uid="{00000000-0005-0000-0000-00005B030000}"/>
    <cellStyle name="Normal 21 2" xfId="814" xr:uid="{00000000-0005-0000-0000-00005C030000}"/>
    <cellStyle name="Normal 22" xfId="815" xr:uid="{00000000-0005-0000-0000-00005D030000}"/>
    <cellStyle name="Normal 22 2" xfId="816" xr:uid="{00000000-0005-0000-0000-00005E030000}"/>
    <cellStyle name="Normal 23" xfId="817" xr:uid="{00000000-0005-0000-0000-00005F030000}"/>
    <cellStyle name="Normal 23 2" xfId="818" xr:uid="{00000000-0005-0000-0000-000060030000}"/>
    <cellStyle name="Normal 24" xfId="819" xr:uid="{00000000-0005-0000-0000-000061030000}"/>
    <cellStyle name="Normal 24 2" xfId="820" xr:uid="{00000000-0005-0000-0000-000062030000}"/>
    <cellStyle name="Normal 25" xfId="821" xr:uid="{00000000-0005-0000-0000-000063030000}"/>
    <cellStyle name="Normal 25 2" xfId="822" xr:uid="{00000000-0005-0000-0000-000064030000}"/>
    <cellStyle name="Normal 26" xfId="823" xr:uid="{00000000-0005-0000-0000-000065030000}"/>
    <cellStyle name="Normal 26 2" xfId="824" xr:uid="{00000000-0005-0000-0000-000066030000}"/>
    <cellStyle name="Normal 27" xfId="825" xr:uid="{00000000-0005-0000-0000-000067030000}"/>
    <cellStyle name="Normal 27 2" xfId="826" xr:uid="{00000000-0005-0000-0000-000068030000}"/>
    <cellStyle name="Normal 28" xfId="827" xr:uid="{00000000-0005-0000-0000-000069030000}"/>
    <cellStyle name="Normal 28 2" xfId="828" xr:uid="{00000000-0005-0000-0000-00006A030000}"/>
    <cellStyle name="Normal 29" xfId="829" xr:uid="{00000000-0005-0000-0000-00006B030000}"/>
    <cellStyle name="Normal 3" xfId="831" xr:uid="{00000000-0005-0000-0000-00006C030000}"/>
    <cellStyle name="Normal 3 2" xfId="832" xr:uid="{00000000-0005-0000-0000-00006D030000}"/>
    <cellStyle name="Normal 3 2 2" xfId="833" xr:uid="{00000000-0005-0000-0000-00006E030000}"/>
    <cellStyle name="Normal 3 3" xfId="834" xr:uid="{00000000-0005-0000-0000-00006F030000}"/>
    <cellStyle name="Normal 3 3 2" xfId="835" xr:uid="{00000000-0005-0000-0000-000070030000}"/>
    <cellStyle name="Normal 3 4" xfId="836" xr:uid="{00000000-0005-0000-0000-000071030000}"/>
    <cellStyle name="Normal 3 4 2" xfId="837" xr:uid="{00000000-0005-0000-0000-000072030000}"/>
    <cellStyle name="Normal 3 5" xfId="838" xr:uid="{00000000-0005-0000-0000-000073030000}"/>
    <cellStyle name="Normal 3 5 2" xfId="839" xr:uid="{00000000-0005-0000-0000-000074030000}"/>
    <cellStyle name="Normal 3 6" xfId="840" xr:uid="{00000000-0005-0000-0000-000075030000}"/>
    <cellStyle name="Normal 3 7" xfId="841" xr:uid="{00000000-0005-0000-0000-000076030000}"/>
    <cellStyle name="Normal 3 8" xfId="842" xr:uid="{00000000-0005-0000-0000-000077030000}"/>
    <cellStyle name="Normal 3_ANNÉE 2015" xfId="876" xr:uid="{00000000-0005-0000-0000-000078030000}"/>
    <cellStyle name="Normal 30" xfId="843" xr:uid="{00000000-0005-0000-0000-000079030000}"/>
    <cellStyle name="Normal 30 2" xfId="844" xr:uid="{00000000-0005-0000-0000-00007A030000}"/>
    <cellStyle name="Normal 30 2 2" xfId="845" xr:uid="{00000000-0005-0000-0000-00007B030000}"/>
    <cellStyle name="Normal 30 2 2 2" xfId="846" xr:uid="{00000000-0005-0000-0000-00007C030000}"/>
    <cellStyle name="Normal 30 2 3" xfId="847" xr:uid="{00000000-0005-0000-0000-00007D030000}"/>
    <cellStyle name="Normal 30 3" xfId="848" xr:uid="{00000000-0005-0000-0000-00007E030000}"/>
    <cellStyle name="Normal 30 3 2" xfId="849" xr:uid="{00000000-0005-0000-0000-00007F030000}"/>
    <cellStyle name="Normal 30 3 2 2" xfId="850" xr:uid="{00000000-0005-0000-0000-000080030000}"/>
    <cellStyle name="Normal 30 3 3" xfId="851" xr:uid="{00000000-0005-0000-0000-000081030000}"/>
    <cellStyle name="Normal 30 4" xfId="852" xr:uid="{00000000-0005-0000-0000-000082030000}"/>
    <cellStyle name="Normal 30 4 2" xfId="853" xr:uid="{00000000-0005-0000-0000-000083030000}"/>
    <cellStyle name="Normal 30 5" xfId="854" xr:uid="{00000000-0005-0000-0000-000084030000}"/>
    <cellStyle name="Normal 31" xfId="855" xr:uid="{00000000-0005-0000-0000-000085030000}"/>
    <cellStyle name="Normal 32" xfId="856" xr:uid="{00000000-0005-0000-0000-000086030000}"/>
    <cellStyle name="Normal 32 2" xfId="857" xr:uid="{00000000-0005-0000-0000-000087030000}"/>
    <cellStyle name="Normal 32 2 2" xfId="858" xr:uid="{00000000-0005-0000-0000-000088030000}"/>
    <cellStyle name="Normal 32 2 2 2" xfId="859" xr:uid="{00000000-0005-0000-0000-000089030000}"/>
    <cellStyle name="Normal 32 2 3" xfId="860" xr:uid="{00000000-0005-0000-0000-00008A030000}"/>
    <cellStyle name="Normal 32 3" xfId="861" xr:uid="{00000000-0005-0000-0000-00008B030000}"/>
    <cellStyle name="Normal 32 3 2" xfId="862" xr:uid="{00000000-0005-0000-0000-00008C030000}"/>
    <cellStyle name="Normal 32 3 2 2" xfId="863" xr:uid="{00000000-0005-0000-0000-00008D030000}"/>
    <cellStyle name="Normal 32 3 3" xfId="864" xr:uid="{00000000-0005-0000-0000-00008E030000}"/>
    <cellStyle name="Normal 32 4" xfId="865" xr:uid="{00000000-0005-0000-0000-00008F030000}"/>
    <cellStyle name="Normal 32 4 2" xfId="866" xr:uid="{00000000-0005-0000-0000-000090030000}"/>
    <cellStyle name="Normal 32 5" xfId="867" xr:uid="{00000000-0005-0000-0000-000091030000}"/>
    <cellStyle name="Normal 33" xfId="868" xr:uid="{00000000-0005-0000-0000-000092030000}"/>
    <cellStyle name="Normal 34" xfId="869" xr:uid="{00000000-0005-0000-0000-000093030000}"/>
    <cellStyle name="Normal 35" xfId="870" xr:uid="{00000000-0005-0000-0000-000094030000}"/>
    <cellStyle name="Normal 35 2" xfId="871" xr:uid="{00000000-0005-0000-0000-000095030000}"/>
    <cellStyle name="Normal 36" xfId="872" xr:uid="{00000000-0005-0000-0000-000096030000}"/>
    <cellStyle name="Normal 37" xfId="873" xr:uid="{00000000-0005-0000-0000-000097030000}"/>
    <cellStyle name="Normal 38" xfId="874" xr:uid="{00000000-0005-0000-0000-000098030000}"/>
    <cellStyle name="Normal 39" xfId="875" xr:uid="{00000000-0005-0000-0000-000099030000}"/>
    <cellStyle name="Normal 4" xfId="877" xr:uid="{00000000-0005-0000-0000-00009A030000}"/>
    <cellStyle name="Normal 4 2" xfId="878" xr:uid="{00000000-0005-0000-0000-00009B030000}"/>
    <cellStyle name="Normal 4 2 2" xfId="879" xr:uid="{00000000-0005-0000-0000-00009C030000}"/>
    <cellStyle name="Normal 4 3" xfId="880" xr:uid="{00000000-0005-0000-0000-00009D030000}"/>
    <cellStyle name="Normal 4 3 2" xfId="881" xr:uid="{00000000-0005-0000-0000-00009E030000}"/>
    <cellStyle name="Normal 4 4" xfId="882" xr:uid="{00000000-0005-0000-0000-00009F030000}"/>
    <cellStyle name="Normal 4 4 2" xfId="883" xr:uid="{00000000-0005-0000-0000-0000A0030000}"/>
    <cellStyle name="Normal 4 5" xfId="884" xr:uid="{00000000-0005-0000-0000-0000A1030000}"/>
    <cellStyle name="Normal 4 5 2" xfId="885" xr:uid="{00000000-0005-0000-0000-0000A2030000}"/>
    <cellStyle name="Normal 4 6" xfId="886" xr:uid="{00000000-0005-0000-0000-0000A3030000}"/>
    <cellStyle name="Normal 4 7" xfId="887" xr:uid="{00000000-0005-0000-0000-0000A4030000}"/>
    <cellStyle name="Normal 4_ANNÉE 2015" xfId="888" xr:uid="{00000000-0005-0000-0000-0000A5030000}"/>
    <cellStyle name="Normal 40" xfId="2126" xr:uid="{00000000-0005-0000-0000-0000A6030000}"/>
    <cellStyle name="Normal 5" xfId="889" xr:uid="{00000000-0005-0000-0000-0000A7030000}"/>
    <cellStyle name="Normal 5 2" xfId="890" xr:uid="{00000000-0005-0000-0000-0000A8030000}"/>
    <cellStyle name="Normal 5 2 2" xfId="891" xr:uid="{00000000-0005-0000-0000-0000A9030000}"/>
    <cellStyle name="Normal 5 3" xfId="892" xr:uid="{00000000-0005-0000-0000-0000AA030000}"/>
    <cellStyle name="Normal 5 3 2" xfId="893" xr:uid="{00000000-0005-0000-0000-0000AB030000}"/>
    <cellStyle name="Normal 5 4" xfId="894" xr:uid="{00000000-0005-0000-0000-0000AC030000}"/>
    <cellStyle name="Normal 5 4 2" xfId="895" xr:uid="{00000000-0005-0000-0000-0000AD030000}"/>
    <cellStyle name="Normal 5 5" xfId="896" xr:uid="{00000000-0005-0000-0000-0000AE030000}"/>
    <cellStyle name="Normal 5 6" xfId="897" xr:uid="{00000000-0005-0000-0000-0000AF030000}"/>
    <cellStyle name="Normal 5 7" xfId="898" xr:uid="{00000000-0005-0000-0000-0000B0030000}"/>
    <cellStyle name="Normal 5 7 2" xfId="899" xr:uid="{00000000-0005-0000-0000-0000B1030000}"/>
    <cellStyle name="Normal 5 7 2 2" xfId="900" xr:uid="{00000000-0005-0000-0000-0000B2030000}"/>
    <cellStyle name="Normal 5 7 2 2 2" xfId="901" xr:uid="{00000000-0005-0000-0000-0000B3030000}"/>
    <cellStyle name="Normal 5 7 2 3" xfId="902" xr:uid="{00000000-0005-0000-0000-0000B4030000}"/>
    <cellStyle name="Normal 5 7 3" xfId="903" xr:uid="{00000000-0005-0000-0000-0000B5030000}"/>
    <cellStyle name="Normal 5 7 3 2" xfId="904" xr:uid="{00000000-0005-0000-0000-0000B6030000}"/>
    <cellStyle name="Normal 5 7 3 2 2" xfId="905" xr:uid="{00000000-0005-0000-0000-0000B7030000}"/>
    <cellStyle name="Normal 5 7 3 3" xfId="906" xr:uid="{00000000-0005-0000-0000-0000B8030000}"/>
    <cellStyle name="Normal 5 7 4" xfId="907" xr:uid="{00000000-0005-0000-0000-0000B9030000}"/>
    <cellStyle name="Normal 5 7 4 2" xfId="908" xr:uid="{00000000-0005-0000-0000-0000BA030000}"/>
    <cellStyle name="Normal 5 7 5" xfId="909" xr:uid="{00000000-0005-0000-0000-0000BB030000}"/>
    <cellStyle name="Normal 5_ANNÉE 2015" xfId="910" xr:uid="{00000000-0005-0000-0000-0000BC030000}"/>
    <cellStyle name="Normal 6" xfId="911" xr:uid="{00000000-0005-0000-0000-0000BD030000}"/>
    <cellStyle name="Normal 6 2" xfId="912" xr:uid="{00000000-0005-0000-0000-0000BE030000}"/>
    <cellStyle name="Normal 6 2 2" xfId="913" xr:uid="{00000000-0005-0000-0000-0000BF030000}"/>
    <cellStyle name="Normal 6 3" xfId="914" xr:uid="{00000000-0005-0000-0000-0000C0030000}"/>
    <cellStyle name="Normal 6 3 2" xfId="915" xr:uid="{00000000-0005-0000-0000-0000C1030000}"/>
    <cellStyle name="Normal 6 4" xfId="916" xr:uid="{00000000-0005-0000-0000-0000C2030000}"/>
    <cellStyle name="Normal 6 4 2" xfId="917" xr:uid="{00000000-0005-0000-0000-0000C3030000}"/>
    <cellStyle name="Normal 6 5" xfId="918" xr:uid="{00000000-0005-0000-0000-0000C4030000}"/>
    <cellStyle name="Normal 6 6" xfId="919" xr:uid="{00000000-0005-0000-0000-0000C5030000}"/>
    <cellStyle name="Normal 6_ANNÉE 2015" xfId="920" xr:uid="{00000000-0005-0000-0000-0000C6030000}"/>
    <cellStyle name="Normal 7" xfId="921" xr:uid="{00000000-0005-0000-0000-0000C7030000}"/>
    <cellStyle name="Normal 7 2" xfId="922" xr:uid="{00000000-0005-0000-0000-0000C8030000}"/>
    <cellStyle name="Normal 7 3" xfId="923" xr:uid="{00000000-0005-0000-0000-0000C9030000}"/>
    <cellStyle name="Normal 8" xfId="924" xr:uid="{00000000-0005-0000-0000-0000CA030000}"/>
    <cellStyle name="Normal 8 2" xfId="925" xr:uid="{00000000-0005-0000-0000-0000CB030000}"/>
    <cellStyle name="Normal 8 3" xfId="926" xr:uid="{00000000-0005-0000-0000-0000CC030000}"/>
    <cellStyle name="Normal 9" xfId="927" xr:uid="{00000000-0005-0000-0000-0000CD030000}"/>
    <cellStyle name="Normal 9 2" xfId="928" xr:uid="{00000000-0005-0000-0000-0000CE030000}"/>
    <cellStyle name="Normal 9 3" xfId="929" xr:uid="{00000000-0005-0000-0000-0000CF030000}"/>
    <cellStyle name="Normal GHG Numbers (0.00)" xfId="930" xr:uid="{00000000-0005-0000-0000-0000D0030000}"/>
    <cellStyle name="Normal GHG Numbers (0.00) 2" xfId="931" xr:uid="{00000000-0005-0000-0000-0000D1030000}"/>
    <cellStyle name="Normal_Annexes A6" xfId="932" xr:uid="{00000000-0005-0000-0000-0000D2030000}"/>
    <cellStyle name="Normal_Annexes C_exII_2_v0" xfId="933" xr:uid="{00000000-0005-0000-0000-0000D3030000}"/>
    <cellStyle name="Normal_BL2017_Fiche G1_G2_G3 Donnees" xfId="934" xr:uid="{00000000-0005-0000-0000-0000D4030000}"/>
    <cellStyle name="Normale" xfId="935" xr:uid="{00000000-0005-0000-0000-0000D5030000}"/>
    <cellStyle name="Normale 2" xfId="936" xr:uid="{00000000-0005-0000-0000-0000D6030000}"/>
    <cellStyle name="Nota" xfId="938" xr:uid="{00000000-0005-0000-0000-0000D7030000}"/>
    <cellStyle name="Nota 2" xfId="939" xr:uid="{00000000-0005-0000-0000-0000D8030000}"/>
    <cellStyle name="Notas" xfId="940" xr:uid="{00000000-0005-0000-0000-0000D9030000}"/>
    <cellStyle name="Notas 2" xfId="941" xr:uid="{00000000-0005-0000-0000-0000DA030000}"/>
    <cellStyle name="note 1" xfId="942" xr:uid="{00000000-0005-0000-0000-0000DB030000}"/>
    <cellStyle name="note 1 2" xfId="943" xr:uid="{00000000-0005-0000-0000-0000DC030000}"/>
    <cellStyle name="Note 2" xfId="944" xr:uid="{00000000-0005-0000-0000-0000DD030000}"/>
    <cellStyle name="Note 2 2" xfId="945" xr:uid="{00000000-0005-0000-0000-0000DE030000}"/>
    <cellStyle name="note 3" xfId="946" xr:uid="{00000000-0005-0000-0000-0000DF030000}"/>
    <cellStyle name="note 3 2" xfId="947" xr:uid="{00000000-0005-0000-0000-0000E0030000}"/>
    <cellStyle name="Note 4" xfId="948" xr:uid="{00000000-0005-0000-0000-0000E1030000}"/>
    <cellStyle name="num_note" xfId="949" xr:uid="{00000000-0005-0000-0000-0000E2030000}"/>
    <cellStyle name="N䃯rmal_la䇲oux_larou᷸" xfId="950" xr:uid="{00000000-0005-0000-0000-0000E3030000}"/>
    <cellStyle name="Output" xfId="951" xr:uid="{00000000-0005-0000-0000-0000E4030000}"/>
    <cellStyle name="Output 2" xfId="952" xr:uid="{00000000-0005-0000-0000-0000E5030000}"/>
    <cellStyle name="Pourcentage" xfId="2" builtinId="5"/>
    <cellStyle name="Pourcentage 10" xfId="953" xr:uid="{00000000-0005-0000-0000-0000E7030000}"/>
    <cellStyle name="Pourcentage 10 2" xfId="954" xr:uid="{00000000-0005-0000-0000-0000E8030000}"/>
    <cellStyle name="Pourcentage 11" xfId="955" xr:uid="{00000000-0005-0000-0000-0000E9030000}"/>
    <cellStyle name="Pourcentage 11 2" xfId="956" xr:uid="{00000000-0005-0000-0000-0000EA030000}"/>
    <cellStyle name="Pourcentage 11 2 2" xfId="957" xr:uid="{00000000-0005-0000-0000-0000EB030000}"/>
    <cellStyle name="Pourcentage 11 2 2 2" xfId="958" xr:uid="{00000000-0005-0000-0000-0000EC030000}"/>
    <cellStyle name="Pourcentage 11 2 3" xfId="959" xr:uid="{00000000-0005-0000-0000-0000ED030000}"/>
    <cellStyle name="Pourcentage 11 2 4" xfId="960" xr:uid="{00000000-0005-0000-0000-0000EE030000}"/>
    <cellStyle name="Pourcentage 11 3" xfId="961" xr:uid="{00000000-0005-0000-0000-0000EF030000}"/>
    <cellStyle name="Pourcentage 11 3 2" xfId="962" xr:uid="{00000000-0005-0000-0000-0000F0030000}"/>
    <cellStyle name="Pourcentage 11 3 2 2" xfId="963" xr:uid="{00000000-0005-0000-0000-0000F1030000}"/>
    <cellStyle name="Pourcentage 11 3 3" xfId="964" xr:uid="{00000000-0005-0000-0000-0000F2030000}"/>
    <cellStyle name="Pourcentage 11 4" xfId="965" xr:uid="{00000000-0005-0000-0000-0000F3030000}"/>
    <cellStyle name="Pourcentage 11 4 2" xfId="966" xr:uid="{00000000-0005-0000-0000-0000F4030000}"/>
    <cellStyle name="Pourcentage 11 5" xfId="967" xr:uid="{00000000-0005-0000-0000-0000F5030000}"/>
    <cellStyle name="Pourcentage 12" xfId="968" xr:uid="{00000000-0005-0000-0000-0000F6030000}"/>
    <cellStyle name="Pourcentage 12 2" xfId="969" xr:uid="{00000000-0005-0000-0000-0000F7030000}"/>
    <cellStyle name="Pourcentage 13" xfId="970" xr:uid="{00000000-0005-0000-0000-0000F8030000}"/>
    <cellStyle name="Pourcentage 13 2" xfId="971" xr:uid="{00000000-0005-0000-0000-0000F9030000}"/>
    <cellStyle name="Pourcentage 14" xfId="972" xr:uid="{00000000-0005-0000-0000-0000FA030000}"/>
    <cellStyle name="Pourcentage 15" xfId="973" xr:uid="{00000000-0005-0000-0000-0000FB030000}"/>
    <cellStyle name="Pourcentage 16" xfId="2127" xr:uid="{00000000-0005-0000-0000-0000FC030000}"/>
    <cellStyle name="Pourcentage 2" xfId="974" xr:uid="{00000000-0005-0000-0000-0000FD030000}"/>
    <cellStyle name="Pourcentage 2 2" xfId="975" xr:uid="{00000000-0005-0000-0000-0000FE030000}"/>
    <cellStyle name="Pourcentage 2 2 2" xfId="976" xr:uid="{00000000-0005-0000-0000-0000FF030000}"/>
    <cellStyle name="Pourcentage 2 3" xfId="977" xr:uid="{00000000-0005-0000-0000-000000040000}"/>
    <cellStyle name="Pourcentage 2 4" xfId="978" xr:uid="{00000000-0005-0000-0000-000001040000}"/>
    <cellStyle name="Pourcentage 2 5" xfId="979" xr:uid="{00000000-0005-0000-0000-000002040000}"/>
    <cellStyle name="Pourcentage 2 6" xfId="980" xr:uid="{00000000-0005-0000-0000-000003040000}"/>
    <cellStyle name="Pourcentage 3" xfId="981" xr:uid="{00000000-0005-0000-0000-000004040000}"/>
    <cellStyle name="Pourcentage 3 2" xfId="982" xr:uid="{00000000-0005-0000-0000-000005040000}"/>
    <cellStyle name="Pourcentage 4" xfId="983" xr:uid="{00000000-0005-0000-0000-000006040000}"/>
    <cellStyle name="Pourcentage 4 2" xfId="984" xr:uid="{00000000-0005-0000-0000-000007040000}"/>
    <cellStyle name="Pourcentage 4 2 2" xfId="985" xr:uid="{00000000-0005-0000-0000-000008040000}"/>
    <cellStyle name="Pourcentage 4 3" xfId="986" xr:uid="{00000000-0005-0000-0000-000009040000}"/>
    <cellStyle name="Pourcentage 5" xfId="987" xr:uid="{00000000-0005-0000-0000-00000A040000}"/>
    <cellStyle name="Pourcentage 5 2" xfId="988" xr:uid="{00000000-0005-0000-0000-00000B040000}"/>
    <cellStyle name="Pourcentage 6" xfId="989" xr:uid="{00000000-0005-0000-0000-00000C040000}"/>
    <cellStyle name="Pourcentage 6 2" xfId="990" xr:uid="{00000000-0005-0000-0000-00000D040000}"/>
    <cellStyle name="Pourcentage 7" xfId="991" xr:uid="{00000000-0005-0000-0000-00000E040000}"/>
    <cellStyle name="Pourcentage 7 2" xfId="992" xr:uid="{00000000-0005-0000-0000-00000F040000}"/>
    <cellStyle name="Pourcentage 8" xfId="993" xr:uid="{00000000-0005-0000-0000-000010040000}"/>
    <cellStyle name="Pourcentage 8 2" xfId="994" xr:uid="{00000000-0005-0000-0000-000011040000}"/>
    <cellStyle name="Pourcentage 9" xfId="995" xr:uid="{00000000-0005-0000-0000-000012040000}"/>
    <cellStyle name="Pourcentage 9 2" xfId="996" xr:uid="{00000000-0005-0000-0000-000013040000}"/>
    <cellStyle name="Remarque" xfId="997" xr:uid="{00000000-0005-0000-0000-000014040000}"/>
    <cellStyle name="Remarque 2" xfId="998" xr:uid="{00000000-0005-0000-0000-000015040000}"/>
    <cellStyle name="Remarque 2 2" xfId="999" xr:uid="{00000000-0005-0000-0000-000016040000}"/>
    <cellStyle name="Remarque 3" xfId="1000" xr:uid="{00000000-0005-0000-0000-000017040000}"/>
    <cellStyle name="Result (user) 17" xfId="1001" xr:uid="{00000000-0005-0000-0000-000018040000}"/>
    <cellStyle name="Result (user) 2" xfId="1002" xr:uid="{00000000-0005-0000-0000-000019040000}"/>
    <cellStyle name="Result 2" xfId="1003" xr:uid="{00000000-0005-0000-0000-00001A040000}"/>
    <cellStyle name="Result 3" xfId="1004" xr:uid="{00000000-0005-0000-0000-00001B040000}"/>
    <cellStyle name="Result 4" xfId="1005" xr:uid="{00000000-0005-0000-0000-00001C040000}"/>
    <cellStyle name="Result2" xfId="1006" xr:uid="{00000000-0005-0000-0000-00001D040000}"/>
    <cellStyle name="Result2 (user)" xfId="1007" xr:uid="{00000000-0005-0000-0000-00001E040000}"/>
    <cellStyle name="Result2 (user) 2" xfId="1008" xr:uid="{00000000-0005-0000-0000-00001F040000}"/>
    <cellStyle name="Result2 2" xfId="1009" xr:uid="{00000000-0005-0000-0000-000020040000}"/>
    <cellStyle name="Result2 3" xfId="1010" xr:uid="{00000000-0005-0000-0000-000021040000}"/>
    <cellStyle name="Result2 4" xfId="1011" xr:uid="{00000000-0005-0000-0000-000022040000}"/>
    <cellStyle name="Salida" xfId="1012" xr:uid="{00000000-0005-0000-0000-000023040000}"/>
    <cellStyle name="Salida 2" xfId="1013" xr:uid="{00000000-0005-0000-0000-000024040000}"/>
    <cellStyle name="Satisfaisant 2" xfId="1014" xr:uid="{00000000-0005-0000-0000-000025040000}"/>
    <cellStyle name="Satisfaisant 2 2" xfId="1015" xr:uid="{00000000-0005-0000-0000-000026040000}"/>
    <cellStyle name="Sortie 2" xfId="1016" xr:uid="{00000000-0005-0000-0000-000027040000}"/>
    <cellStyle name="Sortie 2 2" xfId="1017" xr:uid="{00000000-0005-0000-0000-000028040000}"/>
    <cellStyle name="source" xfId="1018" xr:uid="{00000000-0005-0000-0000-000029040000}"/>
    <cellStyle name="source 2" xfId="1019" xr:uid="{00000000-0005-0000-0000-00002A040000}"/>
    <cellStyle name="Status 18" xfId="1020" xr:uid="{00000000-0005-0000-0000-00002B040000}"/>
    <cellStyle name="Table du pilote - Catégorie" xfId="1021" xr:uid="{00000000-0005-0000-0000-00002C040000}"/>
    <cellStyle name="Table du pilote - Catégorie 2" xfId="1022" xr:uid="{00000000-0005-0000-0000-00002D040000}"/>
    <cellStyle name="Table du pilote - Champ" xfId="1023" xr:uid="{00000000-0005-0000-0000-00002E040000}"/>
    <cellStyle name="Table du pilote - Champ 2" xfId="1024" xr:uid="{00000000-0005-0000-0000-00002F040000}"/>
    <cellStyle name="Table du pilote - Coin" xfId="1025" xr:uid="{00000000-0005-0000-0000-000030040000}"/>
    <cellStyle name="Table du pilote - Coin 2" xfId="1026" xr:uid="{00000000-0005-0000-0000-000031040000}"/>
    <cellStyle name="Table du pilote - Résultat" xfId="1027" xr:uid="{00000000-0005-0000-0000-000032040000}"/>
    <cellStyle name="Table du pilote - Résultat 2" xfId="1028" xr:uid="{00000000-0005-0000-0000-000033040000}"/>
    <cellStyle name="Table du pilote - Titre" xfId="1029" xr:uid="{00000000-0005-0000-0000-000034040000}"/>
    <cellStyle name="Table du pilote - Titre 2" xfId="1030" xr:uid="{00000000-0005-0000-0000-000035040000}"/>
    <cellStyle name="Table du pilote - Valeur" xfId="1031" xr:uid="{00000000-0005-0000-0000-000036040000}"/>
    <cellStyle name="Table du pilote - Valeur 2" xfId="1032" xr:uid="{00000000-0005-0000-0000-000037040000}"/>
    <cellStyle name="tableau | cellule | (normal) | decimal 1" xfId="1033" xr:uid="{00000000-0005-0000-0000-000038040000}"/>
    <cellStyle name="tableau | cellule | (normal) | decimal 1 2" xfId="1034" xr:uid="{00000000-0005-0000-0000-000039040000}"/>
    <cellStyle name="tableau | cellule | (normal) | decimal 1 2 2" xfId="1035" xr:uid="{00000000-0005-0000-0000-00003A040000}"/>
    <cellStyle name="tableau | cellule | (normal) | decimal 1 2 2 2" xfId="1036" xr:uid="{00000000-0005-0000-0000-00003B040000}"/>
    <cellStyle name="tableau | cellule | (normal) | decimal 1 2 3" xfId="1037" xr:uid="{00000000-0005-0000-0000-00003C040000}"/>
    <cellStyle name="tableau | cellule | (normal) | decimal 1 3" xfId="1038" xr:uid="{00000000-0005-0000-0000-00003D040000}"/>
    <cellStyle name="tableau | cellule | (normal) | decimal 1 3 2" xfId="1039" xr:uid="{00000000-0005-0000-0000-00003E040000}"/>
    <cellStyle name="tableau | cellule | (normal) | decimal 1 4" xfId="1040" xr:uid="{00000000-0005-0000-0000-00003F040000}"/>
    <cellStyle name="tableau | cellule | (normal) | decimal 1 4 2" xfId="1041" xr:uid="{00000000-0005-0000-0000-000040040000}"/>
    <cellStyle name="tableau | cellule | (normal) | decimal 1 5" xfId="1042" xr:uid="{00000000-0005-0000-0000-000041040000}"/>
    <cellStyle name="tableau | cellule | (normal) | decimal 1 5 2" xfId="1043" xr:uid="{00000000-0005-0000-0000-000042040000}"/>
    <cellStyle name="tableau | cellule | (normal) | decimal 1 6" xfId="1044" xr:uid="{00000000-0005-0000-0000-000043040000}"/>
    <cellStyle name="tableau | cellule | (normal) | decimal 2" xfId="1045" xr:uid="{00000000-0005-0000-0000-000044040000}"/>
    <cellStyle name="tableau | cellule | (normal) | decimal 2 2" xfId="1046" xr:uid="{00000000-0005-0000-0000-000045040000}"/>
    <cellStyle name="tableau | cellule | (normal) | decimal 2 2 2" xfId="1047" xr:uid="{00000000-0005-0000-0000-000046040000}"/>
    <cellStyle name="tableau | cellule | (normal) | decimal 2 2 2 2" xfId="1048" xr:uid="{00000000-0005-0000-0000-000047040000}"/>
    <cellStyle name="tableau | cellule | (normal) | decimal 2 2 3" xfId="1049" xr:uid="{00000000-0005-0000-0000-000048040000}"/>
    <cellStyle name="tableau | cellule | (normal) | decimal 2 3" xfId="1050" xr:uid="{00000000-0005-0000-0000-000049040000}"/>
    <cellStyle name="tableau | cellule | (normal) | decimal 2 3 2" xfId="1051" xr:uid="{00000000-0005-0000-0000-00004A040000}"/>
    <cellStyle name="tableau | cellule | (normal) | decimal 2 4" xfId="1052" xr:uid="{00000000-0005-0000-0000-00004B040000}"/>
    <cellStyle name="tableau | cellule | (normal) | decimal 2 4 2" xfId="1053" xr:uid="{00000000-0005-0000-0000-00004C040000}"/>
    <cellStyle name="tableau | cellule | (normal) | decimal 2 5" xfId="1054" xr:uid="{00000000-0005-0000-0000-00004D040000}"/>
    <cellStyle name="tableau | cellule | (normal) | decimal 2 5 2" xfId="1055" xr:uid="{00000000-0005-0000-0000-00004E040000}"/>
    <cellStyle name="tableau | cellule | (normal) | decimal 2 6" xfId="1056" xr:uid="{00000000-0005-0000-0000-00004F040000}"/>
    <cellStyle name="tableau | cellule | (normal) | decimal 3" xfId="1057" xr:uid="{00000000-0005-0000-0000-000050040000}"/>
    <cellStyle name="tableau | cellule | (normal) | decimal 3 2" xfId="1058" xr:uid="{00000000-0005-0000-0000-000051040000}"/>
    <cellStyle name="tableau | cellule | (normal) | decimal 3 2 2" xfId="1059" xr:uid="{00000000-0005-0000-0000-000052040000}"/>
    <cellStyle name="tableau | cellule | (normal) | decimal 3 2 2 2" xfId="1060" xr:uid="{00000000-0005-0000-0000-000053040000}"/>
    <cellStyle name="tableau | cellule | (normal) | decimal 3 2 3" xfId="1061" xr:uid="{00000000-0005-0000-0000-000054040000}"/>
    <cellStyle name="tableau | cellule | (normal) | decimal 3 3" xfId="1062" xr:uid="{00000000-0005-0000-0000-000055040000}"/>
    <cellStyle name="tableau | cellule | (normal) | decimal 3 3 2" xfId="1063" xr:uid="{00000000-0005-0000-0000-000056040000}"/>
    <cellStyle name="tableau | cellule | (normal) | decimal 3 4" xfId="1064" xr:uid="{00000000-0005-0000-0000-000057040000}"/>
    <cellStyle name="tableau | cellule | (normal) | decimal 3 4 2" xfId="1065" xr:uid="{00000000-0005-0000-0000-000058040000}"/>
    <cellStyle name="tableau | cellule | (normal) | decimal 3 5" xfId="1066" xr:uid="{00000000-0005-0000-0000-000059040000}"/>
    <cellStyle name="tableau | cellule | (normal) | decimal 3 5 2" xfId="1067" xr:uid="{00000000-0005-0000-0000-00005A040000}"/>
    <cellStyle name="tableau | cellule | (normal) | decimal 3 6" xfId="1068" xr:uid="{00000000-0005-0000-0000-00005B040000}"/>
    <cellStyle name="tableau | cellule | (normal) | decimal 4" xfId="1069" xr:uid="{00000000-0005-0000-0000-00005C040000}"/>
    <cellStyle name="tableau | cellule | (normal) | decimal 4 2" xfId="1070" xr:uid="{00000000-0005-0000-0000-00005D040000}"/>
    <cellStyle name="tableau | cellule | (normal) | decimal 4 2 2" xfId="1071" xr:uid="{00000000-0005-0000-0000-00005E040000}"/>
    <cellStyle name="tableau | cellule | (normal) | decimal 4 2 2 2" xfId="1072" xr:uid="{00000000-0005-0000-0000-00005F040000}"/>
    <cellStyle name="tableau | cellule | (normal) | decimal 4 2 3" xfId="1073" xr:uid="{00000000-0005-0000-0000-000060040000}"/>
    <cellStyle name="tableau | cellule | (normal) | decimal 4 3" xfId="1074" xr:uid="{00000000-0005-0000-0000-000061040000}"/>
    <cellStyle name="tableau | cellule | (normal) | decimal 4 3 2" xfId="1075" xr:uid="{00000000-0005-0000-0000-000062040000}"/>
    <cellStyle name="tableau | cellule | (normal) | decimal 4 4" xfId="1076" xr:uid="{00000000-0005-0000-0000-000063040000}"/>
    <cellStyle name="tableau | cellule | (normal) | decimal 4 4 2" xfId="1077" xr:uid="{00000000-0005-0000-0000-000064040000}"/>
    <cellStyle name="tableau | cellule | (normal) | decimal 4 5" xfId="1078" xr:uid="{00000000-0005-0000-0000-000065040000}"/>
    <cellStyle name="tableau | cellule | (normal) | decimal 4 5 2" xfId="1079" xr:uid="{00000000-0005-0000-0000-000066040000}"/>
    <cellStyle name="tableau | cellule | (normal) | decimal 4 6" xfId="1080" xr:uid="{00000000-0005-0000-0000-000067040000}"/>
    <cellStyle name="tableau | cellule | (normal) | entier" xfId="1081" xr:uid="{00000000-0005-0000-0000-000068040000}"/>
    <cellStyle name="tableau | cellule | (normal) | entier 2" xfId="1082" xr:uid="{00000000-0005-0000-0000-000069040000}"/>
    <cellStyle name="tableau | cellule | (normal) | entier 2 2" xfId="1083" xr:uid="{00000000-0005-0000-0000-00006A040000}"/>
    <cellStyle name="tableau | cellule | (normal) | entier 2 2 2" xfId="1084" xr:uid="{00000000-0005-0000-0000-00006B040000}"/>
    <cellStyle name="tableau | cellule | (normal) | entier 2 3" xfId="1085" xr:uid="{00000000-0005-0000-0000-00006C040000}"/>
    <cellStyle name="tableau | cellule | (normal) | entier 3" xfId="1086" xr:uid="{00000000-0005-0000-0000-00006D040000}"/>
    <cellStyle name="tableau | cellule | (normal) | entier 3 2" xfId="1087" xr:uid="{00000000-0005-0000-0000-00006E040000}"/>
    <cellStyle name="tableau | cellule | (normal) | entier 4" xfId="1088" xr:uid="{00000000-0005-0000-0000-00006F040000}"/>
    <cellStyle name="tableau | cellule | (normal) | entier 4 2" xfId="1089" xr:uid="{00000000-0005-0000-0000-000070040000}"/>
    <cellStyle name="tableau | cellule | (normal) | entier 5" xfId="1090" xr:uid="{00000000-0005-0000-0000-000071040000}"/>
    <cellStyle name="tableau | cellule | (normal) | entier 5 2" xfId="1091" xr:uid="{00000000-0005-0000-0000-000072040000}"/>
    <cellStyle name="tableau | cellule | (normal) | entier 6" xfId="1092" xr:uid="{00000000-0005-0000-0000-000073040000}"/>
    <cellStyle name="tableau | cellule | (normal) | euro | decimal 1" xfId="1093" xr:uid="{00000000-0005-0000-0000-000074040000}"/>
    <cellStyle name="tableau | cellule | (normal) | euro | decimal 1 2" xfId="1094" xr:uid="{00000000-0005-0000-0000-000075040000}"/>
    <cellStyle name="tableau | cellule | (normal) | euro | decimal 1 2 2" xfId="1095" xr:uid="{00000000-0005-0000-0000-000076040000}"/>
    <cellStyle name="tableau | cellule | (normal) | euro | decimal 1 2 2 2" xfId="1096" xr:uid="{00000000-0005-0000-0000-000077040000}"/>
    <cellStyle name="tableau | cellule | (normal) | euro | decimal 1 2 3" xfId="1097" xr:uid="{00000000-0005-0000-0000-000078040000}"/>
    <cellStyle name="tableau | cellule | (normal) | euro | decimal 1 3" xfId="1098" xr:uid="{00000000-0005-0000-0000-000079040000}"/>
    <cellStyle name="tableau | cellule | (normal) | euro | decimal 1 3 2" xfId="1099" xr:uid="{00000000-0005-0000-0000-00007A040000}"/>
    <cellStyle name="tableau | cellule | (normal) | euro | decimal 1 4" xfId="1100" xr:uid="{00000000-0005-0000-0000-00007B040000}"/>
    <cellStyle name="tableau | cellule | (normal) | euro | decimal 1 4 2" xfId="1101" xr:uid="{00000000-0005-0000-0000-00007C040000}"/>
    <cellStyle name="tableau | cellule | (normal) | euro | decimal 1 5" xfId="1102" xr:uid="{00000000-0005-0000-0000-00007D040000}"/>
    <cellStyle name="tableau | cellule | (normal) | euro | decimal 1 5 2" xfId="1103" xr:uid="{00000000-0005-0000-0000-00007E040000}"/>
    <cellStyle name="tableau | cellule | (normal) | euro | decimal 1 6" xfId="1104" xr:uid="{00000000-0005-0000-0000-00007F040000}"/>
    <cellStyle name="tableau | cellule | (normal) | euro | decimal 2" xfId="1105" xr:uid="{00000000-0005-0000-0000-000080040000}"/>
    <cellStyle name="tableau | cellule | (normal) | euro | decimal 2 2" xfId="1106" xr:uid="{00000000-0005-0000-0000-000081040000}"/>
    <cellStyle name="tableau | cellule | (normal) | euro | decimal 2 2 2" xfId="1107" xr:uid="{00000000-0005-0000-0000-000082040000}"/>
    <cellStyle name="tableau | cellule | (normal) | euro | decimal 2 2 2 2" xfId="1108" xr:uid="{00000000-0005-0000-0000-000083040000}"/>
    <cellStyle name="tableau | cellule | (normal) | euro | decimal 2 2 3" xfId="1109" xr:uid="{00000000-0005-0000-0000-000084040000}"/>
    <cellStyle name="tableau | cellule | (normal) | euro | decimal 2 3" xfId="1110" xr:uid="{00000000-0005-0000-0000-000085040000}"/>
    <cellStyle name="tableau | cellule | (normal) | euro | decimal 2 3 2" xfId="1111" xr:uid="{00000000-0005-0000-0000-000086040000}"/>
    <cellStyle name="tableau | cellule | (normal) | euro | decimal 2 4" xfId="1112" xr:uid="{00000000-0005-0000-0000-000087040000}"/>
    <cellStyle name="tableau | cellule | (normal) | euro | decimal 2 4 2" xfId="1113" xr:uid="{00000000-0005-0000-0000-000088040000}"/>
    <cellStyle name="tableau | cellule | (normal) | euro | decimal 2 5" xfId="1114" xr:uid="{00000000-0005-0000-0000-000089040000}"/>
    <cellStyle name="tableau | cellule | (normal) | euro | decimal 2 5 2" xfId="1115" xr:uid="{00000000-0005-0000-0000-00008A040000}"/>
    <cellStyle name="tableau | cellule | (normal) | euro | decimal 2 6" xfId="1116" xr:uid="{00000000-0005-0000-0000-00008B040000}"/>
    <cellStyle name="tableau | cellule | (normal) | euro | entier" xfId="1117" xr:uid="{00000000-0005-0000-0000-00008C040000}"/>
    <cellStyle name="tableau | cellule | (normal) | euro | entier 2" xfId="1118" xr:uid="{00000000-0005-0000-0000-00008D040000}"/>
    <cellStyle name="tableau | cellule | (normal) | euro | entier 2 2" xfId="1119" xr:uid="{00000000-0005-0000-0000-00008E040000}"/>
    <cellStyle name="tableau | cellule | (normal) | euro | entier 2 2 2" xfId="1120" xr:uid="{00000000-0005-0000-0000-00008F040000}"/>
    <cellStyle name="tableau | cellule | (normal) | euro | entier 2 3" xfId="1121" xr:uid="{00000000-0005-0000-0000-000090040000}"/>
    <cellStyle name="tableau | cellule | (normal) | euro | entier 3" xfId="1122" xr:uid="{00000000-0005-0000-0000-000091040000}"/>
    <cellStyle name="tableau | cellule | (normal) | euro | entier 3 2" xfId="1123" xr:uid="{00000000-0005-0000-0000-000092040000}"/>
    <cellStyle name="tableau | cellule | (normal) | euro | entier 4" xfId="1124" xr:uid="{00000000-0005-0000-0000-000093040000}"/>
    <cellStyle name="tableau | cellule | (normal) | euro | entier 4 2" xfId="1125" xr:uid="{00000000-0005-0000-0000-000094040000}"/>
    <cellStyle name="tableau | cellule | (normal) | euro | entier 5" xfId="1126" xr:uid="{00000000-0005-0000-0000-000095040000}"/>
    <cellStyle name="tableau | cellule | (normal) | euro | entier 5 2" xfId="1127" xr:uid="{00000000-0005-0000-0000-000096040000}"/>
    <cellStyle name="tableau | cellule | (normal) | euro | entier 6" xfId="1128" xr:uid="{00000000-0005-0000-0000-000097040000}"/>
    <cellStyle name="tableau | cellule | (normal) | franc | decimal 1" xfId="1129" xr:uid="{00000000-0005-0000-0000-000098040000}"/>
    <cellStyle name="tableau | cellule | (normal) | franc | decimal 1 2" xfId="1130" xr:uid="{00000000-0005-0000-0000-000099040000}"/>
    <cellStyle name="tableau | cellule | (normal) | franc | decimal 1 2 2" xfId="1131" xr:uid="{00000000-0005-0000-0000-00009A040000}"/>
    <cellStyle name="tableau | cellule | (normal) | franc | decimal 1 2 2 2" xfId="1132" xr:uid="{00000000-0005-0000-0000-00009B040000}"/>
    <cellStyle name="tableau | cellule | (normal) | franc | decimal 1 2 3" xfId="1133" xr:uid="{00000000-0005-0000-0000-00009C040000}"/>
    <cellStyle name="tableau | cellule | (normal) | franc | decimal 1 3" xfId="1134" xr:uid="{00000000-0005-0000-0000-00009D040000}"/>
    <cellStyle name="tableau | cellule | (normal) | franc | decimal 1 3 2" xfId="1135" xr:uid="{00000000-0005-0000-0000-00009E040000}"/>
    <cellStyle name="tableau | cellule | (normal) | franc | decimal 1 4" xfId="1136" xr:uid="{00000000-0005-0000-0000-00009F040000}"/>
    <cellStyle name="tableau | cellule | (normal) | franc | decimal 1 4 2" xfId="1137" xr:uid="{00000000-0005-0000-0000-0000A0040000}"/>
    <cellStyle name="tableau | cellule | (normal) | franc | decimal 1 5" xfId="1138" xr:uid="{00000000-0005-0000-0000-0000A1040000}"/>
    <cellStyle name="tableau | cellule | (normal) | franc | decimal 1 5 2" xfId="1139" xr:uid="{00000000-0005-0000-0000-0000A2040000}"/>
    <cellStyle name="tableau | cellule | (normal) | franc | decimal 1 6" xfId="1140" xr:uid="{00000000-0005-0000-0000-0000A3040000}"/>
    <cellStyle name="tableau | cellule | (normal) | franc | decimal 2" xfId="1141" xr:uid="{00000000-0005-0000-0000-0000A4040000}"/>
    <cellStyle name="tableau | cellule | (normal) | franc | decimal 2 2" xfId="1142" xr:uid="{00000000-0005-0000-0000-0000A5040000}"/>
    <cellStyle name="tableau | cellule | (normal) | franc | decimal 2 2 2" xfId="1143" xr:uid="{00000000-0005-0000-0000-0000A6040000}"/>
    <cellStyle name="tableau | cellule | (normal) | franc | decimal 2 2 2 2" xfId="1144" xr:uid="{00000000-0005-0000-0000-0000A7040000}"/>
    <cellStyle name="tableau | cellule | (normal) | franc | decimal 2 2 3" xfId="1145" xr:uid="{00000000-0005-0000-0000-0000A8040000}"/>
    <cellStyle name="tableau | cellule | (normal) | franc | decimal 2 3" xfId="1146" xr:uid="{00000000-0005-0000-0000-0000A9040000}"/>
    <cellStyle name="tableau | cellule | (normal) | franc | decimal 2 3 2" xfId="1147" xr:uid="{00000000-0005-0000-0000-0000AA040000}"/>
    <cellStyle name="tableau | cellule | (normal) | franc | decimal 2 4" xfId="1148" xr:uid="{00000000-0005-0000-0000-0000AB040000}"/>
    <cellStyle name="tableau | cellule | (normal) | franc | decimal 2 4 2" xfId="1149" xr:uid="{00000000-0005-0000-0000-0000AC040000}"/>
    <cellStyle name="tableau | cellule | (normal) | franc | decimal 2 5" xfId="1150" xr:uid="{00000000-0005-0000-0000-0000AD040000}"/>
    <cellStyle name="tableau | cellule | (normal) | franc | decimal 2 5 2" xfId="1151" xr:uid="{00000000-0005-0000-0000-0000AE040000}"/>
    <cellStyle name="tableau | cellule | (normal) | franc | decimal 2 6" xfId="1152" xr:uid="{00000000-0005-0000-0000-0000AF040000}"/>
    <cellStyle name="tableau | cellule | (normal) | franc | entier" xfId="1153" xr:uid="{00000000-0005-0000-0000-0000B0040000}"/>
    <cellStyle name="tableau | cellule | (normal) | franc | entier 2" xfId="1154" xr:uid="{00000000-0005-0000-0000-0000B1040000}"/>
    <cellStyle name="tableau | cellule | (normal) | franc | entier 2 2" xfId="1155" xr:uid="{00000000-0005-0000-0000-0000B2040000}"/>
    <cellStyle name="tableau | cellule | (normal) | franc | entier 2 2 2" xfId="1156" xr:uid="{00000000-0005-0000-0000-0000B3040000}"/>
    <cellStyle name="tableau | cellule | (normal) | franc | entier 2 3" xfId="1157" xr:uid="{00000000-0005-0000-0000-0000B4040000}"/>
    <cellStyle name="tableau | cellule | (normal) | franc | entier 3" xfId="1158" xr:uid="{00000000-0005-0000-0000-0000B5040000}"/>
    <cellStyle name="tableau | cellule | (normal) | franc | entier 3 2" xfId="1159" xr:uid="{00000000-0005-0000-0000-0000B6040000}"/>
    <cellStyle name="tableau | cellule | (normal) | franc | entier 4" xfId="1160" xr:uid="{00000000-0005-0000-0000-0000B7040000}"/>
    <cellStyle name="tableau | cellule | (normal) | franc | entier 4 2" xfId="1161" xr:uid="{00000000-0005-0000-0000-0000B8040000}"/>
    <cellStyle name="tableau | cellule | (normal) | franc | entier 5" xfId="1162" xr:uid="{00000000-0005-0000-0000-0000B9040000}"/>
    <cellStyle name="tableau | cellule | (normal) | franc | entier 5 2" xfId="1163" xr:uid="{00000000-0005-0000-0000-0000BA040000}"/>
    <cellStyle name="tableau | cellule | (normal) | franc | entier 6" xfId="1164" xr:uid="{00000000-0005-0000-0000-0000BB040000}"/>
    <cellStyle name="tableau | cellule | (normal) | pourcentage | decimal 1" xfId="1165" xr:uid="{00000000-0005-0000-0000-0000BC040000}"/>
    <cellStyle name="tableau | cellule | (normal) | pourcentage | decimal 1 2" xfId="1166" xr:uid="{00000000-0005-0000-0000-0000BD040000}"/>
    <cellStyle name="tableau | cellule | (normal) | pourcentage | decimal 1 2 2" xfId="1167" xr:uid="{00000000-0005-0000-0000-0000BE040000}"/>
    <cellStyle name="tableau | cellule | (normal) | pourcentage | decimal 1 2 2 2" xfId="1168" xr:uid="{00000000-0005-0000-0000-0000BF040000}"/>
    <cellStyle name="tableau | cellule | (normal) | pourcentage | decimal 1 2 3" xfId="1169" xr:uid="{00000000-0005-0000-0000-0000C0040000}"/>
    <cellStyle name="tableau | cellule | (normal) | pourcentage | decimal 1 3" xfId="1170" xr:uid="{00000000-0005-0000-0000-0000C1040000}"/>
    <cellStyle name="tableau | cellule | (normal) | pourcentage | decimal 1 3 2" xfId="1171" xr:uid="{00000000-0005-0000-0000-0000C2040000}"/>
    <cellStyle name="tableau | cellule | (normal) | pourcentage | decimal 1 4" xfId="1172" xr:uid="{00000000-0005-0000-0000-0000C3040000}"/>
    <cellStyle name="tableau | cellule | (normal) | pourcentage | decimal 1 4 2" xfId="1173" xr:uid="{00000000-0005-0000-0000-0000C4040000}"/>
    <cellStyle name="tableau | cellule | (normal) | pourcentage | decimal 1 5" xfId="1174" xr:uid="{00000000-0005-0000-0000-0000C5040000}"/>
    <cellStyle name="tableau | cellule | (normal) | pourcentage | decimal 1 5 2" xfId="1175" xr:uid="{00000000-0005-0000-0000-0000C6040000}"/>
    <cellStyle name="tableau | cellule | (normal) | pourcentage | decimal 1 6" xfId="1176" xr:uid="{00000000-0005-0000-0000-0000C7040000}"/>
    <cellStyle name="tableau | cellule | (normal) | pourcentage | decimal 2" xfId="1177" xr:uid="{00000000-0005-0000-0000-0000C8040000}"/>
    <cellStyle name="tableau | cellule | (normal) | pourcentage | decimal 2 2" xfId="1178" xr:uid="{00000000-0005-0000-0000-0000C9040000}"/>
    <cellStyle name="tableau | cellule | (normal) | pourcentage | decimal 2 2 2" xfId="1179" xr:uid="{00000000-0005-0000-0000-0000CA040000}"/>
    <cellStyle name="tableau | cellule | (normal) | pourcentage | decimal 2 2 2 2" xfId="1180" xr:uid="{00000000-0005-0000-0000-0000CB040000}"/>
    <cellStyle name="tableau | cellule | (normal) | pourcentage | decimal 2 2 3" xfId="1181" xr:uid="{00000000-0005-0000-0000-0000CC040000}"/>
    <cellStyle name="tableau | cellule | (normal) | pourcentage | decimal 2 3" xfId="1182" xr:uid="{00000000-0005-0000-0000-0000CD040000}"/>
    <cellStyle name="tableau | cellule | (normal) | pourcentage | decimal 2 3 2" xfId="1183" xr:uid="{00000000-0005-0000-0000-0000CE040000}"/>
    <cellStyle name="tableau | cellule | (normal) | pourcentage | decimal 2 4" xfId="1184" xr:uid="{00000000-0005-0000-0000-0000CF040000}"/>
    <cellStyle name="tableau | cellule | (normal) | pourcentage | decimal 2 4 2" xfId="1185" xr:uid="{00000000-0005-0000-0000-0000D0040000}"/>
    <cellStyle name="tableau | cellule | (normal) | pourcentage | decimal 2 5" xfId="1186" xr:uid="{00000000-0005-0000-0000-0000D1040000}"/>
    <cellStyle name="tableau | cellule | (normal) | pourcentage | decimal 2 5 2" xfId="1187" xr:uid="{00000000-0005-0000-0000-0000D2040000}"/>
    <cellStyle name="tableau | cellule | (normal) | pourcentage | decimal 2 6" xfId="1188" xr:uid="{00000000-0005-0000-0000-0000D3040000}"/>
    <cellStyle name="tableau | cellule | (normal) | pourcentage | entier" xfId="1189" xr:uid="{00000000-0005-0000-0000-0000D4040000}"/>
    <cellStyle name="tableau | cellule | (normal) | pourcentage | entier 2" xfId="1190" xr:uid="{00000000-0005-0000-0000-0000D5040000}"/>
    <cellStyle name="tableau | cellule | (normal) | pourcentage | entier 2 2" xfId="1191" xr:uid="{00000000-0005-0000-0000-0000D6040000}"/>
    <cellStyle name="tableau | cellule | (normal) | pourcentage | entier 2 2 2" xfId="1192" xr:uid="{00000000-0005-0000-0000-0000D7040000}"/>
    <cellStyle name="tableau | cellule | (normal) | pourcentage | entier 2 3" xfId="1193" xr:uid="{00000000-0005-0000-0000-0000D8040000}"/>
    <cellStyle name="tableau | cellule | (normal) | pourcentage | entier 3" xfId="1194" xr:uid="{00000000-0005-0000-0000-0000D9040000}"/>
    <cellStyle name="tableau | cellule | (normal) | pourcentage | entier 3 2" xfId="1195" xr:uid="{00000000-0005-0000-0000-0000DA040000}"/>
    <cellStyle name="tableau | cellule | (normal) | pourcentage | entier 4" xfId="1196" xr:uid="{00000000-0005-0000-0000-0000DB040000}"/>
    <cellStyle name="tableau | cellule | (normal) | pourcentage | entier 4 2" xfId="1197" xr:uid="{00000000-0005-0000-0000-0000DC040000}"/>
    <cellStyle name="tableau | cellule | (normal) | pourcentage | entier 5" xfId="1198" xr:uid="{00000000-0005-0000-0000-0000DD040000}"/>
    <cellStyle name="tableau | cellule | (normal) | pourcentage | entier 5 2" xfId="1199" xr:uid="{00000000-0005-0000-0000-0000DE040000}"/>
    <cellStyle name="tableau | cellule | (normal) | pourcentage | entier 6" xfId="1200" xr:uid="{00000000-0005-0000-0000-0000DF040000}"/>
    <cellStyle name="tableau | cellule | (normal) | standard" xfId="1201" xr:uid="{00000000-0005-0000-0000-0000E0040000}"/>
    <cellStyle name="tableau | cellule | (normal) | standard 2" xfId="1202" xr:uid="{00000000-0005-0000-0000-0000E1040000}"/>
    <cellStyle name="tableau | cellule | (normal) | standard 2 2" xfId="1203" xr:uid="{00000000-0005-0000-0000-0000E2040000}"/>
    <cellStyle name="tableau | cellule | (normal) | standard 2 2 2" xfId="1204" xr:uid="{00000000-0005-0000-0000-0000E3040000}"/>
    <cellStyle name="tableau | cellule | (normal) | standard 2 3" xfId="1205" xr:uid="{00000000-0005-0000-0000-0000E4040000}"/>
    <cellStyle name="tableau | cellule | (normal) | standard 3" xfId="1206" xr:uid="{00000000-0005-0000-0000-0000E5040000}"/>
    <cellStyle name="tableau | cellule | (normal) | standard 3 2" xfId="1207" xr:uid="{00000000-0005-0000-0000-0000E6040000}"/>
    <cellStyle name="tableau | cellule | (normal) | standard 4" xfId="1208" xr:uid="{00000000-0005-0000-0000-0000E7040000}"/>
    <cellStyle name="tableau | cellule | (normal) | standard 4 2" xfId="1209" xr:uid="{00000000-0005-0000-0000-0000E8040000}"/>
    <cellStyle name="tableau | cellule | (normal) | standard 5" xfId="1210" xr:uid="{00000000-0005-0000-0000-0000E9040000}"/>
    <cellStyle name="tableau | cellule | (normal) | standard 5 2" xfId="1211" xr:uid="{00000000-0005-0000-0000-0000EA040000}"/>
    <cellStyle name="tableau | cellule | (normal) | standard 6" xfId="1212" xr:uid="{00000000-0005-0000-0000-0000EB040000}"/>
    <cellStyle name="tableau | cellule | (normal) | texte" xfId="1213" xr:uid="{00000000-0005-0000-0000-0000EC040000}"/>
    <cellStyle name="tableau | cellule | (normal) | texte 2" xfId="1214" xr:uid="{00000000-0005-0000-0000-0000ED040000}"/>
    <cellStyle name="tableau | cellule | (normal) | texte 2 2" xfId="1215" xr:uid="{00000000-0005-0000-0000-0000EE040000}"/>
    <cellStyle name="tableau | cellule | (normal) | texte 2 2 2" xfId="1216" xr:uid="{00000000-0005-0000-0000-0000EF040000}"/>
    <cellStyle name="tableau | cellule | (normal) | texte 2 3" xfId="1217" xr:uid="{00000000-0005-0000-0000-0000F0040000}"/>
    <cellStyle name="tableau | cellule | (normal) | texte 3" xfId="1218" xr:uid="{00000000-0005-0000-0000-0000F1040000}"/>
    <cellStyle name="tableau | cellule | (normal) | texte 3 2" xfId="1219" xr:uid="{00000000-0005-0000-0000-0000F2040000}"/>
    <cellStyle name="tableau | cellule | (normal) | texte 4" xfId="1220" xr:uid="{00000000-0005-0000-0000-0000F3040000}"/>
    <cellStyle name="tableau | cellule | (normal) | texte 4 2" xfId="1221" xr:uid="{00000000-0005-0000-0000-0000F4040000}"/>
    <cellStyle name="tableau | cellule | (normal) | texte 5" xfId="1222" xr:uid="{00000000-0005-0000-0000-0000F5040000}"/>
    <cellStyle name="tableau | cellule | (normal) | texte 5 2" xfId="1223" xr:uid="{00000000-0005-0000-0000-0000F6040000}"/>
    <cellStyle name="tableau | cellule | (normal) | texte 6" xfId="1224" xr:uid="{00000000-0005-0000-0000-0000F7040000}"/>
    <cellStyle name="tableau | cellule | (total) | decimal 1" xfId="1225" xr:uid="{00000000-0005-0000-0000-0000F8040000}"/>
    <cellStyle name="tableau | cellule | (total) | decimal 1 2" xfId="1226" xr:uid="{00000000-0005-0000-0000-0000F9040000}"/>
    <cellStyle name="tableau | cellule | (total) | decimal 1 2 2" xfId="1227" xr:uid="{00000000-0005-0000-0000-0000FA040000}"/>
    <cellStyle name="tableau | cellule | (total) | decimal 1 3" xfId="1228" xr:uid="{00000000-0005-0000-0000-0000FB040000}"/>
    <cellStyle name="tableau | cellule | (total) | decimal 1 3 2" xfId="1229" xr:uid="{00000000-0005-0000-0000-0000FC040000}"/>
    <cellStyle name="tableau | cellule | (total) | decimal 1 4" xfId="1230" xr:uid="{00000000-0005-0000-0000-0000FD040000}"/>
    <cellStyle name="tableau | cellule | (total) | decimal 1 4 2" xfId="1231" xr:uid="{00000000-0005-0000-0000-0000FE040000}"/>
    <cellStyle name="tableau | cellule | (total) | decimal 1 5" xfId="1232" xr:uid="{00000000-0005-0000-0000-0000FF040000}"/>
    <cellStyle name="tableau | cellule | (total) | decimal 1 5 2" xfId="1233" xr:uid="{00000000-0005-0000-0000-000000050000}"/>
    <cellStyle name="tableau | cellule | (total) | decimal 1 6" xfId="1234" xr:uid="{00000000-0005-0000-0000-000001050000}"/>
    <cellStyle name="tableau | cellule | (total) | decimal 2" xfId="1235" xr:uid="{00000000-0005-0000-0000-000002050000}"/>
    <cellStyle name="tableau | cellule | (total) | decimal 2 2" xfId="1236" xr:uid="{00000000-0005-0000-0000-000003050000}"/>
    <cellStyle name="tableau | cellule | (total) | decimal 2 2 2" xfId="1237" xr:uid="{00000000-0005-0000-0000-000004050000}"/>
    <cellStyle name="tableau | cellule | (total) | decimal 2 3" xfId="1238" xr:uid="{00000000-0005-0000-0000-000005050000}"/>
    <cellStyle name="tableau | cellule | (total) | decimal 2 3 2" xfId="1239" xr:uid="{00000000-0005-0000-0000-000006050000}"/>
    <cellStyle name="tableau | cellule | (total) | decimal 2 4" xfId="1240" xr:uid="{00000000-0005-0000-0000-000007050000}"/>
    <cellStyle name="tableau | cellule | (total) | decimal 2 4 2" xfId="1241" xr:uid="{00000000-0005-0000-0000-000008050000}"/>
    <cellStyle name="tableau | cellule | (total) | decimal 2 5" xfId="1242" xr:uid="{00000000-0005-0000-0000-000009050000}"/>
    <cellStyle name="tableau | cellule | (total) | decimal 2 5 2" xfId="1243" xr:uid="{00000000-0005-0000-0000-00000A050000}"/>
    <cellStyle name="tableau | cellule | (total) | decimal 2 6" xfId="1244" xr:uid="{00000000-0005-0000-0000-00000B050000}"/>
    <cellStyle name="tableau | cellule | (total) | decimal 3" xfId="1245" xr:uid="{00000000-0005-0000-0000-00000C050000}"/>
    <cellStyle name="tableau | cellule | (total) | decimal 3 2" xfId="1246" xr:uid="{00000000-0005-0000-0000-00000D050000}"/>
    <cellStyle name="tableau | cellule | (total) | decimal 3 2 2" xfId="1247" xr:uid="{00000000-0005-0000-0000-00000E050000}"/>
    <cellStyle name="tableau | cellule | (total) | decimal 3 3" xfId="1248" xr:uid="{00000000-0005-0000-0000-00000F050000}"/>
    <cellStyle name="tableau | cellule | (total) | decimal 3 3 2" xfId="1249" xr:uid="{00000000-0005-0000-0000-000010050000}"/>
    <cellStyle name="tableau | cellule | (total) | decimal 3 4" xfId="1250" xr:uid="{00000000-0005-0000-0000-000011050000}"/>
    <cellStyle name="tableau | cellule | (total) | decimal 3 4 2" xfId="1251" xr:uid="{00000000-0005-0000-0000-000012050000}"/>
    <cellStyle name="tableau | cellule | (total) | decimal 3 5" xfId="1252" xr:uid="{00000000-0005-0000-0000-000013050000}"/>
    <cellStyle name="tableau | cellule | (total) | decimal 3 5 2" xfId="1253" xr:uid="{00000000-0005-0000-0000-000014050000}"/>
    <cellStyle name="tableau | cellule | (total) | decimal 3 6" xfId="1254" xr:uid="{00000000-0005-0000-0000-000015050000}"/>
    <cellStyle name="tableau | cellule | (total) | decimal 4" xfId="1255" xr:uid="{00000000-0005-0000-0000-000016050000}"/>
    <cellStyle name="tableau | cellule | (total) | decimal 4 2" xfId="1256" xr:uid="{00000000-0005-0000-0000-000017050000}"/>
    <cellStyle name="tableau | cellule | (total) | decimal 4 2 2" xfId="1257" xr:uid="{00000000-0005-0000-0000-000018050000}"/>
    <cellStyle name="tableau | cellule | (total) | decimal 4 3" xfId="1258" xr:uid="{00000000-0005-0000-0000-000019050000}"/>
    <cellStyle name="tableau | cellule | (total) | decimal 4 3 2" xfId="1259" xr:uid="{00000000-0005-0000-0000-00001A050000}"/>
    <cellStyle name="tableau | cellule | (total) | decimal 4 4" xfId="1260" xr:uid="{00000000-0005-0000-0000-00001B050000}"/>
    <cellStyle name="tableau | cellule | (total) | decimal 4 4 2" xfId="1261" xr:uid="{00000000-0005-0000-0000-00001C050000}"/>
    <cellStyle name="tableau | cellule | (total) | decimal 4 5" xfId="1262" xr:uid="{00000000-0005-0000-0000-00001D050000}"/>
    <cellStyle name="tableau | cellule | (total) | decimal 4 5 2" xfId="1263" xr:uid="{00000000-0005-0000-0000-00001E050000}"/>
    <cellStyle name="tableau | cellule | (total) | decimal 4 6" xfId="1264" xr:uid="{00000000-0005-0000-0000-00001F050000}"/>
    <cellStyle name="tableau | cellule | (total) | entier" xfId="1265" xr:uid="{00000000-0005-0000-0000-000020050000}"/>
    <cellStyle name="tableau | cellule | (total) | entier 2" xfId="1266" xr:uid="{00000000-0005-0000-0000-000021050000}"/>
    <cellStyle name="tableau | cellule | (total) | entier 2 2" xfId="1267" xr:uid="{00000000-0005-0000-0000-000022050000}"/>
    <cellStyle name="tableau | cellule | (total) | entier 3" xfId="1268" xr:uid="{00000000-0005-0000-0000-000023050000}"/>
    <cellStyle name="tableau | cellule | (total) | entier 3 2" xfId="1269" xr:uid="{00000000-0005-0000-0000-000024050000}"/>
    <cellStyle name="tableau | cellule | (total) | entier 4" xfId="1270" xr:uid="{00000000-0005-0000-0000-000025050000}"/>
    <cellStyle name="tableau | cellule | (total) | entier 4 2" xfId="1271" xr:uid="{00000000-0005-0000-0000-000026050000}"/>
    <cellStyle name="tableau | cellule | (total) | entier 5" xfId="1272" xr:uid="{00000000-0005-0000-0000-000027050000}"/>
    <cellStyle name="tableau | cellule | (total) | entier 5 2" xfId="1273" xr:uid="{00000000-0005-0000-0000-000028050000}"/>
    <cellStyle name="tableau | cellule | (total) | entier 6" xfId="1274" xr:uid="{00000000-0005-0000-0000-000029050000}"/>
    <cellStyle name="tableau | cellule | (total) | euro | decimal 1" xfId="1275" xr:uid="{00000000-0005-0000-0000-00002A050000}"/>
    <cellStyle name="tableau | cellule | (total) | euro | decimal 1 2" xfId="1276" xr:uid="{00000000-0005-0000-0000-00002B050000}"/>
    <cellStyle name="tableau | cellule | (total) | euro | decimal 1 2 2" xfId="1277" xr:uid="{00000000-0005-0000-0000-00002C050000}"/>
    <cellStyle name="tableau | cellule | (total) | euro | decimal 1 3" xfId="1278" xr:uid="{00000000-0005-0000-0000-00002D050000}"/>
    <cellStyle name="tableau | cellule | (total) | euro | decimal 1 3 2" xfId="1279" xr:uid="{00000000-0005-0000-0000-00002E050000}"/>
    <cellStyle name="tableau | cellule | (total) | euro | decimal 1 4" xfId="1280" xr:uid="{00000000-0005-0000-0000-00002F050000}"/>
    <cellStyle name="tableau | cellule | (total) | euro | decimal 1 4 2" xfId="1281" xr:uid="{00000000-0005-0000-0000-000030050000}"/>
    <cellStyle name="tableau | cellule | (total) | euro | decimal 1 5" xfId="1282" xr:uid="{00000000-0005-0000-0000-000031050000}"/>
    <cellStyle name="tableau | cellule | (total) | euro | decimal 1 5 2" xfId="1283" xr:uid="{00000000-0005-0000-0000-000032050000}"/>
    <cellStyle name="tableau | cellule | (total) | euro | decimal 1 6" xfId="1284" xr:uid="{00000000-0005-0000-0000-000033050000}"/>
    <cellStyle name="tableau | cellule | (total) | euro | decimal 2" xfId="1285" xr:uid="{00000000-0005-0000-0000-000034050000}"/>
    <cellStyle name="tableau | cellule | (total) | euro | decimal 2 2" xfId="1286" xr:uid="{00000000-0005-0000-0000-000035050000}"/>
    <cellStyle name="tableau | cellule | (total) | euro | decimal 2 2 2" xfId="1287" xr:uid="{00000000-0005-0000-0000-000036050000}"/>
    <cellStyle name="tableau | cellule | (total) | euro | decimal 2 3" xfId="1288" xr:uid="{00000000-0005-0000-0000-000037050000}"/>
    <cellStyle name="tableau | cellule | (total) | euro | decimal 2 3 2" xfId="1289" xr:uid="{00000000-0005-0000-0000-000038050000}"/>
    <cellStyle name="tableau | cellule | (total) | euro | decimal 2 4" xfId="1290" xr:uid="{00000000-0005-0000-0000-000039050000}"/>
    <cellStyle name="tableau | cellule | (total) | euro | decimal 2 4 2" xfId="1291" xr:uid="{00000000-0005-0000-0000-00003A050000}"/>
    <cellStyle name="tableau | cellule | (total) | euro | decimal 2 5" xfId="1292" xr:uid="{00000000-0005-0000-0000-00003B050000}"/>
    <cellStyle name="tableau | cellule | (total) | euro | decimal 2 5 2" xfId="1293" xr:uid="{00000000-0005-0000-0000-00003C050000}"/>
    <cellStyle name="tableau | cellule | (total) | euro | decimal 2 6" xfId="1294" xr:uid="{00000000-0005-0000-0000-00003D050000}"/>
    <cellStyle name="tableau | cellule | (total) | euro | entier" xfId="1295" xr:uid="{00000000-0005-0000-0000-00003E050000}"/>
    <cellStyle name="tableau | cellule | (total) | euro | entier 2" xfId="1296" xr:uid="{00000000-0005-0000-0000-00003F050000}"/>
    <cellStyle name="tableau | cellule | (total) | euro | entier 2 2" xfId="1297" xr:uid="{00000000-0005-0000-0000-000040050000}"/>
    <cellStyle name="tableau | cellule | (total) | euro | entier 3" xfId="1298" xr:uid="{00000000-0005-0000-0000-000041050000}"/>
    <cellStyle name="tableau | cellule | (total) | euro | entier 3 2" xfId="1299" xr:uid="{00000000-0005-0000-0000-000042050000}"/>
    <cellStyle name="tableau | cellule | (total) | euro | entier 4" xfId="1300" xr:uid="{00000000-0005-0000-0000-000043050000}"/>
    <cellStyle name="tableau | cellule | (total) | euro | entier 4 2" xfId="1301" xr:uid="{00000000-0005-0000-0000-000044050000}"/>
    <cellStyle name="tableau | cellule | (total) | euro | entier 5" xfId="1302" xr:uid="{00000000-0005-0000-0000-000045050000}"/>
    <cellStyle name="tableau | cellule | (total) | euro | entier 5 2" xfId="1303" xr:uid="{00000000-0005-0000-0000-000046050000}"/>
    <cellStyle name="tableau | cellule | (total) | euro | entier 6" xfId="1304" xr:uid="{00000000-0005-0000-0000-000047050000}"/>
    <cellStyle name="tableau | cellule | (total) | franc | decimal 1" xfId="1305" xr:uid="{00000000-0005-0000-0000-000048050000}"/>
    <cellStyle name="tableau | cellule | (total) | franc | decimal 1 2" xfId="1306" xr:uid="{00000000-0005-0000-0000-000049050000}"/>
    <cellStyle name="tableau | cellule | (total) | franc | decimal 1 2 2" xfId="1307" xr:uid="{00000000-0005-0000-0000-00004A050000}"/>
    <cellStyle name="tableau | cellule | (total) | franc | decimal 1 3" xfId="1308" xr:uid="{00000000-0005-0000-0000-00004B050000}"/>
    <cellStyle name="tableau | cellule | (total) | franc | decimal 1 3 2" xfId="1309" xr:uid="{00000000-0005-0000-0000-00004C050000}"/>
    <cellStyle name="tableau | cellule | (total) | franc | decimal 1 4" xfId="1310" xr:uid="{00000000-0005-0000-0000-00004D050000}"/>
    <cellStyle name="tableau | cellule | (total) | franc | decimal 1 4 2" xfId="1311" xr:uid="{00000000-0005-0000-0000-00004E050000}"/>
    <cellStyle name="tableau | cellule | (total) | franc | decimal 1 5" xfId="1312" xr:uid="{00000000-0005-0000-0000-00004F050000}"/>
    <cellStyle name="tableau | cellule | (total) | franc | decimal 1 5 2" xfId="1313" xr:uid="{00000000-0005-0000-0000-000050050000}"/>
    <cellStyle name="tableau | cellule | (total) | franc | decimal 1 6" xfId="1314" xr:uid="{00000000-0005-0000-0000-000051050000}"/>
    <cellStyle name="tableau | cellule | (total) | franc | decimal 2" xfId="1315" xr:uid="{00000000-0005-0000-0000-000052050000}"/>
    <cellStyle name="tableau | cellule | (total) | franc | decimal 2 2" xfId="1316" xr:uid="{00000000-0005-0000-0000-000053050000}"/>
    <cellStyle name="tableau | cellule | (total) | franc | decimal 2 2 2" xfId="1317" xr:uid="{00000000-0005-0000-0000-000054050000}"/>
    <cellStyle name="tableau | cellule | (total) | franc | decimal 2 3" xfId="1318" xr:uid="{00000000-0005-0000-0000-000055050000}"/>
    <cellStyle name="tableau | cellule | (total) | franc | decimal 2 3 2" xfId="1319" xr:uid="{00000000-0005-0000-0000-000056050000}"/>
    <cellStyle name="tableau | cellule | (total) | franc | decimal 2 4" xfId="1320" xr:uid="{00000000-0005-0000-0000-000057050000}"/>
    <cellStyle name="tableau | cellule | (total) | franc | decimal 2 4 2" xfId="1321" xr:uid="{00000000-0005-0000-0000-000058050000}"/>
    <cellStyle name="tableau | cellule | (total) | franc | decimal 2 5" xfId="1322" xr:uid="{00000000-0005-0000-0000-000059050000}"/>
    <cellStyle name="tableau | cellule | (total) | franc | decimal 2 5 2" xfId="1323" xr:uid="{00000000-0005-0000-0000-00005A050000}"/>
    <cellStyle name="tableau | cellule | (total) | franc | decimal 2 6" xfId="1324" xr:uid="{00000000-0005-0000-0000-00005B050000}"/>
    <cellStyle name="tableau | cellule | (total) | franc | entier" xfId="1325" xr:uid="{00000000-0005-0000-0000-00005C050000}"/>
    <cellStyle name="tableau | cellule | (total) | franc | entier 2" xfId="1326" xr:uid="{00000000-0005-0000-0000-00005D050000}"/>
    <cellStyle name="tableau | cellule | (total) | franc | entier 2 2" xfId="1327" xr:uid="{00000000-0005-0000-0000-00005E050000}"/>
    <cellStyle name="tableau | cellule | (total) | franc | entier 3" xfId="1328" xr:uid="{00000000-0005-0000-0000-00005F050000}"/>
    <cellStyle name="tableau | cellule | (total) | franc | entier 3 2" xfId="1329" xr:uid="{00000000-0005-0000-0000-000060050000}"/>
    <cellStyle name="tableau | cellule | (total) | franc | entier 4" xfId="1330" xr:uid="{00000000-0005-0000-0000-000061050000}"/>
    <cellStyle name="tableau | cellule | (total) | franc | entier 4 2" xfId="1331" xr:uid="{00000000-0005-0000-0000-000062050000}"/>
    <cellStyle name="tableau | cellule | (total) | franc | entier 5" xfId="1332" xr:uid="{00000000-0005-0000-0000-000063050000}"/>
    <cellStyle name="tableau | cellule | (total) | franc | entier 5 2" xfId="1333" xr:uid="{00000000-0005-0000-0000-000064050000}"/>
    <cellStyle name="tableau | cellule | (total) | franc | entier 6" xfId="1334" xr:uid="{00000000-0005-0000-0000-000065050000}"/>
    <cellStyle name="tableau | cellule | (total) | pourcentage | decimal 1" xfId="1335" xr:uid="{00000000-0005-0000-0000-000066050000}"/>
    <cellStyle name="tableau | cellule | (total) | pourcentage | decimal 1 2" xfId="1336" xr:uid="{00000000-0005-0000-0000-000067050000}"/>
    <cellStyle name="tableau | cellule | (total) | pourcentage | decimal 1 2 2" xfId="1337" xr:uid="{00000000-0005-0000-0000-000068050000}"/>
    <cellStyle name="tableau | cellule | (total) | pourcentage | decimal 1 3" xfId="1338" xr:uid="{00000000-0005-0000-0000-000069050000}"/>
    <cellStyle name="tableau | cellule | (total) | pourcentage | decimal 1 3 2" xfId="1339" xr:uid="{00000000-0005-0000-0000-00006A050000}"/>
    <cellStyle name="tableau | cellule | (total) | pourcentage | decimal 1 4" xfId="1340" xr:uid="{00000000-0005-0000-0000-00006B050000}"/>
    <cellStyle name="tableau | cellule | (total) | pourcentage | decimal 1 4 2" xfId="1341" xr:uid="{00000000-0005-0000-0000-00006C050000}"/>
    <cellStyle name="tableau | cellule | (total) | pourcentage | decimal 1 5" xfId="1342" xr:uid="{00000000-0005-0000-0000-00006D050000}"/>
    <cellStyle name="tableau | cellule | (total) | pourcentage | decimal 1 5 2" xfId="1343" xr:uid="{00000000-0005-0000-0000-00006E050000}"/>
    <cellStyle name="tableau | cellule | (total) | pourcentage | decimal 1 6" xfId="1344" xr:uid="{00000000-0005-0000-0000-00006F050000}"/>
    <cellStyle name="tableau | cellule | (total) | pourcentage | decimal 2" xfId="1345" xr:uid="{00000000-0005-0000-0000-000070050000}"/>
    <cellStyle name="tableau | cellule | (total) | pourcentage | decimal 2 2" xfId="1346" xr:uid="{00000000-0005-0000-0000-000071050000}"/>
    <cellStyle name="tableau | cellule | (total) | pourcentage | decimal 2 2 2" xfId="1347" xr:uid="{00000000-0005-0000-0000-000072050000}"/>
    <cellStyle name="tableau | cellule | (total) | pourcentage | decimal 2 3" xfId="1348" xr:uid="{00000000-0005-0000-0000-000073050000}"/>
    <cellStyle name="tableau | cellule | (total) | pourcentage | decimal 2 3 2" xfId="1349" xr:uid="{00000000-0005-0000-0000-000074050000}"/>
    <cellStyle name="tableau | cellule | (total) | pourcentage | decimal 2 4" xfId="1350" xr:uid="{00000000-0005-0000-0000-000075050000}"/>
    <cellStyle name="tableau | cellule | (total) | pourcentage | decimal 2 4 2" xfId="1351" xr:uid="{00000000-0005-0000-0000-000076050000}"/>
    <cellStyle name="tableau | cellule | (total) | pourcentage | decimal 2 5" xfId="1352" xr:uid="{00000000-0005-0000-0000-000077050000}"/>
    <cellStyle name="tableau | cellule | (total) | pourcentage | decimal 2 5 2" xfId="1353" xr:uid="{00000000-0005-0000-0000-000078050000}"/>
    <cellStyle name="tableau | cellule | (total) | pourcentage | decimal 2 6" xfId="1354" xr:uid="{00000000-0005-0000-0000-000079050000}"/>
    <cellStyle name="tableau | cellule | (total) | pourcentage | entier" xfId="1355" xr:uid="{00000000-0005-0000-0000-00007A050000}"/>
    <cellStyle name="tableau | cellule | (total) | pourcentage | entier 2" xfId="1356" xr:uid="{00000000-0005-0000-0000-00007B050000}"/>
    <cellStyle name="tableau | cellule | (total) | pourcentage | entier 2 2" xfId="1357" xr:uid="{00000000-0005-0000-0000-00007C050000}"/>
    <cellStyle name="tableau | cellule | (total) | pourcentage | entier 3" xfId="1358" xr:uid="{00000000-0005-0000-0000-00007D050000}"/>
    <cellStyle name="tableau | cellule | (total) | pourcentage | entier 3 2" xfId="1359" xr:uid="{00000000-0005-0000-0000-00007E050000}"/>
    <cellStyle name="tableau | cellule | (total) | pourcentage | entier 4" xfId="1360" xr:uid="{00000000-0005-0000-0000-00007F050000}"/>
    <cellStyle name="tableau | cellule | (total) | pourcentage | entier 4 2" xfId="1361" xr:uid="{00000000-0005-0000-0000-000080050000}"/>
    <cellStyle name="tableau | cellule | (total) | pourcentage | entier 5" xfId="1362" xr:uid="{00000000-0005-0000-0000-000081050000}"/>
    <cellStyle name="tableau | cellule | (total) | pourcentage | entier 5 2" xfId="1363" xr:uid="{00000000-0005-0000-0000-000082050000}"/>
    <cellStyle name="tableau | cellule | (total) | pourcentage | entier 6" xfId="1364" xr:uid="{00000000-0005-0000-0000-000083050000}"/>
    <cellStyle name="tableau | cellule | (total) | standard" xfId="1365" xr:uid="{00000000-0005-0000-0000-000084050000}"/>
    <cellStyle name="tableau | cellule | (total) | standard 2" xfId="1366" xr:uid="{00000000-0005-0000-0000-000085050000}"/>
    <cellStyle name="tableau | cellule | (total) | standard 2 2" xfId="1367" xr:uid="{00000000-0005-0000-0000-000086050000}"/>
    <cellStyle name="tableau | cellule | (total) | standard 3" xfId="1368" xr:uid="{00000000-0005-0000-0000-000087050000}"/>
    <cellStyle name="tableau | cellule | (total) | standard 3 2" xfId="1369" xr:uid="{00000000-0005-0000-0000-000088050000}"/>
    <cellStyle name="tableau | cellule | (total) | standard 4" xfId="1370" xr:uid="{00000000-0005-0000-0000-000089050000}"/>
    <cellStyle name="tableau | cellule | (total) | standard 4 2" xfId="1371" xr:uid="{00000000-0005-0000-0000-00008A050000}"/>
    <cellStyle name="tableau | cellule | (total) | standard 5" xfId="1372" xr:uid="{00000000-0005-0000-0000-00008B050000}"/>
    <cellStyle name="tableau | cellule | (total) | standard 5 2" xfId="1373" xr:uid="{00000000-0005-0000-0000-00008C050000}"/>
    <cellStyle name="tableau | cellule | (total) | standard 6" xfId="1374" xr:uid="{00000000-0005-0000-0000-00008D050000}"/>
    <cellStyle name="tableau | cellule | (total) | texte" xfId="1375" xr:uid="{00000000-0005-0000-0000-00008E050000}"/>
    <cellStyle name="tableau | cellule | (total) | texte 2" xfId="1376" xr:uid="{00000000-0005-0000-0000-00008F050000}"/>
    <cellStyle name="tableau | cellule | (total) | texte 2 2" xfId="1377" xr:uid="{00000000-0005-0000-0000-000090050000}"/>
    <cellStyle name="tableau | cellule | (total) | texte 3" xfId="1378" xr:uid="{00000000-0005-0000-0000-000091050000}"/>
    <cellStyle name="tableau | cellule | (total) | texte 3 2" xfId="1379" xr:uid="{00000000-0005-0000-0000-000092050000}"/>
    <cellStyle name="tableau | cellule | (total) | texte 4" xfId="1380" xr:uid="{00000000-0005-0000-0000-000093050000}"/>
    <cellStyle name="tableau | cellule | (total) | texte 4 2" xfId="1381" xr:uid="{00000000-0005-0000-0000-000094050000}"/>
    <cellStyle name="tableau | cellule | (total) | texte 5" xfId="1382" xr:uid="{00000000-0005-0000-0000-000095050000}"/>
    <cellStyle name="tableau | cellule | (total) | texte 5 2" xfId="1383" xr:uid="{00000000-0005-0000-0000-000096050000}"/>
    <cellStyle name="tableau | cellule | (total) | texte 6" xfId="1384" xr:uid="{00000000-0005-0000-0000-000097050000}"/>
    <cellStyle name="tableau | cellule | normal | decimal 1" xfId="1385" xr:uid="{00000000-0005-0000-0000-000098050000}"/>
    <cellStyle name="tableau | cellule | normal | decimal 1 2" xfId="1386" xr:uid="{00000000-0005-0000-0000-000099050000}"/>
    <cellStyle name="tableau | cellule | normal | decimal 1 2 2" xfId="1387" xr:uid="{00000000-0005-0000-0000-00009A050000}"/>
    <cellStyle name="tableau | cellule | normal | decimal 1 2 2 2" xfId="1388" xr:uid="{00000000-0005-0000-0000-00009B050000}"/>
    <cellStyle name="tableau | cellule | normal | decimal 1 2 3" xfId="1389" xr:uid="{00000000-0005-0000-0000-00009C050000}"/>
    <cellStyle name="tableau | cellule | normal | decimal 1 2 3 2" xfId="1390" xr:uid="{00000000-0005-0000-0000-00009D050000}"/>
    <cellStyle name="tableau | cellule | normal | decimal 1 2 4" xfId="1391" xr:uid="{00000000-0005-0000-0000-00009E050000}"/>
    <cellStyle name="tableau | cellule | normal | decimal 1 3" xfId="1392" xr:uid="{00000000-0005-0000-0000-00009F050000}"/>
    <cellStyle name="tableau | cellule | normal | decimal 1 3 2" xfId="1393" xr:uid="{00000000-0005-0000-0000-0000A0050000}"/>
    <cellStyle name="tableau | cellule | normal | decimal 1 3 2 2" xfId="1394" xr:uid="{00000000-0005-0000-0000-0000A1050000}"/>
    <cellStyle name="tableau | cellule | normal | decimal 1 3 3" xfId="1395" xr:uid="{00000000-0005-0000-0000-0000A2050000}"/>
    <cellStyle name="tableau | cellule | normal | decimal 1 4" xfId="1396" xr:uid="{00000000-0005-0000-0000-0000A3050000}"/>
    <cellStyle name="tableau | cellule | normal | decimal 1 4 2" xfId="1397" xr:uid="{00000000-0005-0000-0000-0000A4050000}"/>
    <cellStyle name="tableau | cellule | normal | decimal 1 5" xfId="1398" xr:uid="{00000000-0005-0000-0000-0000A5050000}"/>
    <cellStyle name="tableau | cellule | normal | decimal 1 5 2" xfId="1399" xr:uid="{00000000-0005-0000-0000-0000A6050000}"/>
    <cellStyle name="tableau | cellule | normal | decimal 1 6" xfId="1400" xr:uid="{00000000-0005-0000-0000-0000A7050000}"/>
    <cellStyle name="tableau | cellule | normal | decimal 2" xfId="1401" xr:uid="{00000000-0005-0000-0000-0000A8050000}"/>
    <cellStyle name="tableau | cellule | normal | decimal 2 2" xfId="1402" xr:uid="{00000000-0005-0000-0000-0000A9050000}"/>
    <cellStyle name="tableau | cellule | normal | decimal 2 2 2" xfId="1403" xr:uid="{00000000-0005-0000-0000-0000AA050000}"/>
    <cellStyle name="tableau | cellule | normal | decimal 2 2 2 2" xfId="1404" xr:uid="{00000000-0005-0000-0000-0000AB050000}"/>
    <cellStyle name="tableau | cellule | normal | decimal 2 2 3" xfId="1405" xr:uid="{00000000-0005-0000-0000-0000AC050000}"/>
    <cellStyle name="tableau | cellule | normal | decimal 2 3" xfId="1406" xr:uid="{00000000-0005-0000-0000-0000AD050000}"/>
    <cellStyle name="tableau | cellule | normal | decimal 2 3 2" xfId="1407" xr:uid="{00000000-0005-0000-0000-0000AE050000}"/>
    <cellStyle name="tableau | cellule | normal | decimal 2 4" xfId="1408" xr:uid="{00000000-0005-0000-0000-0000AF050000}"/>
    <cellStyle name="tableau | cellule | normal | decimal 2 4 2" xfId="1409" xr:uid="{00000000-0005-0000-0000-0000B0050000}"/>
    <cellStyle name="tableau | cellule | normal | decimal 2 5" xfId="1410" xr:uid="{00000000-0005-0000-0000-0000B1050000}"/>
    <cellStyle name="tableau | cellule | normal | decimal 2 5 2" xfId="1411" xr:uid="{00000000-0005-0000-0000-0000B2050000}"/>
    <cellStyle name="tableau | cellule | normal | decimal 2 6" xfId="1412" xr:uid="{00000000-0005-0000-0000-0000B3050000}"/>
    <cellStyle name="tableau | cellule | normal | decimal 3" xfId="1413" xr:uid="{00000000-0005-0000-0000-0000B4050000}"/>
    <cellStyle name="tableau | cellule | normal | decimal 3 2" xfId="1414" xr:uid="{00000000-0005-0000-0000-0000B5050000}"/>
    <cellStyle name="tableau | cellule | normal | decimal 3 2 2" xfId="1415" xr:uid="{00000000-0005-0000-0000-0000B6050000}"/>
    <cellStyle name="tableau | cellule | normal | decimal 3 2 2 2" xfId="1416" xr:uid="{00000000-0005-0000-0000-0000B7050000}"/>
    <cellStyle name="tableau | cellule | normal | decimal 3 2 3" xfId="1417" xr:uid="{00000000-0005-0000-0000-0000B8050000}"/>
    <cellStyle name="tableau | cellule | normal | decimal 3 3" xfId="1418" xr:uid="{00000000-0005-0000-0000-0000B9050000}"/>
    <cellStyle name="tableau | cellule | normal | decimal 3 3 2" xfId="1419" xr:uid="{00000000-0005-0000-0000-0000BA050000}"/>
    <cellStyle name="tableau | cellule | normal | decimal 3 4" xfId="1420" xr:uid="{00000000-0005-0000-0000-0000BB050000}"/>
    <cellStyle name="tableau | cellule | normal | decimal 3 4 2" xfId="1421" xr:uid="{00000000-0005-0000-0000-0000BC050000}"/>
    <cellStyle name="tableau | cellule | normal | decimal 3 5" xfId="1422" xr:uid="{00000000-0005-0000-0000-0000BD050000}"/>
    <cellStyle name="tableau | cellule | normal | decimal 3 5 2" xfId="1423" xr:uid="{00000000-0005-0000-0000-0000BE050000}"/>
    <cellStyle name="tableau | cellule | normal | decimal 3 6" xfId="1424" xr:uid="{00000000-0005-0000-0000-0000BF050000}"/>
    <cellStyle name="tableau | cellule | normal | decimal 4" xfId="1425" xr:uid="{00000000-0005-0000-0000-0000C0050000}"/>
    <cellStyle name="tableau | cellule | normal | decimal 4 2" xfId="1426" xr:uid="{00000000-0005-0000-0000-0000C1050000}"/>
    <cellStyle name="tableau | cellule | normal | decimal 4 2 2" xfId="1427" xr:uid="{00000000-0005-0000-0000-0000C2050000}"/>
    <cellStyle name="tableau | cellule | normal | decimal 4 2 2 2" xfId="1428" xr:uid="{00000000-0005-0000-0000-0000C3050000}"/>
    <cellStyle name="tableau | cellule | normal | decimal 4 2 3" xfId="1429" xr:uid="{00000000-0005-0000-0000-0000C4050000}"/>
    <cellStyle name="tableau | cellule | normal | decimal 4 3" xfId="1430" xr:uid="{00000000-0005-0000-0000-0000C5050000}"/>
    <cellStyle name="tableau | cellule | normal | decimal 4 3 2" xfId="1431" xr:uid="{00000000-0005-0000-0000-0000C6050000}"/>
    <cellStyle name="tableau | cellule | normal | decimal 4 4" xfId="1432" xr:uid="{00000000-0005-0000-0000-0000C7050000}"/>
    <cellStyle name="tableau | cellule | normal | decimal 4 4 2" xfId="1433" xr:uid="{00000000-0005-0000-0000-0000C8050000}"/>
    <cellStyle name="tableau | cellule | normal | decimal 4 5" xfId="1434" xr:uid="{00000000-0005-0000-0000-0000C9050000}"/>
    <cellStyle name="tableau | cellule | normal | decimal 4 5 2" xfId="1435" xr:uid="{00000000-0005-0000-0000-0000CA050000}"/>
    <cellStyle name="tableau | cellule | normal | decimal 4 6" xfId="1436" xr:uid="{00000000-0005-0000-0000-0000CB050000}"/>
    <cellStyle name="tableau | cellule | normal | entier" xfId="1437" xr:uid="{00000000-0005-0000-0000-0000CC050000}"/>
    <cellStyle name="tableau | cellule | normal | entier 2" xfId="1438" xr:uid="{00000000-0005-0000-0000-0000CD050000}"/>
    <cellStyle name="tableau | cellule | normal | entier 2 2" xfId="1439" xr:uid="{00000000-0005-0000-0000-0000CE050000}"/>
    <cellStyle name="tableau | cellule | normal | entier 2 2 2" xfId="1440" xr:uid="{00000000-0005-0000-0000-0000CF050000}"/>
    <cellStyle name="tableau | cellule | normal | entier 2 3" xfId="1441" xr:uid="{00000000-0005-0000-0000-0000D0050000}"/>
    <cellStyle name="tableau | cellule | normal | entier 3" xfId="1442" xr:uid="{00000000-0005-0000-0000-0000D1050000}"/>
    <cellStyle name="tableau | cellule | normal | entier 3 2" xfId="1443" xr:uid="{00000000-0005-0000-0000-0000D2050000}"/>
    <cellStyle name="tableau | cellule | normal | entier 4" xfId="1444" xr:uid="{00000000-0005-0000-0000-0000D3050000}"/>
    <cellStyle name="tableau | cellule | normal | entier 4 2" xfId="1445" xr:uid="{00000000-0005-0000-0000-0000D4050000}"/>
    <cellStyle name="tableau | cellule | normal | entier 5" xfId="1446" xr:uid="{00000000-0005-0000-0000-0000D5050000}"/>
    <cellStyle name="tableau | cellule | normal | entier 5 2" xfId="1447" xr:uid="{00000000-0005-0000-0000-0000D6050000}"/>
    <cellStyle name="tableau | cellule | normal | entier 6" xfId="1448" xr:uid="{00000000-0005-0000-0000-0000D7050000}"/>
    <cellStyle name="tableau | cellule | normal | euro | decimal 1" xfId="1449" xr:uid="{00000000-0005-0000-0000-0000D8050000}"/>
    <cellStyle name="tableau | cellule | normal | euro | decimal 1 2" xfId="1450" xr:uid="{00000000-0005-0000-0000-0000D9050000}"/>
    <cellStyle name="tableau | cellule | normal | euro | decimal 1 2 2" xfId="1451" xr:uid="{00000000-0005-0000-0000-0000DA050000}"/>
    <cellStyle name="tableau | cellule | normal | euro | decimal 1 2 2 2" xfId="1452" xr:uid="{00000000-0005-0000-0000-0000DB050000}"/>
    <cellStyle name="tableau | cellule | normal | euro | decimal 1 2 3" xfId="1453" xr:uid="{00000000-0005-0000-0000-0000DC050000}"/>
    <cellStyle name="tableau | cellule | normal | euro | decimal 1 3" xfId="1454" xr:uid="{00000000-0005-0000-0000-0000DD050000}"/>
    <cellStyle name="tableau | cellule | normal | euro | decimal 1 3 2" xfId="1455" xr:uid="{00000000-0005-0000-0000-0000DE050000}"/>
    <cellStyle name="tableau | cellule | normal | euro | decimal 1 4" xfId="1456" xr:uid="{00000000-0005-0000-0000-0000DF050000}"/>
    <cellStyle name="tableau | cellule | normal | euro | decimal 1 4 2" xfId="1457" xr:uid="{00000000-0005-0000-0000-0000E0050000}"/>
    <cellStyle name="tableau | cellule | normal | euro | decimal 1 5" xfId="1458" xr:uid="{00000000-0005-0000-0000-0000E1050000}"/>
    <cellStyle name="tableau | cellule | normal | euro | decimal 1 5 2" xfId="1459" xr:uid="{00000000-0005-0000-0000-0000E2050000}"/>
    <cellStyle name="tableau | cellule | normal | euro | decimal 1 6" xfId="1460" xr:uid="{00000000-0005-0000-0000-0000E3050000}"/>
    <cellStyle name="tableau | cellule | normal | euro | decimal 2" xfId="1461" xr:uid="{00000000-0005-0000-0000-0000E4050000}"/>
    <cellStyle name="tableau | cellule | normal | euro | decimal 2 2" xfId="1462" xr:uid="{00000000-0005-0000-0000-0000E5050000}"/>
    <cellStyle name="tableau | cellule | normal | euro | decimal 2 2 2" xfId="1463" xr:uid="{00000000-0005-0000-0000-0000E6050000}"/>
    <cellStyle name="tableau | cellule | normal | euro | decimal 2 2 2 2" xfId="1464" xr:uid="{00000000-0005-0000-0000-0000E7050000}"/>
    <cellStyle name="tableau | cellule | normal | euro | decimal 2 2 3" xfId="1465" xr:uid="{00000000-0005-0000-0000-0000E8050000}"/>
    <cellStyle name="tableau | cellule | normal | euro | decimal 2 3" xfId="1466" xr:uid="{00000000-0005-0000-0000-0000E9050000}"/>
    <cellStyle name="tableau | cellule | normal | euro | decimal 2 3 2" xfId="1467" xr:uid="{00000000-0005-0000-0000-0000EA050000}"/>
    <cellStyle name="tableau | cellule | normal | euro | decimal 2 4" xfId="1468" xr:uid="{00000000-0005-0000-0000-0000EB050000}"/>
    <cellStyle name="tableau | cellule | normal | euro | decimal 2 4 2" xfId="1469" xr:uid="{00000000-0005-0000-0000-0000EC050000}"/>
    <cellStyle name="tableau | cellule | normal | euro | decimal 2 5" xfId="1470" xr:uid="{00000000-0005-0000-0000-0000ED050000}"/>
    <cellStyle name="tableau | cellule | normal | euro | decimal 2 5 2" xfId="1471" xr:uid="{00000000-0005-0000-0000-0000EE050000}"/>
    <cellStyle name="tableau | cellule | normal | euro | decimal 2 6" xfId="1472" xr:uid="{00000000-0005-0000-0000-0000EF050000}"/>
    <cellStyle name="tableau | cellule | normal | euro | entier" xfId="1473" xr:uid="{00000000-0005-0000-0000-0000F0050000}"/>
    <cellStyle name="tableau | cellule | normal | euro | entier 2" xfId="1474" xr:uid="{00000000-0005-0000-0000-0000F1050000}"/>
    <cellStyle name="tableau | cellule | normal | euro | entier 2 2" xfId="1475" xr:uid="{00000000-0005-0000-0000-0000F2050000}"/>
    <cellStyle name="tableau | cellule | normal | euro | entier 2 2 2" xfId="1476" xr:uid="{00000000-0005-0000-0000-0000F3050000}"/>
    <cellStyle name="tableau | cellule | normal | euro | entier 2 3" xfId="1477" xr:uid="{00000000-0005-0000-0000-0000F4050000}"/>
    <cellStyle name="tableau | cellule | normal | euro | entier 3" xfId="1478" xr:uid="{00000000-0005-0000-0000-0000F5050000}"/>
    <cellStyle name="tableau | cellule | normal | euro | entier 3 2" xfId="1479" xr:uid="{00000000-0005-0000-0000-0000F6050000}"/>
    <cellStyle name="tableau | cellule | normal | euro | entier 4" xfId="1480" xr:uid="{00000000-0005-0000-0000-0000F7050000}"/>
    <cellStyle name="tableau | cellule | normal | euro | entier 4 2" xfId="1481" xr:uid="{00000000-0005-0000-0000-0000F8050000}"/>
    <cellStyle name="tableau | cellule | normal | euro | entier 5" xfId="1482" xr:uid="{00000000-0005-0000-0000-0000F9050000}"/>
    <cellStyle name="tableau | cellule | normal | euro | entier 5 2" xfId="1483" xr:uid="{00000000-0005-0000-0000-0000FA050000}"/>
    <cellStyle name="tableau | cellule | normal | euro | entier 6" xfId="1484" xr:uid="{00000000-0005-0000-0000-0000FB050000}"/>
    <cellStyle name="tableau | cellule | normal | franc | decimal 1" xfId="1485" xr:uid="{00000000-0005-0000-0000-0000FC050000}"/>
    <cellStyle name="tableau | cellule | normal | franc | decimal 1 2" xfId="1486" xr:uid="{00000000-0005-0000-0000-0000FD050000}"/>
    <cellStyle name="tableau | cellule | normal | franc | decimal 1 2 2" xfId="1487" xr:uid="{00000000-0005-0000-0000-0000FE050000}"/>
    <cellStyle name="tableau | cellule | normal | franc | decimal 1 2 2 2" xfId="1488" xr:uid="{00000000-0005-0000-0000-0000FF050000}"/>
    <cellStyle name="tableau | cellule | normal | franc | decimal 1 2 3" xfId="1489" xr:uid="{00000000-0005-0000-0000-000000060000}"/>
    <cellStyle name="tableau | cellule | normal | franc | decimal 1 3" xfId="1490" xr:uid="{00000000-0005-0000-0000-000001060000}"/>
    <cellStyle name="tableau | cellule | normal | franc | decimal 1 3 2" xfId="1491" xr:uid="{00000000-0005-0000-0000-000002060000}"/>
    <cellStyle name="tableau | cellule | normal | franc | decimal 1 4" xfId="1492" xr:uid="{00000000-0005-0000-0000-000003060000}"/>
    <cellStyle name="tableau | cellule | normal | franc | decimal 1 4 2" xfId="1493" xr:uid="{00000000-0005-0000-0000-000004060000}"/>
    <cellStyle name="tableau | cellule | normal | franc | decimal 1 5" xfId="1494" xr:uid="{00000000-0005-0000-0000-000005060000}"/>
    <cellStyle name="tableau | cellule | normal | franc | decimal 1 5 2" xfId="1495" xr:uid="{00000000-0005-0000-0000-000006060000}"/>
    <cellStyle name="tableau | cellule | normal | franc | decimal 1 6" xfId="1496" xr:uid="{00000000-0005-0000-0000-000007060000}"/>
    <cellStyle name="tableau | cellule | normal | franc | decimal 2" xfId="1497" xr:uid="{00000000-0005-0000-0000-000008060000}"/>
    <cellStyle name="tableau | cellule | normal | franc | decimal 2 2" xfId="1498" xr:uid="{00000000-0005-0000-0000-000009060000}"/>
    <cellStyle name="tableau | cellule | normal | franc | decimal 2 2 2" xfId="1499" xr:uid="{00000000-0005-0000-0000-00000A060000}"/>
    <cellStyle name="tableau | cellule | normal | franc | decimal 2 2 2 2" xfId="1500" xr:uid="{00000000-0005-0000-0000-00000B060000}"/>
    <cellStyle name="tableau | cellule | normal | franc | decimal 2 2 3" xfId="1501" xr:uid="{00000000-0005-0000-0000-00000C060000}"/>
    <cellStyle name="tableau | cellule | normal | franc | decimal 2 3" xfId="1502" xr:uid="{00000000-0005-0000-0000-00000D060000}"/>
    <cellStyle name="tableau | cellule | normal | franc | decimal 2 3 2" xfId="1503" xr:uid="{00000000-0005-0000-0000-00000E060000}"/>
    <cellStyle name="tableau | cellule | normal | franc | decimal 2 4" xfId="1504" xr:uid="{00000000-0005-0000-0000-00000F060000}"/>
    <cellStyle name="tableau | cellule | normal | franc | decimal 2 4 2" xfId="1505" xr:uid="{00000000-0005-0000-0000-000010060000}"/>
    <cellStyle name="tableau | cellule | normal | franc | decimal 2 5" xfId="1506" xr:uid="{00000000-0005-0000-0000-000011060000}"/>
    <cellStyle name="tableau | cellule | normal | franc | decimal 2 5 2" xfId="1507" xr:uid="{00000000-0005-0000-0000-000012060000}"/>
    <cellStyle name="tableau | cellule | normal | franc | decimal 2 6" xfId="1508" xr:uid="{00000000-0005-0000-0000-000013060000}"/>
    <cellStyle name="tableau | cellule | normal | franc | entier" xfId="1509" xr:uid="{00000000-0005-0000-0000-000014060000}"/>
    <cellStyle name="tableau | cellule | normal | franc | entier 2" xfId="1510" xr:uid="{00000000-0005-0000-0000-000015060000}"/>
    <cellStyle name="tableau | cellule | normal | franc | entier 2 2" xfId="1511" xr:uid="{00000000-0005-0000-0000-000016060000}"/>
    <cellStyle name="tableau | cellule | normal | franc | entier 2 2 2" xfId="1512" xr:uid="{00000000-0005-0000-0000-000017060000}"/>
    <cellStyle name="tableau | cellule | normal | franc | entier 2 3" xfId="1513" xr:uid="{00000000-0005-0000-0000-000018060000}"/>
    <cellStyle name="tableau | cellule | normal | franc | entier 3" xfId="1514" xr:uid="{00000000-0005-0000-0000-000019060000}"/>
    <cellStyle name="tableau | cellule | normal | franc | entier 3 2" xfId="1515" xr:uid="{00000000-0005-0000-0000-00001A060000}"/>
    <cellStyle name="tableau | cellule | normal | franc | entier 4" xfId="1516" xr:uid="{00000000-0005-0000-0000-00001B060000}"/>
    <cellStyle name="tableau | cellule | normal | franc | entier 4 2" xfId="1517" xr:uid="{00000000-0005-0000-0000-00001C060000}"/>
    <cellStyle name="tableau | cellule | normal | franc | entier 5" xfId="1518" xr:uid="{00000000-0005-0000-0000-00001D060000}"/>
    <cellStyle name="tableau | cellule | normal | franc | entier 5 2" xfId="1519" xr:uid="{00000000-0005-0000-0000-00001E060000}"/>
    <cellStyle name="tableau | cellule | normal | franc | entier 6" xfId="1520" xr:uid="{00000000-0005-0000-0000-00001F060000}"/>
    <cellStyle name="tableau | cellule | normal | pourcentage | decimal 1" xfId="1521" xr:uid="{00000000-0005-0000-0000-000020060000}"/>
    <cellStyle name="tableau | cellule | normal | pourcentage | decimal 1 2" xfId="1522" xr:uid="{00000000-0005-0000-0000-000021060000}"/>
    <cellStyle name="tableau | cellule | normal | pourcentage | decimal 1 2 2" xfId="1523" xr:uid="{00000000-0005-0000-0000-000022060000}"/>
    <cellStyle name="tableau | cellule | normal | pourcentage | decimal 1 2 2 2" xfId="1524" xr:uid="{00000000-0005-0000-0000-000023060000}"/>
    <cellStyle name="tableau | cellule | normal | pourcentage | decimal 1 2 3" xfId="1525" xr:uid="{00000000-0005-0000-0000-000024060000}"/>
    <cellStyle name="tableau | cellule | normal | pourcentage | decimal 1 3" xfId="1526" xr:uid="{00000000-0005-0000-0000-000025060000}"/>
    <cellStyle name="tableau | cellule | normal | pourcentage | decimal 1 3 2" xfId="1527" xr:uid="{00000000-0005-0000-0000-000026060000}"/>
    <cellStyle name="tableau | cellule | normal | pourcentage | decimal 1 4" xfId="1528" xr:uid="{00000000-0005-0000-0000-000027060000}"/>
    <cellStyle name="tableau | cellule | normal | pourcentage | decimal 1 4 2" xfId="1529" xr:uid="{00000000-0005-0000-0000-000028060000}"/>
    <cellStyle name="tableau | cellule | normal | pourcentage | decimal 1 5" xfId="1530" xr:uid="{00000000-0005-0000-0000-000029060000}"/>
    <cellStyle name="tableau | cellule | normal | pourcentage | decimal 1 5 2" xfId="1531" xr:uid="{00000000-0005-0000-0000-00002A060000}"/>
    <cellStyle name="tableau | cellule | normal | pourcentage | decimal 1 6" xfId="1532" xr:uid="{00000000-0005-0000-0000-00002B060000}"/>
    <cellStyle name="tableau | cellule | normal | pourcentage | decimal 2" xfId="1533" xr:uid="{00000000-0005-0000-0000-00002C060000}"/>
    <cellStyle name="tableau | cellule | normal | pourcentage | decimal 2 2" xfId="1534" xr:uid="{00000000-0005-0000-0000-00002D060000}"/>
    <cellStyle name="tableau | cellule | normal | pourcentage | decimal 2 2 2" xfId="1535" xr:uid="{00000000-0005-0000-0000-00002E060000}"/>
    <cellStyle name="tableau | cellule | normal | pourcentage | decimal 2 2 2 2" xfId="1536" xr:uid="{00000000-0005-0000-0000-00002F060000}"/>
    <cellStyle name="tableau | cellule | normal | pourcentage | decimal 2 2 3" xfId="1537" xr:uid="{00000000-0005-0000-0000-000030060000}"/>
    <cellStyle name="tableau | cellule | normal | pourcentage | decimal 2 3" xfId="1538" xr:uid="{00000000-0005-0000-0000-000031060000}"/>
    <cellStyle name="tableau | cellule | normal | pourcentage | decimal 2 3 2" xfId="1539" xr:uid="{00000000-0005-0000-0000-000032060000}"/>
    <cellStyle name="tableau | cellule | normal | pourcentage | decimal 2 4" xfId="1540" xr:uid="{00000000-0005-0000-0000-000033060000}"/>
    <cellStyle name="tableau | cellule | normal | pourcentage | decimal 2 4 2" xfId="1541" xr:uid="{00000000-0005-0000-0000-000034060000}"/>
    <cellStyle name="tableau | cellule | normal | pourcentage | decimal 2 5" xfId="1542" xr:uid="{00000000-0005-0000-0000-000035060000}"/>
    <cellStyle name="tableau | cellule | normal | pourcentage | decimal 2 5 2" xfId="1543" xr:uid="{00000000-0005-0000-0000-000036060000}"/>
    <cellStyle name="tableau | cellule | normal | pourcentage | decimal 2 6" xfId="1544" xr:uid="{00000000-0005-0000-0000-000037060000}"/>
    <cellStyle name="tableau | cellule | normal | pourcentage | entier" xfId="1545" xr:uid="{00000000-0005-0000-0000-000038060000}"/>
    <cellStyle name="tableau | cellule | normal | pourcentage | entier 2" xfId="1546" xr:uid="{00000000-0005-0000-0000-000039060000}"/>
    <cellStyle name="tableau | cellule | normal | pourcentage | entier 2 2" xfId="1547" xr:uid="{00000000-0005-0000-0000-00003A060000}"/>
    <cellStyle name="tableau | cellule | normal | pourcentage | entier 2 2 2" xfId="1548" xr:uid="{00000000-0005-0000-0000-00003B060000}"/>
    <cellStyle name="tableau | cellule | normal | pourcentage | entier 2 3" xfId="1549" xr:uid="{00000000-0005-0000-0000-00003C060000}"/>
    <cellStyle name="tableau | cellule | normal | pourcentage | entier 3" xfId="1550" xr:uid="{00000000-0005-0000-0000-00003D060000}"/>
    <cellStyle name="tableau | cellule | normal | pourcentage | entier 3 2" xfId="1551" xr:uid="{00000000-0005-0000-0000-00003E060000}"/>
    <cellStyle name="tableau | cellule | normal | pourcentage | entier 4" xfId="1552" xr:uid="{00000000-0005-0000-0000-00003F060000}"/>
    <cellStyle name="tableau | cellule | normal | pourcentage | entier 4 2" xfId="1553" xr:uid="{00000000-0005-0000-0000-000040060000}"/>
    <cellStyle name="tableau | cellule | normal | pourcentage | entier 5" xfId="1554" xr:uid="{00000000-0005-0000-0000-000041060000}"/>
    <cellStyle name="tableau | cellule | normal | pourcentage | entier 5 2" xfId="1555" xr:uid="{00000000-0005-0000-0000-000042060000}"/>
    <cellStyle name="tableau | cellule | normal | pourcentage | entier 6" xfId="1556" xr:uid="{00000000-0005-0000-0000-000043060000}"/>
    <cellStyle name="tableau | cellule | normal | standard" xfId="1557" xr:uid="{00000000-0005-0000-0000-000044060000}"/>
    <cellStyle name="tableau | cellule | normal | standard 2" xfId="1558" xr:uid="{00000000-0005-0000-0000-000045060000}"/>
    <cellStyle name="tableau | cellule | normal | standard 2 2" xfId="1559" xr:uid="{00000000-0005-0000-0000-000046060000}"/>
    <cellStyle name="tableau | cellule | normal | standard 2 2 2" xfId="1560" xr:uid="{00000000-0005-0000-0000-000047060000}"/>
    <cellStyle name="tableau | cellule | normal | standard 2 3" xfId="1561" xr:uid="{00000000-0005-0000-0000-000048060000}"/>
    <cellStyle name="tableau | cellule | normal | standard 3" xfId="1562" xr:uid="{00000000-0005-0000-0000-000049060000}"/>
    <cellStyle name="tableau | cellule | normal | standard 3 2" xfId="1563" xr:uid="{00000000-0005-0000-0000-00004A060000}"/>
    <cellStyle name="tableau | cellule | normal | standard 4" xfId="1564" xr:uid="{00000000-0005-0000-0000-00004B060000}"/>
    <cellStyle name="tableau | cellule | normal | standard 4 2" xfId="1565" xr:uid="{00000000-0005-0000-0000-00004C060000}"/>
    <cellStyle name="tableau | cellule | normal | standard 5" xfId="1566" xr:uid="{00000000-0005-0000-0000-00004D060000}"/>
    <cellStyle name="tableau | cellule | normal | standard 5 2" xfId="1567" xr:uid="{00000000-0005-0000-0000-00004E060000}"/>
    <cellStyle name="tableau | cellule | normal | standard 6" xfId="1568" xr:uid="{00000000-0005-0000-0000-00004F060000}"/>
    <cellStyle name="tableau | cellule | normal | texte" xfId="1569" xr:uid="{00000000-0005-0000-0000-000050060000}"/>
    <cellStyle name="tableau | cellule | normal | texte 2" xfId="1570" xr:uid="{00000000-0005-0000-0000-000051060000}"/>
    <cellStyle name="tableau | cellule | normal | texte 2 2" xfId="1571" xr:uid="{00000000-0005-0000-0000-000052060000}"/>
    <cellStyle name="tableau | cellule | normal | texte 2 2 2" xfId="1572" xr:uid="{00000000-0005-0000-0000-000053060000}"/>
    <cellStyle name="tableau | cellule | normal | texte 2 3" xfId="1573" xr:uid="{00000000-0005-0000-0000-000054060000}"/>
    <cellStyle name="tableau | cellule | normal | texte 3" xfId="1574" xr:uid="{00000000-0005-0000-0000-000055060000}"/>
    <cellStyle name="tableau | cellule | normal | texte 3 2" xfId="1575" xr:uid="{00000000-0005-0000-0000-000056060000}"/>
    <cellStyle name="tableau | cellule | normal | texte 4" xfId="1576" xr:uid="{00000000-0005-0000-0000-000057060000}"/>
    <cellStyle name="tableau | cellule | normal | texte 4 2" xfId="1577" xr:uid="{00000000-0005-0000-0000-000058060000}"/>
    <cellStyle name="tableau | cellule | normal | texte 5" xfId="1578" xr:uid="{00000000-0005-0000-0000-000059060000}"/>
    <cellStyle name="tableau | cellule | normal | texte 5 2" xfId="1579" xr:uid="{00000000-0005-0000-0000-00005A060000}"/>
    <cellStyle name="tableau | cellule | normal | texte 6" xfId="1580" xr:uid="{00000000-0005-0000-0000-00005B060000}"/>
    <cellStyle name="tableau | cellule | total | decimal 1" xfId="1581" xr:uid="{00000000-0005-0000-0000-00005C060000}"/>
    <cellStyle name="tableau | cellule | total | decimal 1 2" xfId="1582" xr:uid="{00000000-0005-0000-0000-00005D060000}"/>
    <cellStyle name="tableau | cellule | total | decimal 1 2 2" xfId="1583" xr:uid="{00000000-0005-0000-0000-00005E060000}"/>
    <cellStyle name="tableau | cellule | total | decimal 1 2 2 2" xfId="1584" xr:uid="{00000000-0005-0000-0000-00005F060000}"/>
    <cellStyle name="tableau | cellule | total | decimal 1 2 3" xfId="1585" xr:uid="{00000000-0005-0000-0000-000060060000}"/>
    <cellStyle name="tableau | cellule | total | decimal 1 2 3 2" xfId="1586" xr:uid="{00000000-0005-0000-0000-000061060000}"/>
    <cellStyle name="tableau | cellule | total | decimal 1 2 4" xfId="1587" xr:uid="{00000000-0005-0000-0000-000062060000}"/>
    <cellStyle name="tableau | cellule | total | decimal 1 3" xfId="1588" xr:uid="{00000000-0005-0000-0000-000063060000}"/>
    <cellStyle name="tableau | cellule | total | decimal 1 3 2" xfId="1589" xr:uid="{00000000-0005-0000-0000-000064060000}"/>
    <cellStyle name="tableau | cellule | total | decimal 1 3 2 2" xfId="1590" xr:uid="{00000000-0005-0000-0000-000065060000}"/>
    <cellStyle name="tableau | cellule | total | decimal 1 3 3" xfId="1591" xr:uid="{00000000-0005-0000-0000-000066060000}"/>
    <cellStyle name="tableau | cellule | total | decimal 1 4" xfId="1592" xr:uid="{00000000-0005-0000-0000-000067060000}"/>
    <cellStyle name="tableau | cellule | total | decimal 1 4 2" xfId="1593" xr:uid="{00000000-0005-0000-0000-000068060000}"/>
    <cellStyle name="tableau | cellule | total | decimal 1 5" xfId="1594" xr:uid="{00000000-0005-0000-0000-000069060000}"/>
    <cellStyle name="tableau | cellule | total | decimal 1 5 2" xfId="1595" xr:uid="{00000000-0005-0000-0000-00006A060000}"/>
    <cellStyle name="tableau | cellule | total | decimal 1 6" xfId="1596" xr:uid="{00000000-0005-0000-0000-00006B060000}"/>
    <cellStyle name="tableau | cellule | total | decimal 2" xfId="1597" xr:uid="{00000000-0005-0000-0000-00006C060000}"/>
    <cellStyle name="tableau | cellule | total | decimal 2 2" xfId="1598" xr:uid="{00000000-0005-0000-0000-00006D060000}"/>
    <cellStyle name="tableau | cellule | total | decimal 2 2 2" xfId="1599" xr:uid="{00000000-0005-0000-0000-00006E060000}"/>
    <cellStyle name="tableau | cellule | total | decimal 2 2 2 2" xfId="1600" xr:uid="{00000000-0005-0000-0000-00006F060000}"/>
    <cellStyle name="tableau | cellule | total | decimal 2 2 3" xfId="1601" xr:uid="{00000000-0005-0000-0000-000070060000}"/>
    <cellStyle name="tableau | cellule | total | decimal 2 3" xfId="1602" xr:uid="{00000000-0005-0000-0000-000071060000}"/>
    <cellStyle name="tableau | cellule | total | decimal 2 3 2" xfId="1603" xr:uid="{00000000-0005-0000-0000-000072060000}"/>
    <cellStyle name="tableau | cellule | total | decimal 2 4" xfId="1604" xr:uid="{00000000-0005-0000-0000-000073060000}"/>
    <cellStyle name="tableau | cellule | total | decimal 2 4 2" xfId="1605" xr:uid="{00000000-0005-0000-0000-000074060000}"/>
    <cellStyle name="tableau | cellule | total | decimal 2 5" xfId="1606" xr:uid="{00000000-0005-0000-0000-000075060000}"/>
    <cellStyle name="tableau | cellule | total | decimal 2 5 2" xfId="1607" xr:uid="{00000000-0005-0000-0000-000076060000}"/>
    <cellStyle name="tableau | cellule | total | decimal 2 6" xfId="1608" xr:uid="{00000000-0005-0000-0000-000077060000}"/>
    <cellStyle name="tableau | cellule | total | decimal 3" xfId="1609" xr:uid="{00000000-0005-0000-0000-000078060000}"/>
    <cellStyle name="tableau | cellule | total | decimal 3 2" xfId="1610" xr:uid="{00000000-0005-0000-0000-000079060000}"/>
    <cellStyle name="tableau | cellule | total | decimal 3 2 2" xfId="1611" xr:uid="{00000000-0005-0000-0000-00007A060000}"/>
    <cellStyle name="tableau | cellule | total | decimal 3 2 2 2" xfId="1612" xr:uid="{00000000-0005-0000-0000-00007B060000}"/>
    <cellStyle name="tableau | cellule | total | decimal 3 2 3" xfId="1613" xr:uid="{00000000-0005-0000-0000-00007C060000}"/>
    <cellStyle name="tableau | cellule | total | decimal 3 3" xfId="1614" xr:uid="{00000000-0005-0000-0000-00007D060000}"/>
    <cellStyle name="tableau | cellule | total | decimal 3 3 2" xfId="1615" xr:uid="{00000000-0005-0000-0000-00007E060000}"/>
    <cellStyle name="tableau | cellule | total | decimal 3 4" xfId="1616" xr:uid="{00000000-0005-0000-0000-00007F060000}"/>
    <cellStyle name="tableau | cellule | total | decimal 3 4 2" xfId="1617" xr:uid="{00000000-0005-0000-0000-000080060000}"/>
    <cellStyle name="tableau | cellule | total | decimal 3 5" xfId="1618" xr:uid="{00000000-0005-0000-0000-000081060000}"/>
    <cellStyle name="tableau | cellule | total | decimal 3 5 2" xfId="1619" xr:uid="{00000000-0005-0000-0000-000082060000}"/>
    <cellStyle name="tableau | cellule | total | decimal 3 6" xfId="1620" xr:uid="{00000000-0005-0000-0000-000083060000}"/>
    <cellStyle name="tableau | cellule | total | decimal 4" xfId="1621" xr:uid="{00000000-0005-0000-0000-000084060000}"/>
    <cellStyle name="tableau | cellule | total | decimal 4 2" xfId="1622" xr:uid="{00000000-0005-0000-0000-000085060000}"/>
    <cellStyle name="tableau | cellule | total | decimal 4 2 2" xfId="1623" xr:uid="{00000000-0005-0000-0000-000086060000}"/>
    <cellStyle name="tableau | cellule | total | decimal 4 2 2 2" xfId="1624" xr:uid="{00000000-0005-0000-0000-000087060000}"/>
    <cellStyle name="tableau | cellule | total | decimal 4 2 3" xfId="1625" xr:uid="{00000000-0005-0000-0000-000088060000}"/>
    <cellStyle name="tableau | cellule | total | decimal 4 3" xfId="1626" xr:uid="{00000000-0005-0000-0000-000089060000}"/>
    <cellStyle name="tableau | cellule | total | decimal 4 3 2" xfId="1627" xr:uid="{00000000-0005-0000-0000-00008A060000}"/>
    <cellStyle name="tableau | cellule | total | decimal 4 4" xfId="1628" xr:uid="{00000000-0005-0000-0000-00008B060000}"/>
    <cellStyle name="tableau | cellule | total | decimal 4 4 2" xfId="1629" xr:uid="{00000000-0005-0000-0000-00008C060000}"/>
    <cellStyle name="tableau | cellule | total | decimal 4 5" xfId="1630" xr:uid="{00000000-0005-0000-0000-00008D060000}"/>
    <cellStyle name="tableau | cellule | total | decimal 4 5 2" xfId="1631" xr:uid="{00000000-0005-0000-0000-00008E060000}"/>
    <cellStyle name="tableau | cellule | total | decimal 4 6" xfId="1632" xr:uid="{00000000-0005-0000-0000-00008F060000}"/>
    <cellStyle name="tableau | cellule | total | entier" xfId="1633" xr:uid="{00000000-0005-0000-0000-000090060000}"/>
    <cellStyle name="tableau | cellule | total | entier 2" xfId="1634" xr:uid="{00000000-0005-0000-0000-000091060000}"/>
    <cellStyle name="tableau | cellule | total | entier 2 2" xfId="1635" xr:uid="{00000000-0005-0000-0000-000092060000}"/>
    <cellStyle name="tableau | cellule | total | entier 2 2 2" xfId="1636" xr:uid="{00000000-0005-0000-0000-000093060000}"/>
    <cellStyle name="tableau | cellule | total | entier 2 3" xfId="1637" xr:uid="{00000000-0005-0000-0000-000094060000}"/>
    <cellStyle name="tableau | cellule | total | entier 3" xfId="1638" xr:uid="{00000000-0005-0000-0000-000095060000}"/>
    <cellStyle name="tableau | cellule | total | entier 3 2" xfId="1639" xr:uid="{00000000-0005-0000-0000-000096060000}"/>
    <cellStyle name="tableau | cellule | total | entier 4" xfId="1640" xr:uid="{00000000-0005-0000-0000-000097060000}"/>
    <cellStyle name="tableau | cellule | total | entier 4 2" xfId="1641" xr:uid="{00000000-0005-0000-0000-000098060000}"/>
    <cellStyle name="tableau | cellule | total | entier 5" xfId="1642" xr:uid="{00000000-0005-0000-0000-000099060000}"/>
    <cellStyle name="tableau | cellule | total | entier 5 2" xfId="1643" xr:uid="{00000000-0005-0000-0000-00009A060000}"/>
    <cellStyle name="tableau | cellule | total | entier 6" xfId="1644" xr:uid="{00000000-0005-0000-0000-00009B060000}"/>
    <cellStyle name="tableau | cellule | total | euro | decimal 1" xfId="1645" xr:uid="{00000000-0005-0000-0000-00009C060000}"/>
    <cellStyle name="tableau | cellule | total | euro | decimal 1 2" xfId="1646" xr:uid="{00000000-0005-0000-0000-00009D060000}"/>
    <cellStyle name="tableau | cellule | total | euro | decimal 1 2 2" xfId="1647" xr:uid="{00000000-0005-0000-0000-00009E060000}"/>
    <cellStyle name="tableau | cellule | total | euro | decimal 1 2 2 2" xfId="1648" xr:uid="{00000000-0005-0000-0000-00009F060000}"/>
    <cellStyle name="tableau | cellule | total | euro | decimal 1 2 3" xfId="1649" xr:uid="{00000000-0005-0000-0000-0000A0060000}"/>
    <cellStyle name="tableau | cellule | total | euro | decimal 1 3" xfId="1650" xr:uid="{00000000-0005-0000-0000-0000A1060000}"/>
    <cellStyle name="tableau | cellule | total | euro | decimal 1 3 2" xfId="1651" xr:uid="{00000000-0005-0000-0000-0000A2060000}"/>
    <cellStyle name="tableau | cellule | total | euro | decimal 1 4" xfId="1652" xr:uid="{00000000-0005-0000-0000-0000A3060000}"/>
    <cellStyle name="tableau | cellule | total | euro | decimal 1 4 2" xfId="1653" xr:uid="{00000000-0005-0000-0000-0000A4060000}"/>
    <cellStyle name="tableau | cellule | total | euro | decimal 1 5" xfId="1654" xr:uid="{00000000-0005-0000-0000-0000A5060000}"/>
    <cellStyle name="tableau | cellule | total | euro | decimal 1 5 2" xfId="1655" xr:uid="{00000000-0005-0000-0000-0000A6060000}"/>
    <cellStyle name="tableau | cellule | total | euro | decimal 1 6" xfId="1656" xr:uid="{00000000-0005-0000-0000-0000A7060000}"/>
    <cellStyle name="tableau | cellule | total | euro | decimal 2" xfId="1657" xr:uid="{00000000-0005-0000-0000-0000A8060000}"/>
    <cellStyle name="tableau | cellule | total | euro | decimal 2 2" xfId="1658" xr:uid="{00000000-0005-0000-0000-0000A9060000}"/>
    <cellStyle name="tableau | cellule | total | euro | decimal 2 2 2" xfId="1659" xr:uid="{00000000-0005-0000-0000-0000AA060000}"/>
    <cellStyle name="tableau | cellule | total | euro | decimal 2 2 2 2" xfId="1660" xr:uid="{00000000-0005-0000-0000-0000AB060000}"/>
    <cellStyle name="tableau | cellule | total | euro | decimal 2 2 3" xfId="1661" xr:uid="{00000000-0005-0000-0000-0000AC060000}"/>
    <cellStyle name="tableau | cellule | total | euro | decimal 2 3" xfId="1662" xr:uid="{00000000-0005-0000-0000-0000AD060000}"/>
    <cellStyle name="tableau | cellule | total | euro | decimal 2 3 2" xfId="1663" xr:uid="{00000000-0005-0000-0000-0000AE060000}"/>
    <cellStyle name="tableau | cellule | total | euro | decimal 2 4" xfId="1664" xr:uid="{00000000-0005-0000-0000-0000AF060000}"/>
    <cellStyle name="tableau | cellule | total | euro | decimal 2 4 2" xfId="1665" xr:uid="{00000000-0005-0000-0000-0000B0060000}"/>
    <cellStyle name="tableau | cellule | total | euro | decimal 2 5" xfId="1666" xr:uid="{00000000-0005-0000-0000-0000B1060000}"/>
    <cellStyle name="tableau | cellule | total | euro | decimal 2 5 2" xfId="1667" xr:uid="{00000000-0005-0000-0000-0000B2060000}"/>
    <cellStyle name="tableau | cellule | total | euro | decimal 2 6" xfId="1668" xr:uid="{00000000-0005-0000-0000-0000B3060000}"/>
    <cellStyle name="tableau | cellule | total | euro | entier" xfId="1669" xr:uid="{00000000-0005-0000-0000-0000B4060000}"/>
    <cellStyle name="tableau | cellule | total | euro | entier 2" xfId="1670" xr:uid="{00000000-0005-0000-0000-0000B5060000}"/>
    <cellStyle name="tableau | cellule | total | euro | entier 2 2" xfId="1671" xr:uid="{00000000-0005-0000-0000-0000B6060000}"/>
    <cellStyle name="tableau | cellule | total | euro | entier 2 2 2" xfId="1672" xr:uid="{00000000-0005-0000-0000-0000B7060000}"/>
    <cellStyle name="tableau | cellule | total | euro | entier 2 3" xfId="1673" xr:uid="{00000000-0005-0000-0000-0000B8060000}"/>
    <cellStyle name="tableau | cellule | total | euro | entier 3" xfId="1674" xr:uid="{00000000-0005-0000-0000-0000B9060000}"/>
    <cellStyle name="tableau | cellule | total | euro | entier 3 2" xfId="1675" xr:uid="{00000000-0005-0000-0000-0000BA060000}"/>
    <cellStyle name="tableau | cellule | total | euro | entier 4" xfId="1676" xr:uid="{00000000-0005-0000-0000-0000BB060000}"/>
    <cellStyle name="tableau | cellule | total | euro | entier 4 2" xfId="1677" xr:uid="{00000000-0005-0000-0000-0000BC060000}"/>
    <cellStyle name="tableau | cellule | total | euro | entier 5" xfId="1678" xr:uid="{00000000-0005-0000-0000-0000BD060000}"/>
    <cellStyle name="tableau | cellule | total | euro | entier 5 2" xfId="1679" xr:uid="{00000000-0005-0000-0000-0000BE060000}"/>
    <cellStyle name="tableau | cellule | total | euro | entier 6" xfId="1680" xr:uid="{00000000-0005-0000-0000-0000BF060000}"/>
    <cellStyle name="tableau | cellule | total | franc | decimal 1" xfId="1681" xr:uid="{00000000-0005-0000-0000-0000C0060000}"/>
    <cellStyle name="tableau | cellule | total | franc | decimal 1 2" xfId="1682" xr:uid="{00000000-0005-0000-0000-0000C1060000}"/>
    <cellStyle name="tableau | cellule | total | franc | decimal 1 2 2" xfId="1683" xr:uid="{00000000-0005-0000-0000-0000C2060000}"/>
    <cellStyle name="tableau | cellule | total | franc | decimal 1 2 2 2" xfId="1684" xr:uid="{00000000-0005-0000-0000-0000C3060000}"/>
    <cellStyle name="tableau | cellule | total | franc | decimal 1 2 3" xfId="1685" xr:uid="{00000000-0005-0000-0000-0000C4060000}"/>
    <cellStyle name="tableau | cellule | total | franc | decimal 1 3" xfId="1686" xr:uid="{00000000-0005-0000-0000-0000C5060000}"/>
    <cellStyle name="tableau | cellule | total | franc | decimal 1 3 2" xfId="1687" xr:uid="{00000000-0005-0000-0000-0000C6060000}"/>
    <cellStyle name="tableau | cellule | total | franc | decimal 1 4" xfId="1688" xr:uid="{00000000-0005-0000-0000-0000C7060000}"/>
    <cellStyle name="tableau | cellule | total | franc | decimal 1 4 2" xfId="1689" xr:uid="{00000000-0005-0000-0000-0000C8060000}"/>
    <cellStyle name="tableau | cellule | total | franc | decimal 1 5" xfId="1690" xr:uid="{00000000-0005-0000-0000-0000C9060000}"/>
    <cellStyle name="tableau | cellule | total | franc | decimal 1 5 2" xfId="1691" xr:uid="{00000000-0005-0000-0000-0000CA060000}"/>
    <cellStyle name="tableau | cellule | total | franc | decimal 1 6" xfId="1692" xr:uid="{00000000-0005-0000-0000-0000CB060000}"/>
    <cellStyle name="tableau | cellule | total | franc | decimal 2" xfId="1693" xr:uid="{00000000-0005-0000-0000-0000CC060000}"/>
    <cellStyle name="tableau | cellule | total | franc | decimal 2 2" xfId="1694" xr:uid="{00000000-0005-0000-0000-0000CD060000}"/>
    <cellStyle name="tableau | cellule | total | franc | decimal 2 2 2" xfId="1695" xr:uid="{00000000-0005-0000-0000-0000CE060000}"/>
    <cellStyle name="tableau | cellule | total | franc | decimal 2 2 2 2" xfId="1696" xr:uid="{00000000-0005-0000-0000-0000CF060000}"/>
    <cellStyle name="tableau | cellule | total | franc | decimal 2 2 3" xfId="1697" xr:uid="{00000000-0005-0000-0000-0000D0060000}"/>
    <cellStyle name="tableau | cellule | total | franc | decimal 2 3" xfId="1698" xr:uid="{00000000-0005-0000-0000-0000D1060000}"/>
    <cellStyle name="tableau | cellule | total | franc | decimal 2 3 2" xfId="1699" xr:uid="{00000000-0005-0000-0000-0000D2060000}"/>
    <cellStyle name="tableau | cellule | total | franc | decimal 2 4" xfId="1700" xr:uid="{00000000-0005-0000-0000-0000D3060000}"/>
    <cellStyle name="tableau | cellule | total | franc | decimal 2 4 2" xfId="1701" xr:uid="{00000000-0005-0000-0000-0000D4060000}"/>
    <cellStyle name="tableau | cellule | total | franc | decimal 2 5" xfId="1702" xr:uid="{00000000-0005-0000-0000-0000D5060000}"/>
    <cellStyle name="tableau | cellule | total | franc | decimal 2 5 2" xfId="1703" xr:uid="{00000000-0005-0000-0000-0000D6060000}"/>
    <cellStyle name="tableau | cellule | total | franc | decimal 2 6" xfId="1704" xr:uid="{00000000-0005-0000-0000-0000D7060000}"/>
    <cellStyle name="tableau | cellule | total | franc | entier" xfId="1705" xr:uid="{00000000-0005-0000-0000-0000D8060000}"/>
    <cellStyle name="tableau | cellule | total | franc | entier 2" xfId="1706" xr:uid="{00000000-0005-0000-0000-0000D9060000}"/>
    <cellStyle name="tableau | cellule | total | franc | entier 2 2" xfId="1707" xr:uid="{00000000-0005-0000-0000-0000DA060000}"/>
    <cellStyle name="tableau | cellule | total | franc | entier 2 2 2" xfId="1708" xr:uid="{00000000-0005-0000-0000-0000DB060000}"/>
    <cellStyle name="tableau | cellule | total | franc | entier 2 3" xfId="1709" xr:uid="{00000000-0005-0000-0000-0000DC060000}"/>
    <cellStyle name="tableau | cellule | total | franc | entier 3" xfId="1710" xr:uid="{00000000-0005-0000-0000-0000DD060000}"/>
    <cellStyle name="tableau | cellule | total | franc | entier 3 2" xfId="1711" xr:uid="{00000000-0005-0000-0000-0000DE060000}"/>
    <cellStyle name="tableau | cellule | total | franc | entier 4" xfId="1712" xr:uid="{00000000-0005-0000-0000-0000DF060000}"/>
    <cellStyle name="tableau | cellule | total | franc | entier 4 2" xfId="1713" xr:uid="{00000000-0005-0000-0000-0000E0060000}"/>
    <cellStyle name="tableau | cellule | total | franc | entier 5" xfId="1714" xr:uid="{00000000-0005-0000-0000-0000E1060000}"/>
    <cellStyle name="tableau | cellule | total | franc | entier 5 2" xfId="1715" xr:uid="{00000000-0005-0000-0000-0000E2060000}"/>
    <cellStyle name="tableau | cellule | total | franc | entier 6" xfId="1716" xr:uid="{00000000-0005-0000-0000-0000E3060000}"/>
    <cellStyle name="tableau | cellule | total | pourcentage | decimal 1" xfId="1717" xr:uid="{00000000-0005-0000-0000-0000E4060000}"/>
    <cellStyle name="tableau | cellule | total | pourcentage | decimal 1 2" xfId="1718" xr:uid="{00000000-0005-0000-0000-0000E5060000}"/>
    <cellStyle name="tableau | cellule | total | pourcentage | decimal 1 2 2" xfId="1719" xr:uid="{00000000-0005-0000-0000-0000E6060000}"/>
    <cellStyle name="tableau | cellule | total | pourcentage | decimal 1 2 2 2" xfId="1720" xr:uid="{00000000-0005-0000-0000-0000E7060000}"/>
    <cellStyle name="tableau | cellule | total | pourcentage | decimal 1 2 3" xfId="1721" xr:uid="{00000000-0005-0000-0000-0000E8060000}"/>
    <cellStyle name="tableau | cellule | total | pourcentage | decimal 1 3" xfId="1722" xr:uid="{00000000-0005-0000-0000-0000E9060000}"/>
    <cellStyle name="tableau | cellule | total | pourcentage | decimal 1 3 2" xfId="1723" xr:uid="{00000000-0005-0000-0000-0000EA060000}"/>
    <cellStyle name="tableau | cellule | total | pourcentage | decimal 1 4" xfId="1724" xr:uid="{00000000-0005-0000-0000-0000EB060000}"/>
    <cellStyle name="tableau | cellule | total | pourcentage | decimal 1 4 2" xfId="1725" xr:uid="{00000000-0005-0000-0000-0000EC060000}"/>
    <cellStyle name="tableau | cellule | total | pourcentage | decimal 1 5" xfId="1726" xr:uid="{00000000-0005-0000-0000-0000ED060000}"/>
    <cellStyle name="tableau | cellule | total | pourcentage | decimal 1 5 2" xfId="1727" xr:uid="{00000000-0005-0000-0000-0000EE060000}"/>
    <cellStyle name="tableau | cellule | total | pourcentage | decimal 1 6" xfId="1728" xr:uid="{00000000-0005-0000-0000-0000EF060000}"/>
    <cellStyle name="tableau | cellule | total | pourcentage | decimal 2" xfId="1729" xr:uid="{00000000-0005-0000-0000-0000F0060000}"/>
    <cellStyle name="tableau | cellule | total | pourcentage | decimal 2 2" xfId="1730" xr:uid="{00000000-0005-0000-0000-0000F1060000}"/>
    <cellStyle name="tableau | cellule | total | pourcentage | decimal 2 2 2" xfId="1731" xr:uid="{00000000-0005-0000-0000-0000F2060000}"/>
    <cellStyle name="tableau | cellule | total | pourcentage | decimal 2 2 2 2" xfId="1732" xr:uid="{00000000-0005-0000-0000-0000F3060000}"/>
    <cellStyle name="tableau | cellule | total | pourcentage | decimal 2 2 3" xfId="1733" xr:uid="{00000000-0005-0000-0000-0000F4060000}"/>
    <cellStyle name="tableau | cellule | total | pourcentage | decimal 2 3" xfId="1734" xr:uid="{00000000-0005-0000-0000-0000F5060000}"/>
    <cellStyle name="tableau | cellule | total | pourcentage | decimal 2 3 2" xfId="1735" xr:uid="{00000000-0005-0000-0000-0000F6060000}"/>
    <cellStyle name="tableau | cellule | total | pourcentage | decimal 2 4" xfId="1736" xr:uid="{00000000-0005-0000-0000-0000F7060000}"/>
    <cellStyle name="tableau | cellule | total | pourcentage | decimal 2 4 2" xfId="1737" xr:uid="{00000000-0005-0000-0000-0000F8060000}"/>
    <cellStyle name="tableau | cellule | total | pourcentage | decimal 2 5" xfId="1738" xr:uid="{00000000-0005-0000-0000-0000F9060000}"/>
    <cellStyle name="tableau | cellule | total | pourcentage | decimal 2 5 2" xfId="1739" xr:uid="{00000000-0005-0000-0000-0000FA060000}"/>
    <cellStyle name="tableau | cellule | total | pourcentage | decimal 2 6" xfId="1740" xr:uid="{00000000-0005-0000-0000-0000FB060000}"/>
    <cellStyle name="tableau | cellule | total | pourcentage | entier" xfId="1741" xr:uid="{00000000-0005-0000-0000-0000FC060000}"/>
    <cellStyle name="tableau | cellule | total | pourcentage | entier 2" xfId="1742" xr:uid="{00000000-0005-0000-0000-0000FD060000}"/>
    <cellStyle name="tableau | cellule | total | pourcentage | entier 2 2" xfId="1743" xr:uid="{00000000-0005-0000-0000-0000FE060000}"/>
    <cellStyle name="tableau | cellule | total | pourcentage | entier 2 2 2" xfId="1744" xr:uid="{00000000-0005-0000-0000-0000FF060000}"/>
    <cellStyle name="tableau | cellule | total | pourcentage | entier 2 3" xfId="1745" xr:uid="{00000000-0005-0000-0000-000000070000}"/>
    <cellStyle name="tableau | cellule | total | pourcentage | entier 3" xfId="1746" xr:uid="{00000000-0005-0000-0000-000001070000}"/>
    <cellStyle name="tableau | cellule | total | pourcentage | entier 3 2" xfId="1747" xr:uid="{00000000-0005-0000-0000-000002070000}"/>
    <cellStyle name="tableau | cellule | total | pourcentage | entier 4" xfId="1748" xr:uid="{00000000-0005-0000-0000-000003070000}"/>
    <cellStyle name="tableau | cellule | total | pourcentage | entier 4 2" xfId="1749" xr:uid="{00000000-0005-0000-0000-000004070000}"/>
    <cellStyle name="tableau | cellule | total | pourcentage | entier 5" xfId="1750" xr:uid="{00000000-0005-0000-0000-000005070000}"/>
    <cellStyle name="tableau | cellule | total | pourcentage | entier 5 2" xfId="1751" xr:uid="{00000000-0005-0000-0000-000006070000}"/>
    <cellStyle name="tableau | cellule | total | pourcentage | entier 6" xfId="1752" xr:uid="{00000000-0005-0000-0000-000007070000}"/>
    <cellStyle name="tableau | cellule | total | standard" xfId="1753" xr:uid="{00000000-0005-0000-0000-000008070000}"/>
    <cellStyle name="tableau | cellule | total | standard 2" xfId="1754" xr:uid="{00000000-0005-0000-0000-000009070000}"/>
    <cellStyle name="tableau | cellule | total | standard 2 2" xfId="1755" xr:uid="{00000000-0005-0000-0000-00000A070000}"/>
    <cellStyle name="tableau | cellule | total | standard 2 2 2" xfId="1756" xr:uid="{00000000-0005-0000-0000-00000B070000}"/>
    <cellStyle name="tableau | cellule | total | standard 2 3" xfId="1757" xr:uid="{00000000-0005-0000-0000-00000C070000}"/>
    <cellStyle name="tableau | cellule | total | standard 3" xfId="1758" xr:uid="{00000000-0005-0000-0000-00000D070000}"/>
    <cellStyle name="tableau | cellule | total | standard 3 2" xfId="1759" xr:uid="{00000000-0005-0000-0000-00000E070000}"/>
    <cellStyle name="tableau | cellule | total | standard 4" xfId="1760" xr:uid="{00000000-0005-0000-0000-00000F070000}"/>
    <cellStyle name="tableau | cellule | total | standard 4 2" xfId="1761" xr:uid="{00000000-0005-0000-0000-000010070000}"/>
    <cellStyle name="tableau | cellule | total | standard 5" xfId="1762" xr:uid="{00000000-0005-0000-0000-000011070000}"/>
    <cellStyle name="tableau | cellule | total | standard 5 2" xfId="1763" xr:uid="{00000000-0005-0000-0000-000012070000}"/>
    <cellStyle name="tableau | cellule | total | standard 6" xfId="1764" xr:uid="{00000000-0005-0000-0000-000013070000}"/>
    <cellStyle name="tableau | cellule | total | texte" xfId="1765" xr:uid="{00000000-0005-0000-0000-000014070000}"/>
    <cellStyle name="tableau | cellule | total | texte 2" xfId="1766" xr:uid="{00000000-0005-0000-0000-000015070000}"/>
    <cellStyle name="tableau | cellule | total | texte 2 2" xfId="1767" xr:uid="{00000000-0005-0000-0000-000016070000}"/>
    <cellStyle name="tableau | cellule | total | texte 2 2 2" xfId="1768" xr:uid="{00000000-0005-0000-0000-000017070000}"/>
    <cellStyle name="tableau | cellule | total | texte 2 3" xfId="1769" xr:uid="{00000000-0005-0000-0000-000018070000}"/>
    <cellStyle name="tableau | cellule | total | texte 3" xfId="1770" xr:uid="{00000000-0005-0000-0000-000019070000}"/>
    <cellStyle name="tableau | cellule | total | texte 3 2" xfId="1771" xr:uid="{00000000-0005-0000-0000-00001A070000}"/>
    <cellStyle name="tableau | cellule | total | texte 4" xfId="1772" xr:uid="{00000000-0005-0000-0000-00001B070000}"/>
    <cellStyle name="tableau | cellule | total | texte 4 2" xfId="1773" xr:uid="{00000000-0005-0000-0000-00001C070000}"/>
    <cellStyle name="tableau | cellule | total | texte 5" xfId="1774" xr:uid="{00000000-0005-0000-0000-00001D070000}"/>
    <cellStyle name="tableau | cellule | total | texte 5 2" xfId="1775" xr:uid="{00000000-0005-0000-0000-00001E070000}"/>
    <cellStyle name="tableau | cellule | total | texte 6" xfId="1776" xr:uid="{00000000-0005-0000-0000-00001F070000}"/>
    <cellStyle name="tableau | coin superieur gauche" xfId="1777" xr:uid="{00000000-0005-0000-0000-000020070000}"/>
    <cellStyle name="tableau | coin superieur gauche 2" xfId="1778" xr:uid="{00000000-0005-0000-0000-000021070000}"/>
    <cellStyle name="tableau | coin superieur gauche 2 2" xfId="1779" xr:uid="{00000000-0005-0000-0000-000022070000}"/>
    <cellStyle name="tableau | coin superieur gauche 3" xfId="1780" xr:uid="{00000000-0005-0000-0000-000023070000}"/>
    <cellStyle name="tableau | coin superieur gauche 3 2" xfId="1781" xr:uid="{00000000-0005-0000-0000-000024070000}"/>
    <cellStyle name="tableau | coin superieur gauche 4" xfId="1782" xr:uid="{00000000-0005-0000-0000-000025070000}"/>
    <cellStyle name="tableau | coin superieur gauche 4 2" xfId="1783" xr:uid="{00000000-0005-0000-0000-000026070000}"/>
    <cellStyle name="tableau | coin superieur gauche 5" xfId="1784" xr:uid="{00000000-0005-0000-0000-000027070000}"/>
    <cellStyle name="tableau | coin superieur gauche 5 2" xfId="1785" xr:uid="{00000000-0005-0000-0000-000028070000}"/>
    <cellStyle name="tableau | coin superieur gauche 6" xfId="1786" xr:uid="{00000000-0005-0000-0000-000029070000}"/>
    <cellStyle name="tableau | entete-colonne | series" xfId="1787" xr:uid="{00000000-0005-0000-0000-00002A070000}"/>
    <cellStyle name="tableau | entete-colonne | series 2" xfId="1788" xr:uid="{00000000-0005-0000-0000-00002B070000}"/>
    <cellStyle name="tableau | entete-colonne | series 2 2" xfId="1789" xr:uid="{00000000-0005-0000-0000-00002C070000}"/>
    <cellStyle name="tableau | entete-colonne | series 2 2 2" xfId="1790" xr:uid="{00000000-0005-0000-0000-00002D070000}"/>
    <cellStyle name="tableau | entete-colonne | series 2 3" xfId="1791" xr:uid="{00000000-0005-0000-0000-00002E070000}"/>
    <cellStyle name="tableau | entete-colonne | series 2 3 2" xfId="1792" xr:uid="{00000000-0005-0000-0000-00002F070000}"/>
    <cellStyle name="tableau | entete-colonne | series 2 4" xfId="1793" xr:uid="{00000000-0005-0000-0000-000030070000}"/>
    <cellStyle name="tableau | entete-colonne | series 3" xfId="1794" xr:uid="{00000000-0005-0000-0000-000031070000}"/>
    <cellStyle name="tableau | entete-colonne | series 3 2" xfId="1795" xr:uid="{00000000-0005-0000-0000-000032070000}"/>
    <cellStyle name="tableau | entete-colonne | series 3 2 2" xfId="1796" xr:uid="{00000000-0005-0000-0000-000033070000}"/>
    <cellStyle name="tableau | entete-colonne | series 3 3" xfId="1797" xr:uid="{00000000-0005-0000-0000-000034070000}"/>
    <cellStyle name="tableau | entete-colonne | series 4" xfId="1798" xr:uid="{00000000-0005-0000-0000-000035070000}"/>
    <cellStyle name="tableau | entete-colonne | series 4 2" xfId="1799" xr:uid="{00000000-0005-0000-0000-000036070000}"/>
    <cellStyle name="tableau | entete-colonne | series 5" xfId="1800" xr:uid="{00000000-0005-0000-0000-000037070000}"/>
    <cellStyle name="tableau | entete-colonne | series 5 2" xfId="1801" xr:uid="{00000000-0005-0000-0000-000038070000}"/>
    <cellStyle name="tableau | entete-colonne | series 6" xfId="1802" xr:uid="{00000000-0005-0000-0000-000039070000}"/>
    <cellStyle name="tableau | entete-colonne | structure | normal" xfId="1803" xr:uid="{00000000-0005-0000-0000-00003A070000}"/>
    <cellStyle name="tableau | entete-colonne | structure | normal 2" xfId="1804" xr:uid="{00000000-0005-0000-0000-00003B070000}"/>
    <cellStyle name="tableau | entete-colonne | structure | normal 2 2" xfId="1805" xr:uid="{00000000-0005-0000-0000-00003C070000}"/>
    <cellStyle name="tableau | entete-colonne | structure | normal 3" xfId="1806" xr:uid="{00000000-0005-0000-0000-00003D070000}"/>
    <cellStyle name="tableau | entete-colonne | structure | normal 3 2" xfId="1807" xr:uid="{00000000-0005-0000-0000-00003E070000}"/>
    <cellStyle name="tableau | entete-colonne | structure | normal 4" xfId="1808" xr:uid="{00000000-0005-0000-0000-00003F070000}"/>
    <cellStyle name="tableau | entete-colonne | structure | normal 4 2" xfId="1809" xr:uid="{00000000-0005-0000-0000-000040070000}"/>
    <cellStyle name="tableau | entete-colonne | structure | normal 5" xfId="1810" xr:uid="{00000000-0005-0000-0000-000041070000}"/>
    <cellStyle name="tableau | entete-colonne | structure | total" xfId="1811" xr:uid="{00000000-0005-0000-0000-000042070000}"/>
    <cellStyle name="tableau | entete-colonne | structure | total 2" xfId="1812" xr:uid="{00000000-0005-0000-0000-000043070000}"/>
    <cellStyle name="tableau | entete-colonne | structure | total 2 2" xfId="1813" xr:uid="{00000000-0005-0000-0000-000044070000}"/>
    <cellStyle name="tableau | entete-colonne | structure | total 3" xfId="1814" xr:uid="{00000000-0005-0000-0000-000045070000}"/>
    <cellStyle name="tableau | entete-colonne | structure | total 3 2" xfId="1815" xr:uid="{00000000-0005-0000-0000-000046070000}"/>
    <cellStyle name="tableau | entete-colonne | structure | total 4" xfId="1816" xr:uid="{00000000-0005-0000-0000-000047070000}"/>
    <cellStyle name="tableau | entete-colonne | structure | total 4 2" xfId="1817" xr:uid="{00000000-0005-0000-0000-000048070000}"/>
    <cellStyle name="tableau | entete-colonne | structure | total 5" xfId="1818" xr:uid="{00000000-0005-0000-0000-000049070000}"/>
    <cellStyle name="tableau | entete-ligne | normal" xfId="1819" xr:uid="{00000000-0005-0000-0000-00004A070000}"/>
    <cellStyle name="tableau | entete-ligne | normal 2" xfId="1820" xr:uid="{00000000-0005-0000-0000-00004B070000}"/>
    <cellStyle name="tableau | entete-ligne | normal 2 2" xfId="1821" xr:uid="{00000000-0005-0000-0000-00004C070000}"/>
    <cellStyle name="tableau | entete-ligne | normal 3" xfId="1822" xr:uid="{00000000-0005-0000-0000-00004D070000}"/>
    <cellStyle name="tableau | entete-ligne | normal 3 2" xfId="1823" xr:uid="{00000000-0005-0000-0000-00004E070000}"/>
    <cellStyle name="tableau | entete-ligne | normal 4" xfId="1824" xr:uid="{00000000-0005-0000-0000-00004F070000}"/>
    <cellStyle name="tableau | entete-ligne | normal 4 2" xfId="1825" xr:uid="{00000000-0005-0000-0000-000050070000}"/>
    <cellStyle name="tableau | entete-ligne | normal 5" xfId="1826" xr:uid="{00000000-0005-0000-0000-000051070000}"/>
    <cellStyle name="tableau | entete-ligne | normal 5 2" xfId="1827" xr:uid="{00000000-0005-0000-0000-000052070000}"/>
    <cellStyle name="tableau | entete-ligne | normal 6" xfId="1828" xr:uid="{00000000-0005-0000-0000-000053070000}"/>
    <cellStyle name="tableau | entete-ligne | total" xfId="1829" xr:uid="{00000000-0005-0000-0000-000054070000}"/>
    <cellStyle name="tableau | entete-ligne | total 2" xfId="1830" xr:uid="{00000000-0005-0000-0000-000055070000}"/>
    <cellStyle name="tableau | entete-ligne | total 2 2" xfId="1831" xr:uid="{00000000-0005-0000-0000-000056070000}"/>
    <cellStyle name="tableau | entete-ligne | total 3" xfId="1832" xr:uid="{00000000-0005-0000-0000-000057070000}"/>
    <cellStyle name="tableau | entete-ligne | total 3 2" xfId="1833" xr:uid="{00000000-0005-0000-0000-000058070000}"/>
    <cellStyle name="tableau | entete-ligne | total 4" xfId="1834" xr:uid="{00000000-0005-0000-0000-000059070000}"/>
    <cellStyle name="tableau | entete-ligne | total 4 2" xfId="1835" xr:uid="{00000000-0005-0000-0000-00005A070000}"/>
    <cellStyle name="tableau | entete-ligne | total 5" xfId="1836" xr:uid="{00000000-0005-0000-0000-00005B070000}"/>
    <cellStyle name="tableau | entete-ligne | total 5 2" xfId="1837" xr:uid="{00000000-0005-0000-0000-00005C070000}"/>
    <cellStyle name="tableau | entete-ligne | total 6" xfId="1838" xr:uid="{00000000-0005-0000-0000-00005D070000}"/>
    <cellStyle name="tableau | indice | plage de cellules" xfId="1839" xr:uid="{00000000-0005-0000-0000-00005E070000}"/>
    <cellStyle name="tableau | indice | plage de cellules 2" xfId="1840" xr:uid="{00000000-0005-0000-0000-00005F070000}"/>
    <cellStyle name="tableau | indice | plage de cellules 2 2" xfId="1841" xr:uid="{00000000-0005-0000-0000-000060070000}"/>
    <cellStyle name="tableau | indice | plage de cellules 3" xfId="1842" xr:uid="{00000000-0005-0000-0000-000061070000}"/>
    <cellStyle name="tableau | indice | plage de cellules 3 2" xfId="1843" xr:uid="{00000000-0005-0000-0000-000062070000}"/>
    <cellStyle name="tableau | indice | plage de cellules 4" xfId="1844" xr:uid="{00000000-0005-0000-0000-000063070000}"/>
    <cellStyle name="tableau | indice | plage de cellules 4 2" xfId="1845" xr:uid="{00000000-0005-0000-0000-000064070000}"/>
    <cellStyle name="tableau | indice | plage de cellules 5" xfId="1846" xr:uid="{00000000-0005-0000-0000-000065070000}"/>
    <cellStyle name="tableau | indice | plage de cellules 5 2" xfId="1847" xr:uid="{00000000-0005-0000-0000-000066070000}"/>
    <cellStyle name="tableau | indice | plage de cellules 6" xfId="1848" xr:uid="{00000000-0005-0000-0000-000067070000}"/>
    <cellStyle name="tableau | indice | texte" xfId="1849" xr:uid="{00000000-0005-0000-0000-000068070000}"/>
    <cellStyle name="tableau | indice | texte 2" xfId="1850" xr:uid="{00000000-0005-0000-0000-000069070000}"/>
    <cellStyle name="tableau | indice | texte 2 2" xfId="1851" xr:uid="{00000000-0005-0000-0000-00006A070000}"/>
    <cellStyle name="tableau | indice | texte 3" xfId="1852" xr:uid="{00000000-0005-0000-0000-00006B070000}"/>
    <cellStyle name="tableau | indice | texte 3 2" xfId="1853" xr:uid="{00000000-0005-0000-0000-00006C070000}"/>
    <cellStyle name="tableau | indice | texte 4" xfId="1854" xr:uid="{00000000-0005-0000-0000-00006D070000}"/>
    <cellStyle name="tableau | indice | texte 4 2" xfId="1855" xr:uid="{00000000-0005-0000-0000-00006E070000}"/>
    <cellStyle name="tableau | indice | texte 5" xfId="1856" xr:uid="{00000000-0005-0000-0000-00006F070000}"/>
    <cellStyle name="tableau | indice | texte 5 2" xfId="1857" xr:uid="{00000000-0005-0000-0000-000070070000}"/>
    <cellStyle name="tableau | indice | texte 6" xfId="1858" xr:uid="{00000000-0005-0000-0000-000071070000}"/>
    <cellStyle name="tableau | ligne de cesure" xfId="1859" xr:uid="{00000000-0005-0000-0000-000072070000}"/>
    <cellStyle name="tableau | ligne de cesure 2" xfId="1860" xr:uid="{00000000-0005-0000-0000-000073070000}"/>
    <cellStyle name="tableau | ligne de cesure 2 2" xfId="1861" xr:uid="{00000000-0005-0000-0000-000074070000}"/>
    <cellStyle name="tableau | ligne de cesure 2 2 2" xfId="1862" xr:uid="{00000000-0005-0000-0000-000075070000}"/>
    <cellStyle name="tableau | ligne de cesure 2 3" xfId="1863" xr:uid="{00000000-0005-0000-0000-000076070000}"/>
    <cellStyle name="tableau | ligne de cesure 3" xfId="1864" xr:uid="{00000000-0005-0000-0000-000077070000}"/>
    <cellStyle name="tableau | ligne de cesure 3 2" xfId="1865" xr:uid="{00000000-0005-0000-0000-000078070000}"/>
    <cellStyle name="tableau | ligne de cesure 4" xfId="1866" xr:uid="{00000000-0005-0000-0000-000079070000}"/>
    <cellStyle name="tableau | ligne de cesure 4 2" xfId="1867" xr:uid="{00000000-0005-0000-0000-00007A070000}"/>
    <cellStyle name="tableau | ligne de cesure 5" xfId="1868" xr:uid="{00000000-0005-0000-0000-00007B070000}"/>
    <cellStyle name="tableau | ligne-titre | niveau1" xfId="1869" xr:uid="{00000000-0005-0000-0000-00007C070000}"/>
    <cellStyle name="tableau | ligne-titre | niveau1 2" xfId="1870" xr:uid="{00000000-0005-0000-0000-00007D070000}"/>
    <cellStyle name="tableau | ligne-titre | niveau1 2 2" xfId="1871" xr:uid="{00000000-0005-0000-0000-00007E070000}"/>
    <cellStyle name="tableau | ligne-titre | niveau1 3" xfId="1872" xr:uid="{00000000-0005-0000-0000-00007F070000}"/>
    <cellStyle name="tableau | ligne-titre | niveau1 3 2" xfId="1873" xr:uid="{00000000-0005-0000-0000-000080070000}"/>
    <cellStyle name="tableau | ligne-titre | niveau1 4" xfId="1874" xr:uid="{00000000-0005-0000-0000-000081070000}"/>
    <cellStyle name="tableau | ligne-titre | niveau1 4 2" xfId="1875" xr:uid="{00000000-0005-0000-0000-000082070000}"/>
    <cellStyle name="tableau | ligne-titre | niveau1 5" xfId="1876" xr:uid="{00000000-0005-0000-0000-000083070000}"/>
    <cellStyle name="tableau | ligne-titre | niveau1 5 2" xfId="1877" xr:uid="{00000000-0005-0000-0000-000084070000}"/>
    <cellStyle name="tableau | ligne-titre | niveau1 6" xfId="1878" xr:uid="{00000000-0005-0000-0000-000085070000}"/>
    <cellStyle name="tableau | ligne-titre | niveau2" xfId="1879" xr:uid="{00000000-0005-0000-0000-000086070000}"/>
    <cellStyle name="tableau | ligne-titre | niveau2 2" xfId="1880" xr:uid="{00000000-0005-0000-0000-000087070000}"/>
    <cellStyle name="tableau | ligne-titre | niveau2 2 2" xfId="1881" xr:uid="{00000000-0005-0000-0000-000088070000}"/>
    <cellStyle name="tableau | ligne-titre | niveau2 3" xfId="1882" xr:uid="{00000000-0005-0000-0000-000089070000}"/>
    <cellStyle name="tableau | ligne-titre | niveau2 3 2" xfId="1883" xr:uid="{00000000-0005-0000-0000-00008A070000}"/>
    <cellStyle name="tableau | ligne-titre | niveau2 4" xfId="1884" xr:uid="{00000000-0005-0000-0000-00008B070000}"/>
    <cellStyle name="tableau | ligne-titre | niveau2 4 2" xfId="1885" xr:uid="{00000000-0005-0000-0000-00008C070000}"/>
    <cellStyle name="tableau | ligne-titre | niveau2 5" xfId="1886" xr:uid="{00000000-0005-0000-0000-00008D070000}"/>
    <cellStyle name="tableau | ligne-titre | niveau3" xfId="1887" xr:uid="{00000000-0005-0000-0000-00008E070000}"/>
    <cellStyle name="tableau | ligne-titre | niveau3 2" xfId="1888" xr:uid="{00000000-0005-0000-0000-00008F070000}"/>
    <cellStyle name="tableau | ligne-titre | niveau3 2 2" xfId="1889" xr:uid="{00000000-0005-0000-0000-000090070000}"/>
    <cellStyle name="tableau | ligne-titre | niveau3 3" xfId="1890" xr:uid="{00000000-0005-0000-0000-000091070000}"/>
    <cellStyle name="tableau | ligne-titre | niveau3 3 2" xfId="1891" xr:uid="{00000000-0005-0000-0000-000092070000}"/>
    <cellStyle name="tableau | ligne-titre | niveau3 4" xfId="1892" xr:uid="{00000000-0005-0000-0000-000093070000}"/>
    <cellStyle name="tableau | ligne-titre | niveau4" xfId="1893" xr:uid="{00000000-0005-0000-0000-000094070000}"/>
    <cellStyle name="tableau | ligne-titre | niveau4 2" xfId="1894" xr:uid="{00000000-0005-0000-0000-000095070000}"/>
    <cellStyle name="tableau | ligne-titre | niveau4 2 2" xfId="1895" xr:uid="{00000000-0005-0000-0000-000096070000}"/>
    <cellStyle name="tableau | ligne-titre | niveau4 3" xfId="1896" xr:uid="{00000000-0005-0000-0000-000097070000}"/>
    <cellStyle name="tableau | ligne-titre | niveau4 3 2" xfId="1897" xr:uid="{00000000-0005-0000-0000-000098070000}"/>
    <cellStyle name="tableau | ligne-titre | niveau4 4" xfId="1898" xr:uid="{00000000-0005-0000-0000-000099070000}"/>
    <cellStyle name="tableau | ligne-titre | niveau4 4 2" xfId="1899" xr:uid="{00000000-0005-0000-0000-00009A070000}"/>
    <cellStyle name="tableau | ligne-titre | niveau4 5" xfId="1900" xr:uid="{00000000-0005-0000-0000-00009B070000}"/>
    <cellStyle name="tableau | ligne-titre | niveau4 5 2" xfId="1901" xr:uid="{00000000-0005-0000-0000-00009C070000}"/>
    <cellStyle name="tableau | ligne-titre | niveau4 6" xfId="1902" xr:uid="{00000000-0005-0000-0000-00009D070000}"/>
    <cellStyle name="tableau | ligne-titre | niveau5" xfId="1903" xr:uid="{00000000-0005-0000-0000-00009E070000}"/>
    <cellStyle name="tableau | ligne-titre | niveau5 2" xfId="1904" xr:uid="{00000000-0005-0000-0000-00009F070000}"/>
    <cellStyle name="tableau | ligne-titre | niveau5 2 2" xfId="1905" xr:uid="{00000000-0005-0000-0000-0000A0070000}"/>
    <cellStyle name="tableau | ligne-titre | niveau5 3" xfId="1906" xr:uid="{00000000-0005-0000-0000-0000A1070000}"/>
    <cellStyle name="tableau | ligne-titre | niveau5 3 2" xfId="1907" xr:uid="{00000000-0005-0000-0000-0000A2070000}"/>
    <cellStyle name="tableau | ligne-titre | niveau5 4" xfId="1908" xr:uid="{00000000-0005-0000-0000-0000A3070000}"/>
    <cellStyle name="tableau | source | plage de cellules" xfId="1909" xr:uid="{00000000-0005-0000-0000-0000A4070000}"/>
    <cellStyle name="tableau | source | plage de cellules 2" xfId="1910" xr:uid="{00000000-0005-0000-0000-0000A5070000}"/>
    <cellStyle name="tableau | source | plage de cellules 2 2" xfId="1911" xr:uid="{00000000-0005-0000-0000-0000A6070000}"/>
    <cellStyle name="tableau | source | plage de cellules 3" xfId="1912" xr:uid="{00000000-0005-0000-0000-0000A7070000}"/>
    <cellStyle name="tableau | source | plage de cellules 3 2" xfId="1913" xr:uid="{00000000-0005-0000-0000-0000A8070000}"/>
    <cellStyle name="tableau | source | plage de cellules 4" xfId="1914" xr:uid="{00000000-0005-0000-0000-0000A9070000}"/>
    <cellStyle name="tableau | source | plage de cellules 4 2" xfId="1915" xr:uid="{00000000-0005-0000-0000-0000AA070000}"/>
    <cellStyle name="tableau | source | plage de cellules 5" xfId="1916" xr:uid="{00000000-0005-0000-0000-0000AB070000}"/>
    <cellStyle name="tableau | source | plage de cellules 5 2" xfId="1917" xr:uid="{00000000-0005-0000-0000-0000AC070000}"/>
    <cellStyle name="tableau | source | plage de cellules 6" xfId="1918" xr:uid="{00000000-0005-0000-0000-0000AD070000}"/>
    <cellStyle name="tableau | source | texte" xfId="1919" xr:uid="{00000000-0005-0000-0000-0000AE070000}"/>
    <cellStyle name="tableau | source | texte 2" xfId="1920" xr:uid="{00000000-0005-0000-0000-0000AF070000}"/>
    <cellStyle name="tableau | source | texte 2 2" xfId="1921" xr:uid="{00000000-0005-0000-0000-0000B0070000}"/>
    <cellStyle name="tableau | source | texte 3" xfId="1922" xr:uid="{00000000-0005-0000-0000-0000B1070000}"/>
    <cellStyle name="tableau | source | texte 3 2" xfId="1923" xr:uid="{00000000-0005-0000-0000-0000B2070000}"/>
    <cellStyle name="tableau | source | texte 4" xfId="1924" xr:uid="{00000000-0005-0000-0000-0000B3070000}"/>
    <cellStyle name="tableau | source | texte 4 2" xfId="1925" xr:uid="{00000000-0005-0000-0000-0000B4070000}"/>
    <cellStyle name="tableau | source | texte 5" xfId="1926" xr:uid="{00000000-0005-0000-0000-0000B5070000}"/>
    <cellStyle name="tableau | source | texte 5 2" xfId="1927" xr:uid="{00000000-0005-0000-0000-0000B6070000}"/>
    <cellStyle name="tableau | source | texte 6" xfId="1928" xr:uid="{00000000-0005-0000-0000-0000B7070000}"/>
    <cellStyle name="tableau | unite | plage de cellules" xfId="1929" xr:uid="{00000000-0005-0000-0000-0000B8070000}"/>
    <cellStyle name="tableau | unite | plage de cellules 2" xfId="1930" xr:uid="{00000000-0005-0000-0000-0000B9070000}"/>
    <cellStyle name="tableau | unite | plage de cellules 2 2" xfId="1931" xr:uid="{00000000-0005-0000-0000-0000BA070000}"/>
    <cellStyle name="tableau | unite | plage de cellules 3" xfId="1932" xr:uid="{00000000-0005-0000-0000-0000BB070000}"/>
    <cellStyle name="tableau | unite | plage de cellules 3 2" xfId="1933" xr:uid="{00000000-0005-0000-0000-0000BC070000}"/>
    <cellStyle name="tableau | unite | plage de cellules 4" xfId="1934" xr:uid="{00000000-0005-0000-0000-0000BD070000}"/>
    <cellStyle name="tableau | unite | plage de cellules 4 2" xfId="1935" xr:uid="{00000000-0005-0000-0000-0000BE070000}"/>
    <cellStyle name="tableau | unite | plage de cellules 5" xfId="1936" xr:uid="{00000000-0005-0000-0000-0000BF070000}"/>
    <cellStyle name="tableau | unite | plage de cellules 5 2" xfId="1937" xr:uid="{00000000-0005-0000-0000-0000C0070000}"/>
    <cellStyle name="tableau | unite | plage de cellules 6" xfId="1938" xr:uid="{00000000-0005-0000-0000-0000C1070000}"/>
    <cellStyle name="tableau | unite | texte" xfId="1939" xr:uid="{00000000-0005-0000-0000-0000C2070000}"/>
    <cellStyle name="tableau | unite | texte 2" xfId="1940" xr:uid="{00000000-0005-0000-0000-0000C3070000}"/>
    <cellStyle name="tableau | unite | texte 2 2" xfId="1941" xr:uid="{00000000-0005-0000-0000-0000C4070000}"/>
    <cellStyle name="tableau | unite | texte 3" xfId="1942" xr:uid="{00000000-0005-0000-0000-0000C5070000}"/>
    <cellStyle name="tableau | unite | texte 3 2" xfId="1943" xr:uid="{00000000-0005-0000-0000-0000C6070000}"/>
    <cellStyle name="tableau | unite | texte 4" xfId="1944" xr:uid="{00000000-0005-0000-0000-0000C7070000}"/>
    <cellStyle name="tableau | unite | texte 4 2" xfId="1945" xr:uid="{00000000-0005-0000-0000-0000C8070000}"/>
    <cellStyle name="tableau | unite | texte 5" xfId="1946" xr:uid="{00000000-0005-0000-0000-0000C9070000}"/>
    <cellStyle name="tableau | unite | texte 5 2" xfId="1947" xr:uid="{00000000-0005-0000-0000-0000CA070000}"/>
    <cellStyle name="tableau | unite | texte 6" xfId="1948" xr:uid="{00000000-0005-0000-0000-0000CB070000}"/>
    <cellStyle name="TableStyleLight1" xfId="1949" xr:uid="{00000000-0005-0000-0000-0000CC070000}"/>
    <cellStyle name="TableStyleLight1 2" xfId="1950" xr:uid="{00000000-0005-0000-0000-0000CD070000}"/>
    <cellStyle name="Testo avviso" xfId="1951" xr:uid="{00000000-0005-0000-0000-0000CE070000}"/>
    <cellStyle name="Testo avviso 2" xfId="1952" xr:uid="{00000000-0005-0000-0000-0000CF070000}"/>
    <cellStyle name="Testo descrittivo" xfId="1953" xr:uid="{00000000-0005-0000-0000-0000D0070000}"/>
    <cellStyle name="Testo descrittivo 2" xfId="1954" xr:uid="{00000000-0005-0000-0000-0000D1070000}"/>
    <cellStyle name="Text 19" xfId="1955" xr:uid="{00000000-0005-0000-0000-0000D2070000}"/>
    <cellStyle name="Texte explicatif 2" xfId="1956" xr:uid="{00000000-0005-0000-0000-0000D3070000}"/>
    <cellStyle name="Texte explicatif 2 2" xfId="1957" xr:uid="{00000000-0005-0000-0000-0000D4070000}"/>
    <cellStyle name="Texto de advertencia" xfId="1958" xr:uid="{00000000-0005-0000-0000-0000D5070000}"/>
    <cellStyle name="Texto de advertencia 2" xfId="1959" xr:uid="{00000000-0005-0000-0000-0000D6070000}"/>
    <cellStyle name="Texto explicativo" xfId="1960" xr:uid="{00000000-0005-0000-0000-0000D7070000}"/>
    <cellStyle name="Texto explicativo 2" xfId="1961" xr:uid="{00000000-0005-0000-0000-0000D8070000}"/>
    <cellStyle name="Title" xfId="1962" xr:uid="{00000000-0005-0000-0000-0000D9070000}"/>
    <cellStyle name="Title 2" xfId="1963" xr:uid="{00000000-0005-0000-0000-0000DA070000}"/>
    <cellStyle name="Titolo" xfId="1964" xr:uid="{00000000-0005-0000-0000-0000DB070000}"/>
    <cellStyle name="Titolo 1" xfId="1965" xr:uid="{00000000-0005-0000-0000-0000DC070000}"/>
    <cellStyle name="Titolo 1 2" xfId="1966" xr:uid="{00000000-0005-0000-0000-0000DD070000}"/>
    <cellStyle name="Titolo 2" xfId="1967" xr:uid="{00000000-0005-0000-0000-0000DE070000}"/>
    <cellStyle name="Titolo 2 2" xfId="1968" xr:uid="{00000000-0005-0000-0000-0000DF070000}"/>
    <cellStyle name="Titolo 3" xfId="1969" xr:uid="{00000000-0005-0000-0000-0000E0070000}"/>
    <cellStyle name="Titolo 3 2" xfId="1970" xr:uid="{00000000-0005-0000-0000-0000E1070000}"/>
    <cellStyle name="Titolo 4" xfId="1971" xr:uid="{00000000-0005-0000-0000-0000E2070000}"/>
    <cellStyle name="Titolo 4 2" xfId="1972" xr:uid="{00000000-0005-0000-0000-0000E3070000}"/>
    <cellStyle name="Titolo 5" xfId="1973" xr:uid="{00000000-0005-0000-0000-0000E4070000}"/>
    <cellStyle name="Titolo_ANNÉE 2015" xfId="1974" xr:uid="{00000000-0005-0000-0000-0000E5070000}"/>
    <cellStyle name="Titre 1" xfId="1975" xr:uid="{00000000-0005-0000-0000-0000E6070000}"/>
    <cellStyle name="Titre 1 2" xfId="1976" xr:uid="{00000000-0005-0000-0000-0000E7070000}"/>
    <cellStyle name="Titre 1 2 2" xfId="1977" xr:uid="{00000000-0005-0000-0000-0000E8070000}"/>
    <cellStyle name="Titre 1 2 2 2" xfId="1978" xr:uid="{00000000-0005-0000-0000-0000E9070000}"/>
    <cellStyle name="Titre 1 2 3" xfId="1979" xr:uid="{00000000-0005-0000-0000-0000EA070000}"/>
    <cellStyle name="Titre 1 3" xfId="1980" xr:uid="{00000000-0005-0000-0000-0000EB070000}"/>
    <cellStyle name="Titre 1 3 2" xfId="1981" xr:uid="{00000000-0005-0000-0000-0000EC070000}"/>
    <cellStyle name="Titre 1 4" xfId="1982" xr:uid="{00000000-0005-0000-0000-0000ED070000}"/>
    <cellStyle name="Titre 2" xfId="1983" xr:uid="{00000000-0005-0000-0000-0000EE070000}"/>
    <cellStyle name="Titre 2 2" xfId="1984" xr:uid="{00000000-0005-0000-0000-0000EF070000}"/>
    <cellStyle name="Titre 2 2 2" xfId="1985" xr:uid="{00000000-0005-0000-0000-0000F0070000}"/>
    <cellStyle name="Titre 2 2 2 2" xfId="1986" xr:uid="{00000000-0005-0000-0000-0000F1070000}"/>
    <cellStyle name="Titre 2 2 3" xfId="1987" xr:uid="{00000000-0005-0000-0000-0000F2070000}"/>
    <cellStyle name="Titre 2 3" xfId="1988" xr:uid="{00000000-0005-0000-0000-0000F3070000}"/>
    <cellStyle name="Titre 2 3 2" xfId="1989" xr:uid="{00000000-0005-0000-0000-0000F4070000}"/>
    <cellStyle name="Titre 2 4" xfId="1990" xr:uid="{00000000-0005-0000-0000-0000F5070000}"/>
    <cellStyle name="Titre 3" xfId="1991" xr:uid="{00000000-0005-0000-0000-0000F6070000}"/>
    <cellStyle name="Titre 3 2" xfId="1992" xr:uid="{00000000-0005-0000-0000-0000F7070000}"/>
    <cellStyle name="Titre 3 2 2" xfId="1993" xr:uid="{00000000-0005-0000-0000-0000F8070000}"/>
    <cellStyle name="Titre 3 2 2 2" xfId="1994" xr:uid="{00000000-0005-0000-0000-0000F9070000}"/>
    <cellStyle name="Titre 3 2 3" xfId="1995" xr:uid="{00000000-0005-0000-0000-0000FA070000}"/>
    <cellStyle name="Titre 3 3" xfId="1996" xr:uid="{00000000-0005-0000-0000-0000FB070000}"/>
    <cellStyle name="Titre 4" xfId="1997" xr:uid="{00000000-0005-0000-0000-0000FC070000}"/>
    <cellStyle name="Titre 4 2" xfId="1998" xr:uid="{00000000-0005-0000-0000-0000FD070000}"/>
    <cellStyle name="Titre 4 2 2" xfId="1999" xr:uid="{00000000-0005-0000-0000-0000FE070000}"/>
    <cellStyle name="Titre 4 2 2 2" xfId="2000" xr:uid="{00000000-0005-0000-0000-0000FF070000}"/>
    <cellStyle name="Titre 4 2 3" xfId="2001" xr:uid="{00000000-0005-0000-0000-000000080000}"/>
    <cellStyle name="Titre 4 3" xfId="2002" xr:uid="{00000000-0005-0000-0000-000001080000}"/>
    <cellStyle name="Titre 5" xfId="2003" xr:uid="{00000000-0005-0000-0000-000002080000}"/>
    <cellStyle name="Titre 5 2" xfId="2004" xr:uid="{00000000-0005-0000-0000-000003080000}"/>
    <cellStyle name="Titre 5 2 2" xfId="2005" xr:uid="{00000000-0005-0000-0000-000004080000}"/>
    <cellStyle name="Titre 5 3" xfId="2006" xr:uid="{00000000-0005-0000-0000-000005080000}"/>
    <cellStyle name="Titre colonnes" xfId="2007" xr:uid="{00000000-0005-0000-0000-000006080000}"/>
    <cellStyle name="Titre colonnes 2" xfId="2008" xr:uid="{00000000-0005-0000-0000-000007080000}"/>
    <cellStyle name="Titre colonnes 2 2" xfId="2009" xr:uid="{00000000-0005-0000-0000-000008080000}"/>
    <cellStyle name="Titre colonnes 3" xfId="2010" xr:uid="{00000000-0005-0000-0000-000009080000}"/>
    <cellStyle name="Titre colonnes 3 2" xfId="2011" xr:uid="{00000000-0005-0000-0000-00000A080000}"/>
    <cellStyle name="Titre colonnes 4" xfId="2012" xr:uid="{00000000-0005-0000-0000-00000B080000}"/>
    <cellStyle name="Titre colonnes 4 2" xfId="2013" xr:uid="{00000000-0005-0000-0000-00000C080000}"/>
    <cellStyle name="Titre colonnes 5" xfId="2014" xr:uid="{00000000-0005-0000-0000-00000D080000}"/>
    <cellStyle name="Titre général" xfId="2015" xr:uid="{00000000-0005-0000-0000-00000E080000}"/>
    <cellStyle name="Titre général 2" xfId="2016" xr:uid="{00000000-0005-0000-0000-00000F080000}"/>
    <cellStyle name="Titre général 2 2" xfId="2017" xr:uid="{00000000-0005-0000-0000-000010080000}"/>
    <cellStyle name="Titre général 3" xfId="2018" xr:uid="{00000000-0005-0000-0000-000011080000}"/>
    <cellStyle name="Titre général 3 2" xfId="2019" xr:uid="{00000000-0005-0000-0000-000012080000}"/>
    <cellStyle name="Titre général 4" xfId="2020" xr:uid="{00000000-0005-0000-0000-000013080000}"/>
    <cellStyle name="Titre lignes" xfId="2021" xr:uid="{00000000-0005-0000-0000-000014080000}"/>
    <cellStyle name="Titre lignes 1" xfId="2022" xr:uid="{00000000-0005-0000-0000-000015080000}"/>
    <cellStyle name="Titre lignes 1 2" xfId="2023" xr:uid="{00000000-0005-0000-0000-000016080000}"/>
    <cellStyle name="Titre lignes 2" xfId="2024" xr:uid="{00000000-0005-0000-0000-000017080000}"/>
    <cellStyle name="Titre lignes 2 2" xfId="2025" xr:uid="{00000000-0005-0000-0000-000018080000}"/>
    <cellStyle name="Titre lignes 3" xfId="2026" xr:uid="{00000000-0005-0000-0000-000019080000}"/>
    <cellStyle name="Titre lignes 3 2" xfId="2027" xr:uid="{00000000-0005-0000-0000-00001A080000}"/>
    <cellStyle name="Titre lignes 4" xfId="2028" xr:uid="{00000000-0005-0000-0000-00001B080000}"/>
    <cellStyle name="Titre lignes 4 2" xfId="2029" xr:uid="{00000000-0005-0000-0000-00001C080000}"/>
    <cellStyle name="Titre lignes 5" xfId="2030" xr:uid="{00000000-0005-0000-0000-00001D080000}"/>
    <cellStyle name="Titre lignes_Fiches C 2010 version juin rebasé3" xfId="2031" xr:uid="{00000000-0005-0000-0000-00001E080000}"/>
    <cellStyle name="Titre page" xfId="2032" xr:uid="{00000000-0005-0000-0000-00001F080000}"/>
    <cellStyle name="Titre page 2" xfId="2033" xr:uid="{00000000-0005-0000-0000-000020080000}"/>
    <cellStyle name="Titre page 2 2" xfId="2034" xr:uid="{00000000-0005-0000-0000-000021080000}"/>
    <cellStyle name="Titre page 3" xfId="2035" xr:uid="{00000000-0005-0000-0000-000022080000}"/>
    <cellStyle name="Titre page 3 2" xfId="2036" xr:uid="{00000000-0005-0000-0000-000023080000}"/>
    <cellStyle name="Titre page 4" xfId="2037" xr:uid="{00000000-0005-0000-0000-000024080000}"/>
    <cellStyle name="Titre " xfId="2038" xr:uid="{00000000-0005-0000-0000-000025080000}"/>
    <cellStyle name="Titre  2" xfId="2039" xr:uid="{00000000-0005-0000-0000-000026080000}"/>
    <cellStyle name="Titre  2 2" xfId="2040" xr:uid="{00000000-0005-0000-0000-000027080000}"/>
    <cellStyle name="Titre  3" xfId="2041" xr:uid="{00000000-0005-0000-0000-000028080000}"/>
    <cellStyle name="Titre 1 2" xfId="2042" xr:uid="{00000000-0005-0000-0000-000029080000}"/>
    <cellStyle name="Titre 1 2 2" xfId="2043" xr:uid="{00000000-0005-0000-0000-00002A080000}"/>
    <cellStyle name="Titre 2 2" xfId="2044" xr:uid="{00000000-0005-0000-0000-00002B080000}"/>
    <cellStyle name="Titre 2 2 2" xfId="2045" xr:uid="{00000000-0005-0000-0000-00002C080000}"/>
    <cellStyle name="Titre 3 2" xfId="2046" xr:uid="{00000000-0005-0000-0000-00002D080000}"/>
    <cellStyle name="Titre 3 2 2" xfId="2047" xr:uid="{00000000-0005-0000-0000-00002E080000}"/>
    <cellStyle name="Titre 4 2" xfId="2048" xr:uid="{00000000-0005-0000-0000-00002F080000}"/>
    <cellStyle name="Titre 4 2 2" xfId="2049" xr:uid="{00000000-0005-0000-0000-000030080000}"/>
    <cellStyle name="Título" xfId="2056" xr:uid="{00000000-0005-0000-0000-000031080000}"/>
    <cellStyle name="Título 1" xfId="2057" xr:uid="{00000000-0005-0000-0000-000032080000}"/>
    <cellStyle name="Título 1 2" xfId="2058" xr:uid="{00000000-0005-0000-0000-000033080000}"/>
    <cellStyle name="Título 2" xfId="2059" xr:uid="{00000000-0005-0000-0000-000034080000}"/>
    <cellStyle name="Título 2 2" xfId="2060" xr:uid="{00000000-0005-0000-0000-000035080000}"/>
    <cellStyle name="Título 3" xfId="2061" xr:uid="{00000000-0005-0000-0000-000036080000}"/>
    <cellStyle name="Título 3 2" xfId="2062" xr:uid="{00000000-0005-0000-0000-000037080000}"/>
    <cellStyle name="Título 4" xfId="2063" xr:uid="{00000000-0005-0000-0000-000038080000}"/>
    <cellStyle name="Total 1" xfId="2050" xr:uid="{00000000-0005-0000-0000-000039080000}"/>
    <cellStyle name="Total 1 2" xfId="2051" xr:uid="{00000000-0005-0000-0000-00003A080000}"/>
    <cellStyle name="Total 2" xfId="2052" xr:uid="{00000000-0005-0000-0000-00003B080000}"/>
    <cellStyle name="Total 2 2" xfId="2053" xr:uid="{00000000-0005-0000-0000-00003C080000}"/>
    <cellStyle name="Totale" xfId="2054" xr:uid="{00000000-0005-0000-0000-00003D080000}"/>
    <cellStyle name="Totale 2" xfId="2055" xr:uid="{00000000-0005-0000-0000-00003E080000}"/>
    <cellStyle name="Valore non valido" xfId="2064" xr:uid="{00000000-0005-0000-0000-00003F080000}"/>
    <cellStyle name="Valore non valido 2" xfId="2065" xr:uid="{00000000-0005-0000-0000-000040080000}"/>
    <cellStyle name="Valore valido" xfId="2066" xr:uid="{00000000-0005-0000-0000-000041080000}"/>
    <cellStyle name="Valore valido 2" xfId="2067" xr:uid="{00000000-0005-0000-0000-000042080000}"/>
    <cellStyle name="Vérification 2" xfId="2072" xr:uid="{00000000-0005-0000-0000-000043080000}"/>
    <cellStyle name="Vérification 2 2" xfId="2073" xr:uid="{00000000-0005-0000-0000-000044080000}"/>
    <cellStyle name="Vérification de cellule" xfId="2074" xr:uid="{00000000-0005-0000-0000-000045080000}"/>
    <cellStyle name="Vérification de cellule 2" xfId="2075" xr:uid="{00000000-0005-0000-0000-000046080000}"/>
    <cellStyle name="Vérification de cellule 2 2" xfId="2076" xr:uid="{00000000-0005-0000-0000-000047080000}"/>
    <cellStyle name="Vérification de cellule 3" xfId="2077" xr:uid="{00000000-0005-0000-0000-000048080000}"/>
    <cellStyle name="Virgule fixe" xfId="2068" xr:uid="{00000000-0005-0000-0000-000049080000}"/>
    <cellStyle name="Virgule fixe 2" xfId="2069" xr:uid="{00000000-0005-0000-0000-00004A080000}"/>
    <cellStyle name="Virgule fixe 2 2" xfId="2070" xr:uid="{00000000-0005-0000-0000-00004B080000}"/>
    <cellStyle name="Virgule fixe 3" xfId="2071" xr:uid="{00000000-0005-0000-0000-00004C080000}"/>
    <cellStyle name="Währung [0]_VPVUL94-00 2ème version" xfId="2081" xr:uid="{00000000-0005-0000-0000-00004D080000}"/>
    <cellStyle name="Währung_VPVUL94-00 2ème version" xfId="2082" xr:uid="{00000000-0005-0000-0000-00004E080000}"/>
    <cellStyle name="Warning 20" xfId="2078" xr:uid="{00000000-0005-0000-0000-00004F080000}"/>
    <cellStyle name="Warning Text" xfId="2079" xr:uid="{00000000-0005-0000-0000-000050080000}"/>
    <cellStyle name="Warning Text 2" xfId="2080" xr:uid="{00000000-0005-0000-0000-000051080000}"/>
    <cellStyle name="Обычный_CRF2002 (1)" xfId="2095" xr:uid="{00000000-0005-0000-0000-00005208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7F02"/>
      <rgbColor rgb="FF000080"/>
      <rgbColor rgb="FF7F8002"/>
      <rgbColor rgb="FF800080"/>
      <rgbColor rgb="FF008080"/>
      <rgbColor rgb="FFC0BEBC"/>
      <rgbColor rgb="FF7F7E7E"/>
      <rgbColor rgb="FF989AFF"/>
      <rgbColor rgb="FF983368"/>
      <rgbColor rgb="FFFFFFCC"/>
      <rgbColor rgb="FFCCFFFF"/>
      <rgbColor rgb="FF660066"/>
      <rgbColor rgb="FFFF8080"/>
      <rgbColor rgb="FF0066CC"/>
      <rgbColor rgb="FFCBCBFC"/>
      <rgbColor rgb="FFFFF2CE"/>
      <rgbColor rgb="FFBDD7EE"/>
      <rgbColor rgb="FFFFD966"/>
      <rgbColor rgb="FF00B0F0"/>
      <rgbColor rgb="FFC5E0B4"/>
      <rgbColor rgb="FFFFC000"/>
      <rgbColor rgb="FF00758F"/>
      <rgbColor rgb="FFE2F0D9"/>
      <rgbColor rgb="FF00CCFF"/>
      <rgbColor rgb="FFE0EBFC"/>
      <rgbColor rgb="FFCCFFCC"/>
      <rgbColor rgb="FFFFFE99"/>
      <rgbColor rgb="FF99CCFF"/>
      <rgbColor rgb="FFFF99CC"/>
      <rgbColor rgb="FFCC99FF"/>
      <rgbColor rgb="FFFFCBA5"/>
      <rgbColor rgb="FF3366FF"/>
      <rgbColor rgb="FF33CCCC"/>
      <rgbColor rgb="FF99CB01"/>
      <rgbColor rgb="FFFFCC00"/>
      <rgbColor rgb="FFFF9900"/>
      <rgbColor rgb="FFFD6601"/>
      <rgbColor rgb="FF656594"/>
      <rgbColor rgb="FF969696"/>
      <rgbColor rgb="FF003366"/>
      <rgbColor rgb="FF309B65"/>
      <rgbColor rgb="FF003300"/>
      <rgbColor rgb="FF333300"/>
      <rgbColor rgb="FF993300"/>
      <rgbColor rgb="FFA9D18E"/>
      <rgbColor rgb="FF3236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 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'Bilan énergie'!$O$218</c:f>
              <c:strCache>
                <c:ptCount val="1"/>
                <c:pt idx="0">
                  <c:v>  total</c:v>
                </c:pt>
              </c:strCache>
            </c:strRef>
          </c:tx>
          <c:spPr>
            <a:ln w="19080" cap="rnd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'Bilan énergie'!$P$207:$X$207</c:f>
              <c:numCache>
                <c:formatCode>[$-40C]General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 formatCode="General">
                  <c:v>2025</c:v>
                </c:pt>
                <c:pt idx="4" formatCode="General">
                  <c:v>2030</c:v>
                </c:pt>
                <c:pt idx="5" formatCode="General">
                  <c:v>2035</c:v>
                </c:pt>
                <c:pt idx="6" formatCode="General">
                  <c:v>2040</c:v>
                </c:pt>
                <c:pt idx="7" formatCode="General">
                  <c:v>2045</c:v>
                </c:pt>
                <c:pt idx="8" formatCode="General">
                  <c:v>2050</c:v>
                </c:pt>
              </c:numCache>
            </c:numRef>
          </c:xVal>
          <c:yVal>
            <c:numRef>
              <c:f>'Bilan énergie'!$P$218:$X$218</c:f>
              <c:numCache>
                <c:formatCode>0.0</c:formatCode>
                <c:ptCount val="9"/>
                <c:pt idx="0">
                  <c:v>135.872785290997</c:v>
                </c:pt>
                <c:pt idx="1">
                  <c:v>135.86779003626199</c:v>
                </c:pt>
                <c:pt idx="2">
                  <c:v>113.62484304732099</c:v>
                </c:pt>
                <c:pt idx="3">
                  <c:v>114.39132278657644</c:v>
                </c:pt>
                <c:pt idx="4">
                  <c:v>88.766478639526412</c:v>
                </c:pt>
                <c:pt idx="5">
                  <c:v>55.218171423702671</c:v>
                </c:pt>
                <c:pt idx="6">
                  <c:v>19.689375972448968</c:v>
                </c:pt>
                <c:pt idx="7">
                  <c:v>2.8693865628153463</c:v>
                </c:pt>
                <c:pt idx="8">
                  <c:v>0.55987580230865786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41-42E3-BBBA-C835FF0CC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27853"/>
        <c:axId val="15484460"/>
      </c:scatterChart>
      <c:valAx>
        <c:axId val="9552785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5484460"/>
        <c:crosses val="autoZero"/>
        <c:crossBetween val="midCat"/>
      </c:valAx>
      <c:valAx>
        <c:axId val="154844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552785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Besoin en biocarburants (TWh)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'Bilan énergie'!$B$403</c:f>
              <c:strCache>
                <c:ptCount val="1"/>
                <c:pt idx="0">
                  <c:v>Bio-essence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'Bilan énergie'!$C$402:$E$402</c:f>
              <c:numCache>
                <c:formatCode>General</c:formatCode>
                <c:ptCount val="3"/>
                <c:pt idx="0">
                  <c:v>2019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'Bilan énergie'!$C$403:$E$403</c:f>
              <c:numCache>
                <c:formatCode>\ #\ ##0.0\ ;\-#\ ##0.0\ ;" -"00\ ;\ @\ </c:formatCode>
                <c:ptCount val="3"/>
                <c:pt idx="0">
                  <c:v>7.5006837646215905</c:v>
                </c:pt>
                <c:pt idx="1">
                  <c:v>10.919499493763198</c:v>
                </c:pt>
                <c:pt idx="2">
                  <c:v>1.7030144691474471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5-414D-8DC9-7590141A2FED}"/>
            </c:ext>
          </c:extLst>
        </c:ser>
        <c:ser>
          <c:idx val="1"/>
          <c:order val="1"/>
          <c:tx>
            <c:strRef>
              <c:f>'Bilan énergie'!$B$404</c:f>
              <c:strCache>
                <c:ptCount val="1"/>
                <c:pt idx="0">
                  <c:v>Bio-gazole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'Bilan énergie'!$C$402:$E$402</c:f>
              <c:numCache>
                <c:formatCode>General</c:formatCode>
                <c:ptCount val="3"/>
                <c:pt idx="0">
                  <c:v>2019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'Bilan énergie'!$C$404:$E$404</c:f>
              <c:numCache>
                <c:formatCode>\ #\ ##0.0\ ;\-#\ ##0.0\ ;" -"00\ ;\ @\ </c:formatCode>
                <c:ptCount val="3"/>
                <c:pt idx="0">
                  <c:v>28.844991700041135</c:v>
                </c:pt>
                <c:pt idx="1">
                  <c:v>24.106938760199707</c:v>
                </c:pt>
                <c:pt idx="2">
                  <c:v>7.2738011738548822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5-414D-8DC9-7590141A2FED}"/>
            </c:ext>
          </c:extLst>
        </c:ser>
        <c:ser>
          <c:idx val="2"/>
          <c:order val="2"/>
          <c:tx>
            <c:strRef>
              <c:f>'Bilan énergie'!$B$405</c:f>
              <c:strCache>
                <c:ptCount val="1"/>
                <c:pt idx="0">
                  <c:v>Bio-GNV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'Bilan énergie'!$C$402:$E$402</c:f>
              <c:numCache>
                <c:formatCode>General</c:formatCode>
                <c:ptCount val="3"/>
                <c:pt idx="0">
                  <c:v>2019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'Bilan énergie'!$C$405:$E$405</c:f>
              <c:numCache>
                <c:formatCode>\ #\ ##0.0\ ;\-#\ ##0.0\ ;" -"00\ ;\ @\ </c:formatCode>
                <c:ptCount val="3"/>
                <c:pt idx="0">
                  <c:v>0</c:v>
                </c:pt>
                <c:pt idx="1">
                  <c:v>0.67819737347676345</c:v>
                </c:pt>
                <c:pt idx="2">
                  <c:v>4.9047325623924634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45-414D-8DC9-7590141A2FED}"/>
            </c:ext>
          </c:extLst>
        </c:ser>
        <c:ser>
          <c:idx val="3"/>
          <c:order val="3"/>
          <c:tx>
            <c:strRef>
              <c:f>'Bilan énergie'!$B$406</c:f>
              <c:strCache>
                <c:ptCount val="1"/>
                <c:pt idx="0">
                  <c:v>Biocarburants aéronautiques domestiques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'Bilan énergie'!$C$402:$E$402</c:f>
              <c:numCache>
                <c:formatCode>General</c:formatCode>
                <c:ptCount val="3"/>
                <c:pt idx="0">
                  <c:v>2019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'Bilan énergie'!$C$406:$E$406</c:f>
              <c:numCache>
                <c:formatCode>\ #\ ##0.0\ ;\-#\ ##0.0\ ;" -"00\ ;\ @\ </c:formatCode>
                <c:ptCount val="3"/>
                <c:pt idx="0">
                  <c:v>0</c:v>
                </c:pt>
                <c:pt idx="1">
                  <c:v>1.3902063997203271</c:v>
                </c:pt>
                <c:pt idx="2">
                  <c:v>4.5305613998218544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45-414D-8DC9-7590141A2FED}"/>
            </c:ext>
          </c:extLst>
        </c:ser>
        <c:ser>
          <c:idx val="4"/>
          <c:order val="4"/>
          <c:tx>
            <c:strRef>
              <c:f>'Bilan énergie'!$B$407</c:f>
              <c:strCache>
                <c:ptCount val="1"/>
                <c:pt idx="0">
                  <c:v>Biocarburants aéronautiques internationaux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'Bilan énergie'!$C$402:$E$402</c:f>
              <c:numCache>
                <c:formatCode>General</c:formatCode>
                <c:ptCount val="3"/>
                <c:pt idx="0">
                  <c:v>2019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'Bilan énergie'!$C$407:$E$407</c:f>
              <c:numCache>
                <c:formatCode>\ #\ ##0.0\ ;\-#\ ##0.0\ ;" -"00\ ;\ @\ </c:formatCode>
                <c:ptCount val="3"/>
                <c:pt idx="0">
                  <c:v>0</c:v>
                </c:pt>
                <c:pt idx="1">
                  <c:v>5.6662765006388129</c:v>
                </c:pt>
                <c:pt idx="2">
                  <c:v>20.693422809002275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45-414D-8DC9-7590141A2FED}"/>
            </c:ext>
          </c:extLst>
        </c:ser>
        <c:ser>
          <c:idx val="5"/>
          <c:order val="5"/>
          <c:tx>
            <c:strRef>
              <c:f>'Bilan énergie'!$B$408</c:f>
              <c:strCache>
                <c:ptCount val="1"/>
                <c:pt idx="0">
                  <c:v>Biocarburants maritimes internationaux</c:v>
                </c:pt>
              </c:strCache>
            </c:strRef>
          </c:tx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'Bilan énergie'!$C$402:$E$402</c:f>
              <c:numCache>
                <c:formatCode>General</c:formatCode>
                <c:ptCount val="3"/>
                <c:pt idx="0">
                  <c:v>2019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'Bilan énergie'!$C$408:$E$408</c:f>
              <c:numCache>
                <c:formatCode>\ #\ ##0.0\ ;\-#\ ##0.0\ ;" -"00\ ;\ @\ </c:formatCode>
                <c:ptCount val="3"/>
                <c:pt idx="0">
                  <c:v>0</c:v>
                </c:pt>
                <c:pt idx="1">
                  <c:v>4.6449710707413603</c:v>
                </c:pt>
                <c:pt idx="2">
                  <c:v>13.418805315475042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45-414D-8DC9-7590141A2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47311"/>
        <c:axId val="94250335"/>
      </c:barChart>
      <c:catAx>
        <c:axId val="346473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4250335"/>
        <c:crosses val="autoZero"/>
        <c:auto val="1"/>
        <c:lblAlgn val="ctr"/>
        <c:lblOffset val="100"/>
        <c:noMultiLvlLbl val="0"/>
      </c:catAx>
      <c:valAx>
        <c:axId val="942503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\ #\ ##0.0\ ;\-#\ ##0.0\ ;&quot; -&quot;00\ ;\ @\ 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464731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Emissions de GES, AMS run 1bis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'Bilan énergie'!$O$169</c:f>
              <c:strCache>
                <c:ptCount val="1"/>
                <c:pt idx="0">
                  <c:v>VP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'Bilan énergie'!$P$168:$X$168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'Bilan énergie'!$P$169:$X$169</c:f>
              <c:numCache>
                <c:formatCode>0.0</c:formatCode>
                <c:ptCount val="9"/>
                <c:pt idx="0">
                  <c:v>72.238150451255152</c:v>
                </c:pt>
                <c:pt idx="1">
                  <c:v>71.2230709624761</c:v>
                </c:pt>
                <c:pt idx="2">
                  <c:v>57.14220137541318</c:v>
                </c:pt>
                <c:pt idx="3">
                  <c:v>58.254095663301243</c:v>
                </c:pt>
                <c:pt idx="4">
                  <c:v>44.366344402006106</c:v>
                </c:pt>
                <c:pt idx="5">
                  <c:v>26.152370793863135</c:v>
                </c:pt>
                <c:pt idx="6">
                  <c:v>7.9867150845314949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2-4672-B8D8-DC21646964B8}"/>
            </c:ext>
          </c:extLst>
        </c:ser>
        <c:ser>
          <c:idx val="1"/>
          <c:order val="1"/>
          <c:tx>
            <c:strRef>
              <c:f>'Bilan énergie'!$O$170</c:f>
              <c:strCache>
                <c:ptCount val="1"/>
                <c:pt idx="0">
                  <c:v>VUL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'Bilan énergie'!$P$168:$X$168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'Bilan énergie'!$P$170:$X$170</c:f>
              <c:numCache>
                <c:formatCode>0.0</c:formatCode>
                <c:ptCount val="9"/>
                <c:pt idx="0">
                  <c:v>16.428070211542902</c:v>
                </c:pt>
                <c:pt idx="1">
                  <c:v>16.126325164425413</c:v>
                </c:pt>
                <c:pt idx="2">
                  <c:v>14.013799561183445</c:v>
                </c:pt>
                <c:pt idx="3">
                  <c:v>14.425843147031618</c:v>
                </c:pt>
                <c:pt idx="4">
                  <c:v>11.611985002101889</c:v>
                </c:pt>
                <c:pt idx="5">
                  <c:v>7.1502148099079497</c:v>
                </c:pt>
                <c:pt idx="6">
                  <c:v>1.914259128543363</c:v>
                </c:pt>
                <c:pt idx="7">
                  <c:v>3.6847200000000004E-2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2-4672-B8D8-DC21646964B8}"/>
            </c:ext>
          </c:extLst>
        </c:ser>
        <c:ser>
          <c:idx val="2"/>
          <c:order val="2"/>
          <c:tx>
            <c:strRef>
              <c:f>'Bilan énergie'!$O$171</c:f>
              <c:strCache>
                <c:ptCount val="1"/>
                <c:pt idx="0">
                  <c:v>PL&amp;BC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'Bilan énergie'!$P$168:$X$168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'Bilan énergie'!$P$171:$X$171</c:f>
              <c:numCache>
                <c:formatCode>0.0</c:formatCode>
                <c:ptCount val="9"/>
                <c:pt idx="0">
                  <c:v>33.926614222204336</c:v>
                </c:pt>
                <c:pt idx="1">
                  <c:v>33.130897876153853</c:v>
                </c:pt>
                <c:pt idx="2">
                  <c:v>30.198648272212516</c:v>
                </c:pt>
                <c:pt idx="3">
                  <c:v>27.572515296241711</c:v>
                </c:pt>
                <c:pt idx="4">
                  <c:v>20.628804337335744</c:v>
                </c:pt>
                <c:pt idx="5">
                  <c:v>13.275704359151952</c:v>
                </c:pt>
                <c:pt idx="6">
                  <c:v>4.8944755407733513</c:v>
                </c:pt>
                <c:pt idx="7">
                  <c:v>0.38136890396940654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52-4672-B8D8-DC21646964B8}"/>
            </c:ext>
          </c:extLst>
        </c:ser>
        <c:ser>
          <c:idx val="5"/>
          <c:order val="5"/>
          <c:tx>
            <c:strRef>
              <c:f>'Bilan énergie'!$O$177</c:f>
              <c:strCache>
                <c:ptCount val="1"/>
                <c:pt idx="0">
                  <c:v>Aérien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'Bilan énergie'!$P$168:$X$168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'Bilan énergie'!$P$177:$X$177</c:f>
              <c:numCache>
                <c:formatCode>0.00</c:formatCode>
                <c:ptCount val="9"/>
                <c:pt idx="0">
                  <c:v>4.7576314902398158</c:v>
                </c:pt>
                <c:pt idx="1">
                  <c:v>4.8408336644146601</c:v>
                </c:pt>
                <c:pt idx="2">
                  <c:v>2.3963954578176558</c:v>
                </c:pt>
                <c:pt idx="3">
                  <c:v>4.5680010792971988</c:v>
                </c:pt>
                <c:pt idx="4">
                  <c:v>4.063933110446416</c:v>
                </c:pt>
                <c:pt idx="5">
                  <c:v>3.4384635151683902</c:v>
                </c:pt>
                <c:pt idx="6">
                  <c:v>2.5411835300503154</c:v>
                </c:pt>
                <c:pt idx="7">
                  <c:v>1.7121738221014788</c:v>
                </c:pt>
                <c:pt idx="8">
                  <c:v>0.50453346825678591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52-4672-B8D8-DC216469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506895"/>
        <c:axId val="2084508143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'Bilan énergie'!$O$172</c15:sqref>
                        </c15:formulaRef>
                      </c:ext>
                    </c:extLst>
                    <c:strCache>
                      <c:ptCount val="1"/>
                      <c:pt idx="0">
                        <c:v>2RM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'Bilan énergie'!$P$168:$X$168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'Bilan énergie'!$P$172:$X$172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1.2353905549647013</c:v>
                      </c:pt>
                      <c:pt idx="1">
                        <c:v>1.2271529959576706</c:v>
                      </c:pt>
                      <c:pt idx="2">
                        <c:v>1.0335666129145751</c:v>
                      </c:pt>
                      <c:pt idx="3">
                        <c:v>1.0355253592449449</c:v>
                      </c:pt>
                      <c:pt idx="4">
                        <c:v>0.77149126487725272</c:v>
                      </c:pt>
                      <c:pt idx="5">
                        <c:v>0.41977441328893922</c:v>
                      </c:pt>
                      <c:pt idx="6">
                        <c:v>0.17035321731158087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652-4672-B8D8-DC21646964B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'Bilan énergie'!$O$173</c15:sqref>
                        </c15:formulaRef>
                      </c:ext>
                    </c:extLst>
                    <c:strCache>
                      <c:ptCount val="1"/>
                      <c:pt idx="0">
                        <c:v>Fer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'Bilan énergie'!$P$168:$X$168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  <c:pt idx="5">
                        <c:v>2035</c:v>
                      </c:pt>
                      <c:pt idx="6">
                        <c:v>2040</c:v>
                      </c:pt>
                      <c:pt idx="7">
                        <c:v>2045</c:v>
                      </c:pt>
                      <c:pt idx="8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'Bilan énergie'!$P$173:$X$173</c15:sqref>
                        </c15:formulaRef>
                      </c:ext>
                    </c:extLst>
                    <c:numCache>
                      <c:formatCode>0.0</c:formatCode>
                      <c:ptCount val="9"/>
                      <c:pt idx="0">
                        <c:v>0.37325552418000008</c:v>
                      </c:pt>
                      <c:pt idx="1">
                        <c:v>0.37289431886355001</c:v>
                      </c:pt>
                      <c:pt idx="2">
                        <c:v>0.30716515845113995</c:v>
                      </c:pt>
                      <c:pt idx="3">
                        <c:v>0.34811403778392935</c:v>
                      </c:pt>
                      <c:pt idx="4">
                        <c:v>0.22540864767003599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52-4672-B8D8-DC21646964B8}"/>
                  </c:ext>
                </c:extLst>
              </c15:ser>
            </c15:filteredScatterSeries>
          </c:ext>
        </c:extLst>
      </c:scatterChart>
      <c:valAx>
        <c:axId val="208450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4508143"/>
        <c:crosses val="autoZero"/>
        <c:crossBetween val="midCat"/>
      </c:valAx>
      <c:valAx>
        <c:axId val="208450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MtCO2eq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450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Evolution de la circulation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Trafic!$B$108</c:f>
              <c:strCache>
                <c:ptCount val="1"/>
                <c:pt idx="0">
                  <c:v>VP</c:v>
                </c:pt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Trafic!$C$107:$N$107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Trafic!$C$108:$N$108</c:f>
              <c:numCache>
                <c:formatCode>\ #\ ##0.00\ ;\-#\ ##0.00\ ;" -"00\ ;\ @\ </c:formatCode>
                <c:ptCount val="12"/>
                <c:pt idx="0">
                  <c:v>0.9870438670631364</c:v>
                </c:pt>
                <c:pt idx="1">
                  <c:v>1.00311124824854</c:v>
                </c:pt>
                <c:pt idx="2">
                  <c:v>1.0106849876552182</c:v>
                </c:pt>
                <c:pt idx="3">
                  <c:v>1.0076968351084155</c:v>
                </c:pt>
                <c:pt idx="4">
                  <c:v>1</c:v>
                </c:pt>
                <c:pt idx="5">
                  <c:v>0.81391573528367045</c:v>
                </c:pt>
                <c:pt idx="6">
                  <c:v>0.95920846258243542</c:v>
                </c:pt>
                <c:pt idx="7">
                  <c:v>0.90842853771861254</c:v>
                </c:pt>
                <c:pt idx="8">
                  <c:v>0.88732968554082281</c:v>
                </c:pt>
                <c:pt idx="9">
                  <c:v>0.85597262339260416</c:v>
                </c:pt>
                <c:pt idx="10">
                  <c:v>0.82288752311480584</c:v>
                </c:pt>
                <c:pt idx="11">
                  <c:v>0.78669830182746048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7-4FDB-ADE2-04302D10025F}"/>
            </c:ext>
          </c:extLst>
        </c:ser>
        <c:ser>
          <c:idx val="1"/>
          <c:order val="1"/>
          <c:tx>
            <c:strRef>
              <c:f>Trafic!$B$109</c:f>
              <c:strCache>
                <c:ptCount val="1"/>
                <c:pt idx="0">
                  <c:v>PL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Trafic!$C$107:$N$107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Trafic!$C$109:$N$109</c:f>
              <c:numCache>
                <c:formatCode>\ #\ ##0.00\ ;\-#\ ##0.00\ ;" -"00\ ;\ @\ </c:formatCode>
                <c:ptCount val="12"/>
                <c:pt idx="0">
                  <c:v>0.93846522235687724</c:v>
                </c:pt>
                <c:pt idx="1">
                  <c:v>0.95713016876017964</c:v>
                </c:pt>
                <c:pt idx="2">
                  <c:v>0.99465032921490226</c:v>
                </c:pt>
                <c:pt idx="3">
                  <c:v>1.0077802611046218</c:v>
                </c:pt>
                <c:pt idx="4">
                  <c:v>1</c:v>
                </c:pt>
                <c:pt idx="5">
                  <c:v>0.94476635332820191</c:v>
                </c:pt>
                <c:pt idx="6">
                  <c:v>0.90727339161419529</c:v>
                </c:pt>
                <c:pt idx="7">
                  <c:v>0.83474175301144027</c:v>
                </c:pt>
                <c:pt idx="8">
                  <c:v>0.78775788981965578</c:v>
                </c:pt>
                <c:pt idx="9">
                  <c:v>0.74173772954824413</c:v>
                </c:pt>
                <c:pt idx="10">
                  <c:v>0.69777553644184198</c:v>
                </c:pt>
                <c:pt idx="11">
                  <c:v>0.65479014877771002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7-4FDB-ADE2-04302D10025F}"/>
            </c:ext>
          </c:extLst>
        </c:ser>
        <c:ser>
          <c:idx val="2"/>
          <c:order val="2"/>
          <c:tx>
            <c:strRef>
              <c:f>Trafic!$B$110</c:f>
              <c:strCache>
                <c:ptCount val="1"/>
                <c:pt idx="0">
                  <c:v>VUL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Trafic!$C$107:$N$107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Trafic!$C$110:$N$110</c:f>
              <c:numCache>
                <c:formatCode>\ #\ ##0.00\ ;\-#\ ##0.00\ ;" -"00\ ;\ @\ </c:formatCode>
                <c:ptCount val="12"/>
                <c:pt idx="0">
                  <c:v>0.96662490642226007</c:v>
                </c:pt>
                <c:pt idx="1">
                  <c:v>0.98180686657782801</c:v>
                </c:pt>
                <c:pt idx="2">
                  <c:v>0.9957383711369665</c:v>
                </c:pt>
                <c:pt idx="3">
                  <c:v>1.0092419291496546</c:v>
                </c:pt>
                <c:pt idx="4">
                  <c:v>1</c:v>
                </c:pt>
                <c:pt idx="5">
                  <c:v>0.87915024620877358</c:v>
                </c:pt>
                <c:pt idx="6">
                  <c:v>0.99787866349492094</c:v>
                </c:pt>
                <c:pt idx="7">
                  <c:v>0.99206545655345257</c:v>
                </c:pt>
                <c:pt idx="8">
                  <c:v>0.98113680888886823</c:v>
                </c:pt>
                <c:pt idx="9">
                  <c:v>0.96770732855172537</c:v>
                </c:pt>
                <c:pt idx="10">
                  <c:v>0.95329926936015352</c:v>
                </c:pt>
                <c:pt idx="11">
                  <c:v>0.93659194627390041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A7-4FDB-ADE2-04302D10025F}"/>
            </c:ext>
          </c:extLst>
        </c:ser>
        <c:ser>
          <c:idx val="3"/>
          <c:order val="3"/>
          <c:tx>
            <c:strRef>
              <c:f>Trafic!$B$111</c:f>
              <c:strCache>
                <c:ptCount val="1"/>
                <c:pt idx="0">
                  <c:v>Bus et cars</c:v>
                </c:pt>
              </c:strCache>
            </c:strRef>
          </c:tx>
          <c:spPr>
            <a:ln w="28440" cap="rnd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Trafic!$C$107:$N$107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Trafic!$C$111:$N$111</c:f>
              <c:numCache>
                <c:formatCode>\ #\ ##0.00\ ;\-#\ ##0.00\ ;" -"00\ ;\ @\ </c:formatCode>
                <c:ptCount val="12"/>
                <c:pt idx="0">
                  <c:v>0.99827572036439038</c:v>
                </c:pt>
                <c:pt idx="1">
                  <c:v>1.0131928547145213</c:v>
                </c:pt>
                <c:pt idx="2">
                  <c:v>1.0044506918583023</c:v>
                </c:pt>
                <c:pt idx="3">
                  <c:v>1.0095203454027495</c:v>
                </c:pt>
                <c:pt idx="4">
                  <c:v>1</c:v>
                </c:pt>
                <c:pt idx="5">
                  <c:v>0.73170385364816759</c:v>
                </c:pt>
                <c:pt idx="6">
                  <c:v>1.1139064699318613</c:v>
                </c:pt>
                <c:pt idx="7">
                  <c:v>1.2091141823213085</c:v>
                </c:pt>
                <c:pt idx="8">
                  <c:v>1.2566520048741121</c:v>
                </c:pt>
                <c:pt idx="9">
                  <c:v>1.3171283826086786</c:v>
                </c:pt>
                <c:pt idx="10">
                  <c:v>1.359712794298239</c:v>
                </c:pt>
                <c:pt idx="11">
                  <c:v>1.4148555162020138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A7-4FDB-ADE2-04302D100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8155898"/>
        <c:axId val="33729595"/>
      </c:lineChart>
      <c:catAx>
        <c:axId val="381558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3729595"/>
        <c:crosses val="autoZero"/>
        <c:auto val="1"/>
        <c:lblAlgn val="ctr"/>
        <c:lblOffset val="100"/>
        <c:noMultiLvlLbl val="0"/>
      </c:catAx>
      <c:valAx>
        <c:axId val="337295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\ #\ ##0.00\ ;\-#\ ##0.00\ ;&quot; -&quot;00\ ;\ @\ 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815589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des trafics marchandises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Trafic!$B$60</c:f>
              <c:strCache>
                <c:ptCount val="1"/>
                <c:pt idx="0">
                  <c:v>Routier 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Trafic!$C$59:$N$59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xVal>
          <c:yVal>
            <c:numRef>
              <c:f>Trafic!$C$60:$N$60</c:f>
              <c:numCache>
                <c:formatCode>#\ ##0.0</c:formatCode>
                <c:ptCount val="12"/>
                <c:pt idx="0">
                  <c:v>260.51334425957401</c:v>
                </c:pt>
                <c:pt idx="1">
                  <c:v>269.57242923064899</c:v>
                </c:pt>
                <c:pt idx="2">
                  <c:v>288.19629973187301</c:v>
                </c:pt>
                <c:pt idx="3">
                  <c:v>288.62005698721498</c:v>
                </c:pt>
                <c:pt idx="4">
                  <c:v>297.669133103658</c:v>
                </c:pt>
                <c:pt idx="5">
                  <c:v>286.50795548743798</c:v>
                </c:pt>
                <c:pt idx="6">
                  <c:v>279.91192348090789</c:v>
                </c:pt>
                <c:pt idx="7">
                  <c:v>266.59208081500367</c:v>
                </c:pt>
                <c:pt idx="8">
                  <c:v>261.34664340975542</c:v>
                </c:pt>
                <c:pt idx="9">
                  <c:v>255.26866184739384</c:v>
                </c:pt>
                <c:pt idx="10">
                  <c:v>248.78410291763223</c:v>
                </c:pt>
                <c:pt idx="11">
                  <c:v>241.57058633577333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9-4FAB-8CD3-B814349AA1EB}"/>
            </c:ext>
          </c:extLst>
        </c:ser>
        <c:ser>
          <c:idx val="1"/>
          <c:order val="1"/>
          <c:tx>
            <c:strRef>
              <c:f>Trafic!$B$61</c:f>
              <c:strCache>
                <c:ptCount val="1"/>
                <c:pt idx="0">
                  <c:v>Fer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Trafic!$C$59:$N$59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xVal>
          <c:yVal>
            <c:numRef>
              <c:f>Trafic!$C$61:$N$61</c:f>
              <c:numCache>
                <c:formatCode>#\ ##0.0</c:formatCode>
                <c:ptCount val="12"/>
                <c:pt idx="0">
                  <c:v>36.328056893000003</c:v>
                </c:pt>
                <c:pt idx="1">
                  <c:v>34.724299999999999</c:v>
                </c:pt>
                <c:pt idx="2">
                  <c:v>35.654600000000002</c:v>
                </c:pt>
                <c:pt idx="3">
                  <c:v>34.1633</c:v>
                </c:pt>
                <c:pt idx="4">
                  <c:v>33.771799999999999</c:v>
                </c:pt>
                <c:pt idx="5">
                  <c:v>31.120799999999999</c:v>
                </c:pt>
                <c:pt idx="6">
                  <c:v>46.16225518610662</c:v>
                </c:pt>
                <c:pt idx="7">
                  <c:v>60.742499426203359</c:v>
                </c:pt>
                <c:pt idx="8">
                  <c:v>67.033716978476235</c:v>
                </c:pt>
                <c:pt idx="9">
                  <c:v>73.17701639625291</c:v>
                </c:pt>
                <c:pt idx="10">
                  <c:v>79.23603277856094</c:v>
                </c:pt>
                <c:pt idx="11">
                  <c:v>85.060065611187795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9-4FAB-8CD3-B814349AA1EB}"/>
            </c:ext>
          </c:extLst>
        </c:ser>
        <c:ser>
          <c:idx val="2"/>
          <c:order val="2"/>
          <c:tx>
            <c:strRef>
              <c:f>Trafic!$B$62</c:f>
              <c:strCache>
                <c:ptCount val="1"/>
                <c:pt idx="0">
                  <c:v>Fluvial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Trafic!$C$59:$N$59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xVal>
          <c:yVal>
            <c:numRef>
              <c:f>Trafic!$C$62:$N$62</c:f>
              <c:numCache>
                <c:formatCode>#\ ##0.0</c:formatCode>
                <c:ptCount val="12"/>
                <c:pt idx="0">
                  <c:v>7.5</c:v>
                </c:pt>
                <c:pt idx="1">
                  <c:v>6.8</c:v>
                </c:pt>
                <c:pt idx="2">
                  <c:v>6.7</c:v>
                </c:pt>
                <c:pt idx="3">
                  <c:v>6.7</c:v>
                </c:pt>
                <c:pt idx="4">
                  <c:v>7.4</c:v>
                </c:pt>
                <c:pt idx="5">
                  <c:v>6.5</c:v>
                </c:pt>
                <c:pt idx="6">
                  <c:v>8.4183175309391984</c:v>
                </c:pt>
                <c:pt idx="7">
                  <c:v>10.123749904367227</c:v>
                </c:pt>
                <c:pt idx="8">
                  <c:v>11.030864819242924</c:v>
                </c:pt>
                <c:pt idx="9">
                  <c:v>11.912537552878382</c:v>
                </c:pt>
                <c:pt idx="10">
                  <c:v>12.780005286864668</c:v>
                </c:pt>
                <c:pt idx="11">
                  <c:v>13.609610497790047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29-4FAB-8CD3-B814349AA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96495"/>
        <c:axId val="462216463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Trafic!$B$63</c15:sqref>
                        </c15:formulaRef>
                      </c:ext>
                    </c:extLst>
                    <c:strCache>
                      <c:ptCount val="1"/>
                      <c:pt idx="0">
                        <c:v>Ensemble (hors VUL)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Trafic!$C$59:$N$59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2025</c:v>
                      </c:pt>
                      <c:pt idx="7">
                        <c:v>2030</c:v>
                      </c:pt>
                      <c:pt idx="8">
                        <c:v>2035</c:v>
                      </c:pt>
                      <c:pt idx="9">
                        <c:v>2040</c:v>
                      </c:pt>
                      <c:pt idx="10">
                        <c:v>2045</c:v>
                      </c:pt>
                      <c:pt idx="11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Trafic!$C$63:$N$63</c15:sqref>
                        </c15:formulaRef>
                      </c:ext>
                    </c:extLst>
                    <c:numCache>
                      <c:formatCode>#\ ##0.0</c:formatCode>
                      <c:ptCount val="12"/>
                      <c:pt idx="0">
                        <c:v>304.34140115257401</c:v>
                      </c:pt>
                      <c:pt idx="1">
                        <c:v>311.09672923064898</c:v>
                      </c:pt>
                      <c:pt idx="2">
                        <c:v>330.55089973187302</c:v>
                      </c:pt>
                      <c:pt idx="3">
                        <c:v>329.48335698721502</c:v>
                      </c:pt>
                      <c:pt idx="4">
                        <c:v>338.84093310365802</c:v>
                      </c:pt>
                      <c:pt idx="5">
                        <c:v>324.12875548743801</c:v>
                      </c:pt>
                      <c:pt idx="6">
                        <c:v>334.4924961979537</c:v>
                      </c:pt>
                      <c:pt idx="7">
                        <c:v>337.45833014557422</c:v>
                      </c:pt>
                      <c:pt idx="8">
                        <c:v>339.41122520747456</c:v>
                      </c:pt>
                      <c:pt idx="9">
                        <c:v>340.35821579652514</c:v>
                      </c:pt>
                      <c:pt idx="10">
                        <c:v>340.80014098305782</c:v>
                      </c:pt>
                      <c:pt idx="11">
                        <c:v>340.24026244475118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529-4FAB-8CD3-B814349AA1EB}"/>
                  </c:ext>
                </c:extLst>
              </c15:ser>
            </c15:filteredScatterSeries>
          </c:ext>
        </c:extLst>
      </c:scatterChart>
      <c:valAx>
        <c:axId val="46219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216463"/>
        <c:crosses val="autoZero"/>
        <c:crossBetween val="midCat"/>
      </c:valAx>
      <c:valAx>
        <c:axId val="46221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Mds</a:t>
                </a:r>
                <a:r>
                  <a:rPr lang="fr-FR" baseline="0"/>
                  <a:t> t-km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19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des trafics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Comparaison!$C$11</c:f>
              <c:strCache>
                <c:ptCount val="1"/>
                <c:pt idx="0">
                  <c:v>run 1 bis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Comparaison!$D$10:$O$10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xVal>
          <c:yVal>
            <c:numRef>
              <c:f>Comparaison!$D$11:$O$11</c:f>
              <c:numCache>
                <c:formatCode>0.0</c:formatCode>
                <c:ptCount val="12"/>
                <c:pt idx="0">
                  <c:v>966.86769676585402</c:v>
                </c:pt>
                <c:pt idx="1">
                  <c:v>978.470970651985</c:v>
                </c:pt>
                <c:pt idx="2">
                  <c:v>992.27307342200595</c:v>
                </c:pt>
                <c:pt idx="3">
                  <c:v>988.19066505765295</c:v>
                </c:pt>
                <c:pt idx="4">
                  <c:v>985.39160798533601</c:v>
                </c:pt>
                <c:pt idx="5">
                  <c:v>754.94948226574002</c:v>
                </c:pt>
                <c:pt idx="6" formatCode="0">
                  <c:v>998.05077970745094</c:v>
                </c:pt>
                <c:pt idx="7" formatCode="0">
                  <c:v>1006.9001647237105</c:v>
                </c:pt>
                <c:pt idx="8" formatCode="0">
                  <c:v>1012.7271667084218</c:v>
                </c:pt>
                <c:pt idx="9" formatCode="0">
                  <c:v>1015.5527747759289</c:v>
                </c:pt>
                <c:pt idx="10" formatCode="0">
                  <c:v>1016.8713806699466</c:v>
                </c:pt>
                <c:pt idx="11" formatCode="0">
                  <c:v>1015.2008283614496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2-4881-861E-C0B147565DAD}"/>
            </c:ext>
          </c:extLst>
        </c:ser>
        <c:ser>
          <c:idx val="1"/>
          <c:order val="1"/>
          <c:tx>
            <c:strRef>
              <c:f>Comparaison!$C$12</c:f>
              <c:strCache>
                <c:ptCount val="1"/>
                <c:pt idx="0">
                  <c:v>run 1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Comparaison!$D$10:$O$10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xVal>
          <c:yVal>
            <c:numRef>
              <c:f>Comparaison!$D$12:$O$12</c:f>
              <c:numCache>
                <c:formatCode>General</c:formatCode>
                <c:ptCount val="12"/>
                <c:pt idx="0">
                  <c:v>966.86769676585379</c:v>
                </c:pt>
                <c:pt idx="1">
                  <c:v>978.47097065198534</c:v>
                </c:pt>
                <c:pt idx="2">
                  <c:v>992.27307342200572</c:v>
                </c:pt>
                <c:pt idx="3">
                  <c:v>988.19066505765284</c:v>
                </c:pt>
                <c:pt idx="4">
                  <c:v>985.3916079853359</c:v>
                </c:pt>
                <c:pt idx="5">
                  <c:v>754.94948226573945</c:v>
                </c:pt>
                <c:pt idx="6">
                  <c:v>953.38888560768987</c:v>
                </c:pt>
                <c:pt idx="7">
                  <c:v>959.07391843500614</c:v>
                </c:pt>
                <c:pt idx="8">
                  <c:v>964.82314740230458</c:v>
                </c:pt>
                <c:pt idx="9">
                  <c:v>967.76388981442813</c:v>
                </c:pt>
                <c:pt idx="10">
                  <c:v>969.29929310397961</c:v>
                </c:pt>
                <c:pt idx="11">
                  <c:v>968.03924580286582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2-4881-861E-C0B147565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84847"/>
        <c:axId val="462170287"/>
      </c:scatterChart>
      <c:valAx>
        <c:axId val="46218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170287"/>
        <c:crosses val="autoZero"/>
        <c:crossBetween val="midCat"/>
      </c:valAx>
      <c:valAx>
        <c:axId val="46217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Mds voy-km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18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circulation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Comparaison!$C$15</c:f>
              <c:strCache>
                <c:ptCount val="1"/>
                <c:pt idx="0">
                  <c:v>run 1 bis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Comparaison!$D$14:$O$14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xVal>
          <c:yVal>
            <c:numRef>
              <c:f>Comparaison!$D$15:$O$15</c:f>
              <c:numCache>
                <c:formatCode>General</c:formatCode>
                <c:ptCount val="12"/>
                <c:pt idx="0">
                  <c:v>0.9870438670631364</c:v>
                </c:pt>
                <c:pt idx="1">
                  <c:v>1.00311124824854</c:v>
                </c:pt>
                <c:pt idx="2">
                  <c:v>1.0106849876552182</c:v>
                </c:pt>
                <c:pt idx="3">
                  <c:v>1.0076968351084155</c:v>
                </c:pt>
                <c:pt idx="4">
                  <c:v>1</c:v>
                </c:pt>
                <c:pt idx="5">
                  <c:v>0.81391573528367045</c:v>
                </c:pt>
                <c:pt idx="6">
                  <c:v>0.95920846258243542</c:v>
                </c:pt>
                <c:pt idx="7">
                  <c:v>0.90842853771861254</c:v>
                </c:pt>
                <c:pt idx="8">
                  <c:v>0.88732968554082281</c:v>
                </c:pt>
                <c:pt idx="9">
                  <c:v>0.85597262339260416</c:v>
                </c:pt>
                <c:pt idx="10">
                  <c:v>0.82288752311480584</c:v>
                </c:pt>
                <c:pt idx="11">
                  <c:v>0.78669830182746048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59-4FCD-A892-BA9C9D5E4E50}"/>
            </c:ext>
          </c:extLst>
        </c:ser>
        <c:ser>
          <c:idx val="1"/>
          <c:order val="1"/>
          <c:tx>
            <c:strRef>
              <c:f>Comparaison!$C$16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Comparaison!$D$14:$O$14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xVal>
          <c:yVal>
            <c:numRef>
              <c:f>Comparaison!$D$16:$O$16</c:f>
              <c:numCache>
                <c:formatCode>General</c:formatCode>
                <c:ptCount val="12"/>
                <c:pt idx="0">
                  <c:v>0.97950478028140486</c:v>
                </c:pt>
                <c:pt idx="1">
                  <c:v>0.99544943806498798</c:v>
                </c:pt>
                <c:pt idx="2">
                  <c:v>1.0029653288992235</c:v>
                </c:pt>
                <c:pt idx="3">
                  <c:v>1</c:v>
                </c:pt>
                <c:pt idx="4">
                  <c:v>0.99236195367469981</c:v>
                </c:pt>
                <c:pt idx="5">
                  <c:v>0.80769900919268245</c:v>
                </c:pt>
                <c:pt idx="6">
                  <c:v>0.91206210107616914</c:v>
                </c:pt>
                <c:pt idx="7">
                  <c:v>0.85111625480978348</c:v>
                </c:pt>
                <c:pt idx="8">
                  <c:v>0.81185026136189842</c:v>
                </c:pt>
                <c:pt idx="9">
                  <c:v>0.7569471758529106</c:v>
                </c:pt>
                <c:pt idx="10">
                  <c:v>0.70309606835969907</c:v>
                </c:pt>
                <c:pt idx="11">
                  <c:v>0.62872584594310821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59-4FCD-A892-BA9C9D5E4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95247"/>
        <c:axId val="462205647"/>
      </c:scatterChart>
      <c:valAx>
        <c:axId val="46219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205647"/>
        <c:crosses val="autoZero"/>
        <c:crossBetween val="midCat"/>
      </c:valAx>
      <c:valAx>
        <c:axId val="46220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/</a:t>
                </a:r>
                <a:r>
                  <a:rPr lang="fr-FR" baseline="0"/>
                  <a:t> 2019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19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743040</xdr:colOff>
      <xdr:row>226</xdr:row>
      <xdr:rowOff>133200</xdr:rowOff>
    </xdr:from>
    <xdr:to>
      <xdr:col>23</xdr:col>
      <xdr:colOff>257040</xdr:colOff>
      <xdr:row>245</xdr:row>
      <xdr:rowOff>132840</xdr:rowOff>
    </xdr:to>
    <xdr:graphicFrame macro="">
      <xdr:nvGraphicFramePr>
        <xdr:cNvPr id="2" name="Graphiqu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1166760</xdr:colOff>
      <xdr:row>389</xdr:row>
      <xdr:rowOff>181080</xdr:rowOff>
    </xdr:from>
    <xdr:to>
      <xdr:col>24</xdr:col>
      <xdr:colOff>313920</xdr:colOff>
      <xdr:row>411</xdr:row>
      <xdr:rowOff>142560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359228</xdr:colOff>
      <xdr:row>167</xdr:row>
      <xdr:rowOff>157843</xdr:rowOff>
    </xdr:from>
    <xdr:to>
      <xdr:col>35</xdr:col>
      <xdr:colOff>304800</xdr:colOff>
      <xdr:row>185</xdr:row>
      <xdr:rowOff>70757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38160</xdr:colOff>
      <xdr:row>86</xdr:row>
      <xdr:rowOff>0</xdr:rowOff>
    </xdr:from>
    <xdr:to>
      <xdr:col>28</xdr:col>
      <xdr:colOff>75749</xdr:colOff>
      <xdr:row>104</xdr:row>
      <xdr:rowOff>18720</xdr:rowOff>
    </xdr:to>
    <xdr:graphicFrame macro="">
      <xdr:nvGraphicFramePr>
        <xdr:cNvPr id="3" name="Graphique 5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42333</xdr:colOff>
      <xdr:row>54</xdr:row>
      <xdr:rowOff>12700</xdr:rowOff>
    </xdr:from>
    <xdr:to>
      <xdr:col>30</xdr:col>
      <xdr:colOff>270933</xdr:colOff>
      <xdr:row>69</xdr:row>
      <xdr:rowOff>80434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19</xdr:row>
      <xdr:rowOff>80010</xdr:rowOff>
    </xdr:from>
    <xdr:to>
      <xdr:col>12</xdr:col>
      <xdr:colOff>754380</xdr:colOff>
      <xdr:row>34</xdr:row>
      <xdr:rowOff>80010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243840</xdr:colOff>
      <xdr:row>19</xdr:row>
      <xdr:rowOff>49530</xdr:rowOff>
    </xdr:from>
    <xdr:to>
      <xdr:col>7</xdr:col>
      <xdr:colOff>60960</xdr:colOff>
      <xdr:row>34</xdr:row>
      <xdr:rowOff>49530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13"/>
  <sheetViews>
    <sheetView topLeftCell="N7" zoomScale="70" zoomScaleNormal="70" workbookViewId="0">
      <selection activeCell="N25" sqref="N25"/>
    </sheetView>
  </sheetViews>
  <sheetFormatPr baseColWidth="10" defaultColWidth="6.7109375" defaultRowHeight="15"/>
  <cols>
    <col min="1" max="1" width="19" customWidth="1"/>
    <col min="2" max="2" width="39.7109375" customWidth="1"/>
    <col min="3" max="3" width="8.28515625" customWidth="1"/>
    <col min="14" max="14" width="18" customWidth="1"/>
    <col min="15" max="15" width="24.7109375" customWidth="1"/>
    <col min="19" max="19" width="7.28515625" customWidth="1"/>
    <col min="21" max="21" width="7.28515625" customWidth="1"/>
    <col min="26" max="26" width="6.28515625" customWidth="1"/>
    <col min="28" max="28" width="6.7109375" customWidth="1"/>
  </cols>
  <sheetData>
    <row r="1" spans="2:24" ht="12" customHeight="1">
      <c r="B1" s="1" t="s">
        <v>0</v>
      </c>
      <c r="C1" s="2"/>
      <c r="D1" s="2"/>
      <c r="E1" s="2"/>
      <c r="F1" s="1"/>
      <c r="G1" s="1"/>
      <c r="H1" s="1"/>
      <c r="I1" s="1"/>
      <c r="J1" s="1"/>
      <c r="K1" s="1"/>
      <c r="L1" s="1"/>
      <c r="M1" s="1"/>
    </row>
    <row r="2" spans="2:24" ht="12" customHeight="1">
      <c r="B2" s="3"/>
      <c r="C2" s="4">
        <v>2018</v>
      </c>
      <c r="D2" s="4">
        <v>2019</v>
      </c>
      <c r="E2" s="4">
        <v>2020</v>
      </c>
      <c r="F2" s="4">
        <v>2025</v>
      </c>
      <c r="G2" s="4">
        <v>2030</v>
      </c>
      <c r="H2" s="4">
        <v>2035</v>
      </c>
      <c r="I2" s="4">
        <v>2040</v>
      </c>
      <c r="J2" s="4">
        <v>2045</v>
      </c>
      <c r="K2" s="4">
        <v>2050</v>
      </c>
      <c r="L2" s="2"/>
      <c r="M2" s="2"/>
      <c r="O2" s="5" t="s">
        <v>1</v>
      </c>
    </row>
    <row r="3" spans="2:24" ht="12" customHeight="1">
      <c r="B3" s="3" t="s">
        <v>2</v>
      </c>
      <c r="C3" s="6">
        <v>7.2999999999999995E-2</v>
      </c>
      <c r="D3" s="6">
        <v>7.9000000000000001E-2</v>
      </c>
      <c r="E3" s="6">
        <v>8.2000000000000003E-2</v>
      </c>
      <c r="F3" s="6">
        <v>9.7000000000000003E-2</v>
      </c>
      <c r="G3" s="6">
        <v>8.6999999999999994E-2</v>
      </c>
      <c r="H3" s="6">
        <v>0.23</v>
      </c>
      <c r="I3" s="6">
        <v>0.55000000000000004</v>
      </c>
      <c r="J3" s="6">
        <v>1</v>
      </c>
      <c r="K3" s="6">
        <v>1</v>
      </c>
      <c r="L3" s="7"/>
      <c r="M3" s="7"/>
      <c r="O3" s="5" t="s">
        <v>3</v>
      </c>
    </row>
    <row r="4" spans="2:24" ht="12" customHeight="1">
      <c r="B4" s="3" t="s">
        <v>4</v>
      </c>
      <c r="C4" s="6">
        <v>6.9699999999999998E-2</v>
      </c>
      <c r="D4" s="6">
        <v>7.2999999999999995E-2</v>
      </c>
      <c r="E4" s="6">
        <v>0.08</v>
      </c>
      <c r="F4" s="6">
        <v>9.5000000000000001E-2</v>
      </c>
      <c r="G4" s="6">
        <v>0.121</v>
      </c>
      <c r="H4" s="6">
        <v>0.22</v>
      </c>
      <c r="I4" s="6">
        <v>0.55000000000000004</v>
      </c>
      <c r="J4" s="6">
        <v>1</v>
      </c>
      <c r="K4" s="6">
        <v>1</v>
      </c>
      <c r="L4" s="7"/>
      <c r="M4" s="7"/>
      <c r="O4" s="5"/>
    </row>
    <row r="5" spans="2:24" ht="12" customHeight="1">
      <c r="B5" s="3" t="s">
        <v>5</v>
      </c>
      <c r="C5" s="6">
        <v>1E-3</v>
      </c>
      <c r="D5" s="6">
        <v>1E-3</v>
      </c>
      <c r="E5" s="6">
        <v>1E-3</v>
      </c>
      <c r="F5" s="6">
        <v>0.05</v>
      </c>
      <c r="G5" s="6">
        <v>0.12</v>
      </c>
      <c r="H5" s="6">
        <v>0.27</v>
      </c>
      <c r="I5" s="6">
        <v>0.45</v>
      </c>
      <c r="J5" s="6">
        <v>0.61</v>
      </c>
      <c r="K5" s="6">
        <v>1</v>
      </c>
      <c r="L5" s="7"/>
      <c r="M5" s="7"/>
      <c r="O5" s="5"/>
    </row>
    <row r="6" spans="2:24" ht="12" customHeight="1">
      <c r="B6" s="1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O6" s="5"/>
    </row>
    <row r="7" spans="2:24" ht="12" customHeight="1">
      <c r="B7" s="1" t="s">
        <v>6</v>
      </c>
      <c r="C7" s="2"/>
      <c r="D7" s="2"/>
      <c r="E7" s="2"/>
      <c r="F7" s="1" t="s">
        <v>7</v>
      </c>
      <c r="G7" s="1"/>
      <c r="H7" s="1"/>
      <c r="I7" s="1"/>
      <c r="J7" s="1"/>
      <c r="K7" s="1"/>
      <c r="L7" s="1"/>
      <c r="M7" s="1"/>
      <c r="O7" s="5"/>
    </row>
    <row r="8" spans="2:24" ht="12" customHeight="1">
      <c r="B8" s="8"/>
      <c r="C8" s="9">
        <v>2018</v>
      </c>
      <c r="D8" s="9">
        <v>2019</v>
      </c>
      <c r="E8" s="9">
        <v>2020</v>
      </c>
      <c r="F8" s="9">
        <v>2025</v>
      </c>
      <c r="G8" s="9">
        <v>2030</v>
      </c>
      <c r="H8" s="9">
        <v>2035</v>
      </c>
      <c r="I8" s="9">
        <v>2040</v>
      </c>
      <c r="J8" s="9">
        <v>2045</v>
      </c>
      <c r="K8" s="9">
        <v>2050</v>
      </c>
      <c r="L8" s="10"/>
      <c r="M8" s="10"/>
      <c r="O8" s="5"/>
    </row>
    <row r="9" spans="2:24" ht="12" customHeight="1">
      <c r="B9" s="8" t="s">
        <v>8</v>
      </c>
      <c r="C9" s="11">
        <v>2.8134450000000002</v>
      </c>
      <c r="D9" s="11">
        <v>2.7952350000000004</v>
      </c>
      <c r="E9" s="11">
        <v>2.7861300000000004</v>
      </c>
      <c r="F9" s="11">
        <v>2.7406050000000004</v>
      </c>
      <c r="G9" s="11">
        <v>2.7709550000000003</v>
      </c>
      <c r="H9" s="11">
        <v>2.3369500000000003</v>
      </c>
      <c r="I9" s="11">
        <v>1.36575</v>
      </c>
      <c r="J9" s="11">
        <v>0</v>
      </c>
      <c r="K9" s="11">
        <v>0</v>
      </c>
      <c r="L9" s="12"/>
      <c r="M9" s="12"/>
      <c r="O9" s="5"/>
    </row>
    <row r="10" spans="2:24" ht="12" customHeight="1">
      <c r="B10" s="8" t="s">
        <v>9</v>
      </c>
      <c r="C10" s="11">
        <v>2.9583540000000004</v>
      </c>
      <c r="D10" s="11">
        <v>2.9478600000000004</v>
      </c>
      <c r="E10" s="11">
        <v>2.9256000000000002</v>
      </c>
      <c r="F10" s="11">
        <v>2.8779000000000003</v>
      </c>
      <c r="G10" s="11">
        <v>2.79522</v>
      </c>
      <c r="H10" s="11">
        <v>2.4804000000000004</v>
      </c>
      <c r="I10" s="11">
        <v>1.4309999999999998</v>
      </c>
      <c r="J10" s="11">
        <v>0</v>
      </c>
      <c r="K10" s="11">
        <v>0</v>
      </c>
      <c r="L10" s="12"/>
      <c r="M10" s="12"/>
      <c r="O10" s="5"/>
    </row>
    <row r="11" spans="2:24" ht="12" customHeight="1">
      <c r="B11" s="13" t="s">
        <v>10</v>
      </c>
      <c r="C11" s="14">
        <v>2.3596379999999999</v>
      </c>
      <c r="D11" s="14">
        <v>2.3596379999999999</v>
      </c>
      <c r="E11" s="14">
        <v>2.3596379999999999</v>
      </c>
      <c r="F11" s="14">
        <v>2.2439</v>
      </c>
      <c r="G11" s="14">
        <v>2.07856</v>
      </c>
      <c r="H11" s="14">
        <v>1.7242600000000001</v>
      </c>
      <c r="I11" s="14">
        <v>1.2991000000000001</v>
      </c>
      <c r="J11" s="14">
        <v>0.92118000000000011</v>
      </c>
      <c r="K11" s="14">
        <v>0</v>
      </c>
      <c r="L11" s="12"/>
      <c r="M11" s="12"/>
      <c r="O11" s="5"/>
    </row>
    <row r="12" spans="2:24" ht="12" customHeight="1">
      <c r="O12" s="5"/>
    </row>
    <row r="13" spans="2:24" ht="12" customHeight="1">
      <c r="O13" s="5"/>
    </row>
    <row r="16" spans="2:24" ht="24" customHeight="1">
      <c r="B16" s="15" t="s">
        <v>11</v>
      </c>
      <c r="C16" s="16"/>
      <c r="D16" s="16"/>
      <c r="E16" s="16"/>
      <c r="F16" s="16"/>
      <c r="G16" s="16"/>
      <c r="H16" s="16"/>
      <c r="I16" s="16"/>
      <c r="J16" s="17" t="s">
        <v>12</v>
      </c>
      <c r="K16" s="18"/>
      <c r="L16" s="18"/>
      <c r="M16" s="18"/>
      <c r="O16" s="15" t="s">
        <v>13</v>
      </c>
      <c r="P16" s="16"/>
      <c r="Q16" s="16"/>
      <c r="R16" s="16"/>
      <c r="S16" s="16"/>
      <c r="T16" s="16"/>
      <c r="U16" s="16"/>
      <c r="V16" s="16"/>
      <c r="W16" s="19" t="s">
        <v>14</v>
      </c>
      <c r="X16" s="18"/>
    </row>
    <row r="17" spans="2:28" ht="12" customHeight="1">
      <c r="B17" s="20"/>
      <c r="C17" s="21">
        <v>2018</v>
      </c>
      <c r="D17" s="21">
        <v>2019</v>
      </c>
      <c r="E17" s="21">
        <v>2020</v>
      </c>
      <c r="F17" s="21">
        <v>2025</v>
      </c>
      <c r="G17" s="21">
        <v>2030</v>
      </c>
      <c r="H17" s="21">
        <v>2035</v>
      </c>
      <c r="I17" s="21">
        <v>2040</v>
      </c>
      <c r="J17" s="21">
        <v>2045</v>
      </c>
      <c r="K17" s="21">
        <v>2050</v>
      </c>
      <c r="L17" s="22"/>
      <c r="M17" s="22"/>
      <c r="O17" s="20"/>
      <c r="P17" s="21">
        <v>2018</v>
      </c>
      <c r="Q17" s="21">
        <v>2019</v>
      </c>
      <c r="R17" s="21">
        <v>2020</v>
      </c>
      <c r="S17" s="21">
        <v>2025</v>
      </c>
      <c r="T17" s="21">
        <v>2030</v>
      </c>
      <c r="U17" s="21">
        <v>2035</v>
      </c>
      <c r="V17" s="21">
        <v>2040</v>
      </c>
      <c r="W17" s="21">
        <v>2045</v>
      </c>
      <c r="X17" s="21">
        <v>2050</v>
      </c>
    </row>
    <row r="18" spans="2:28" ht="12" customHeight="1">
      <c r="B18" s="23"/>
      <c r="C18" s="24"/>
      <c r="D18" s="24"/>
      <c r="E18" s="24"/>
      <c r="F18" s="25"/>
      <c r="G18" s="24"/>
      <c r="H18" s="24"/>
      <c r="I18" s="24"/>
      <c r="J18" s="24"/>
      <c r="K18" s="24"/>
      <c r="L18" s="24"/>
      <c r="M18" s="24"/>
    </row>
    <row r="19" spans="2:28" ht="12" customHeight="1">
      <c r="B19" s="26" t="s">
        <v>15</v>
      </c>
      <c r="C19" s="27"/>
      <c r="D19" s="27"/>
      <c r="E19" s="27"/>
      <c r="F19" s="27"/>
      <c r="G19" s="27"/>
      <c r="H19" s="27"/>
      <c r="I19" s="27"/>
      <c r="J19" s="27"/>
      <c r="K19" s="28"/>
      <c r="L19" s="28"/>
      <c r="M19" s="28"/>
    </row>
    <row r="20" spans="2:28" ht="12" customHeight="1">
      <c r="B20" s="20"/>
      <c r="C20" s="21">
        <v>2018</v>
      </c>
      <c r="D20" s="21">
        <v>2019</v>
      </c>
      <c r="E20" s="21">
        <v>2020</v>
      </c>
      <c r="F20" s="21">
        <v>2025</v>
      </c>
      <c r="G20" s="21">
        <v>2030</v>
      </c>
      <c r="H20" s="21">
        <v>2035</v>
      </c>
      <c r="I20" s="21">
        <v>2040</v>
      </c>
      <c r="J20" s="21">
        <v>2045</v>
      </c>
      <c r="K20" s="21">
        <v>2050</v>
      </c>
      <c r="L20" s="22"/>
      <c r="M20" s="22"/>
    </row>
    <row r="21" spans="2:28" ht="12" customHeight="1">
      <c r="B21" s="29" t="s">
        <v>16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2:28" ht="12" customHeight="1">
      <c r="B22" s="31" t="s">
        <v>17</v>
      </c>
      <c r="C22" s="32">
        <v>786.79327643434704</v>
      </c>
      <c r="D22" s="32">
        <v>779.80962598452004</v>
      </c>
      <c r="E22" s="32">
        <v>629.84570702567703</v>
      </c>
      <c r="F22" s="32">
        <v>763.48205597471315</v>
      </c>
      <c r="G22" s="32">
        <v>742.72411474848468</v>
      </c>
      <c r="H22" s="32">
        <v>736.1425903204871</v>
      </c>
      <c r="I22" s="32">
        <v>720.41999516511839</v>
      </c>
      <c r="J22" s="32">
        <v>702.46820074799632</v>
      </c>
      <c r="K22" s="32">
        <v>681.03362077483746</v>
      </c>
      <c r="L22" s="32"/>
      <c r="M22" s="32"/>
      <c r="Z22" s="33"/>
      <c r="AA22" s="33"/>
      <c r="AB22" s="33"/>
    </row>
    <row r="23" spans="2:28" ht="12" customHeight="1">
      <c r="B23" s="31" t="s">
        <v>18</v>
      </c>
      <c r="C23" s="32">
        <v>60.7382527975697</v>
      </c>
      <c r="D23" s="32">
        <v>60.063954819646298</v>
      </c>
      <c r="E23" s="32">
        <v>37.912440194392197</v>
      </c>
      <c r="F23" s="32">
        <v>68</v>
      </c>
      <c r="G23" s="32">
        <v>75</v>
      </c>
      <c r="H23" s="32">
        <v>80</v>
      </c>
      <c r="I23" s="32">
        <v>86</v>
      </c>
      <c r="J23" s="32">
        <v>91</v>
      </c>
      <c r="K23" s="32">
        <v>97</v>
      </c>
      <c r="L23" s="32"/>
      <c r="M23" s="32"/>
      <c r="Z23" s="33"/>
      <c r="AA23" s="33"/>
      <c r="AB23" s="33"/>
    </row>
    <row r="24" spans="2:28" ht="12" customHeight="1">
      <c r="B24" s="31" t="s">
        <v>19</v>
      </c>
      <c r="C24" s="32">
        <v>107.935385028968</v>
      </c>
      <c r="D24" s="32">
        <v>112.47835138440099</v>
      </c>
      <c r="E24" s="32">
        <v>64.888834107401294</v>
      </c>
      <c r="F24" s="32">
        <v>129</v>
      </c>
      <c r="G24" s="32">
        <v>141.11286791191901</v>
      </c>
      <c r="H24" s="32">
        <v>152.05676965832799</v>
      </c>
      <c r="I24" s="32">
        <v>162.636550698771</v>
      </c>
      <c r="J24" s="32">
        <v>175</v>
      </c>
      <c r="K24" s="32">
        <v>187</v>
      </c>
      <c r="L24" s="32"/>
      <c r="M24" s="32"/>
      <c r="Z24" s="33"/>
      <c r="AA24" s="33"/>
      <c r="AB24" s="33"/>
    </row>
    <row r="25" spans="2:28" ht="12" customHeight="1">
      <c r="B25" s="31" t="s">
        <v>20</v>
      </c>
      <c r="C25" s="32">
        <v>15.883513000000001</v>
      </c>
      <c r="D25" s="32">
        <v>16.199438000000001</v>
      </c>
      <c r="E25" s="32">
        <v>7.22</v>
      </c>
      <c r="F25" s="32">
        <v>14.941484398418329</v>
      </c>
      <c r="G25" s="32">
        <v>13.995212884913165</v>
      </c>
      <c r="H25" s="32">
        <v>13.088971040518219</v>
      </c>
      <c r="I25" s="32">
        <v>12.13550295109663</v>
      </c>
      <c r="J25" s="32">
        <v>11.159986820134995</v>
      </c>
      <c r="K25" s="32">
        <v>10.152008283614496</v>
      </c>
      <c r="L25" s="32"/>
      <c r="M25" s="32"/>
      <c r="Z25" s="33"/>
      <c r="AA25" s="33"/>
      <c r="AB25" s="33"/>
    </row>
    <row r="26" spans="2:28" ht="12" customHeight="1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</row>
    <row r="27" spans="2:28" ht="12" customHeight="1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</row>
    <row r="28" spans="2:28" ht="12" customHeight="1">
      <c r="B28" s="29" t="s">
        <v>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</row>
    <row r="29" spans="2:28" ht="12" customHeight="1">
      <c r="B29" s="31" t="s">
        <v>22</v>
      </c>
      <c r="C29" s="32">
        <v>288.62005698721498</v>
      </c>
      <c r="D29" s="32">
        <v>297.669133103658</v>
      </c>
      <c r="E29" s="32">
        <v>286.50795548743798</v>
      </c>
      <c r="F29" s="32">
        <v>279.91192348090789</v>
      </c>
      <c r="G29" s="32">
        <v>266.59208081500367</v>
      </c>
      <c r="H29" s="32">
        <v>261.34664340975542</v>
      </c>
      <c r="I29" s="32">
        <v>255.26866184739384</v>
      </c>
      <c r="J29" s="32">
        <v>248.78410291763223</v>
      </c>
      <c r="K29" s="32">
        <v>241.57058633577333</v>
      </c>
      <c r="L29" s="32"/>
      <c r="M29" s="32"/>
    </row>
    <row r="30" spans="2:28" ht="12" customHeight="1">
      <c r="B30" s="31" t="s">
        <v>23</v>
      </c>
      <c r="C30" s="32" t="s">
        <v>260</v>
      </c>
      <c r="D30" s="32" t="s">
        <v>260</v>
      </c>
      <c r="E30" s="32" t="s">
        <v>260</v>
      </c>
      <c r="F30" s="32" t="s">
        <v>260</v>
      </c>
      <c r="G30" s="32" t="s">
        <v>260</v>
      </c>
      <c r="H30" s="32" t="s">
        <v>260</v>
      </c>
      <c r="I30" s="32" t="s">
        <v>260</v>
      </c>
      <c r="J30" s="32" t="s">
        <v>260</v>
      </c>
      <c r="K30" s="32" t="s">
        <v>260</v>
      </c>
      <c r="L30" s="32"/>
      <c r="M30" s="32"/>
    </row>
    <row r="31" spans="2:28" ht="12" customHeight="1">
      <c r="B31" s="31" t="s">
        <v>19</v>
      </c>
      <c r="C31" s="32">
        <v>34.1633</v>
      </c>
      <c r="D31" s="32">
        <v>33.771799999999999</v>
      </c>
      <c r="E31" s="32">
        <v>31.120799999999999</v>
      </c>
      <c r="F31" s="32">
        <v>46.16225518610662</v>
      </c>
      <c r="G31" s="32">
        <v>60.742499426203359</v>
      </c>
      <c r="H31" s="32">
        <v>67.033716978476235</v>
      </c>
      <c r="I31" s="32">
        <v>73.17701639625291</v>
      </c>
      <c r="J31" s="32">
        <v>79.23603277856094</v>
      </c>
      <c r="K31" s="32">
        <v>85.060065611187795</v>
      </c>
      <c r="L31" s="32"/>
      <c r="M31" s="32"/>
    </row>
    <row r="32" spans="2:28" ht="12" customHeight="1">
      <c r="B32" s="31" t="s">
        <v>24</v>
      </c>
      <c r="C32" s="32">
        <v>6.7</v>
      </c>
      <c r="D32" s="32">
        <v>7.4</v>
      </c>
      <c r="E32" s="32">
        <v>6.5</v>
      </c>
      <c r="F32" s="32">
        <v>8.4183175309391984</v>
      </c>
      <c r="G32" s="32">
        <v>10.123749904367227</v>
      </c>
      <c r="H32" s="32">
        <v>11.030864819242924</v>
      </c>
      <c r="I32" s="32">
        <v>11.912537552878382</v>
      </c>
      <c r="J32" s="32">
        <v>12.780005286864668</v>
      </c>
      <c r="K32" s="32">
        <v>13.609610497790047</v>
      </c>
      <c r="L32" s="32"/>
      <c r="M32" s="32"/>
    </row>
    <row r="33" spans="2:28" ht="12" customHeight="1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</row>
    <row r="34" spans="2:28" ht="12" customHeight="1">
      <c r="B34" s="31" t="s">
        <v>25</v>
      </c>
      <c r="C34" s="32">
        <v>484.63829615710603</v>
      </c>
      <c r="D34" s="32">
        <v>480.93660640004401</v>
      </c>
      <c r="E34" s="32">
        <v>391.44187162292502</v>
      </c>
      <c r="F34" s="32">
        <v>461.31846282460009</v>
      </c>
      <c r="G34" s="32">
        <v>436.89653808734391</v>
      </c>
      <c r="H34" s="32">
        <v>426.74932772202152</v>
      </c>
      <c r="I34" s="32">
        <v>411.66856866578195</v>
      </c>
      <c r="J34" s="32">
        <v>395.75673281577252</v>
      </c>
      <c r="K34" s="32">
        <v>378.35201154157636</v>
      </c>
      <c r="L34" s="32"/>
      <c r="M34" s="32"/>
    </row>
    <row r="35" spans="2:28" ht="12" customHeight="1">
      <c r="B35" s="35"/>
      <c r="C35" s="36"/>
      <c r="D35" s="36"/>
      <c r="E35" s="36"/>
      <c r="F35" s="36"/>
      <c r="G35" s="36"/>
      <c r="H35" s="36"/>
      <c r="I35" s="36"/>
      <c r="J35" s="36"/>
      <c r="K35" s="36"/>
      <c r="L35" s="37"/>
      <c r="M35" s="37"/>
    </row>
    <row r="36" spans="2:28" ht="12" customHeight="1">
      <c r="B36" s="38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2:28" ht="12" customHeight="1">
      <c r="B37" s="38"/>
      <c r="C37" s="39"/>
      <c r="D37" s="39"/>
      <c r="E37" s="40"/>
      <c r="F37" s="40"/>
      <c r="G37" s="40"/>
      <c r="H37" s="40" t="s">
        <v>26</v>
      </c>
      <c r="I37" s="40"/>
      <c r="J37" s="40"/>
      <c r="K37" s="40"/>
      <c r="L37" s="40"/>
      <c r="M37" s="40"/>
      <c r="U37" s="40"/>
      <c r="V37" s="40" t="s">
        <v>26</v>
      </c>
      <c r="W37" s="40"/>
      <c r="X37" s="40"/>
      <c r="Y37" s="40"/>
    </row>
    <row r="38" spans="2:28" ht="12" customHeight="1">
      <c r="B38" s="26" t="s">
        <v>27</v>
      </c>
      <c r="C38" s="41"/>
      <c r="D38" s="42"/>
      <c r="E38" s="42"/>
      <c r="F38" s="42"/>
      <c r="G38" s="41"/>
      <c r="H38" s="41"/>
      <c r="I38" s="42"/>
      <c r="J38" s="42"/>
      <c r="K38" s="42"/>
      <c r="L38" s="42"/>
      <c r="M38" s="42"/>
      <c r="O38" s="26" t="s">
        <v>28</v>
      </c>
      <c r="P38" s="28"/>
      <c r="Q38" s="28"/>
      <c r="R38" s="28"/>
      <c r="S38" s="28"/>
      <c r="T38" s="43"/>
      <c r="U38" s="43"/>
      <c r="V38" s="28"/>
      <c r="W38" s="28"/>
      <c r="X38" s="28"/>
      <c r="Z38" s="33"/>
      <c r="AA38" s="33"/>
      <c r="AB38" s="33"/>
    </row>
    <row r="39" spans="2:28" ht="12" customHeight="1">
      <c r="B39" s="20" t="s">
        <v>12</v>
      </c>
      <c r="C39" s="21">
        <v>2018</v>
      </c>
      <c r="D39" s="21">
        <v>2019</v>
      </c>
      <c r="E39" s="21">
        <v>2020</v>
      </c>
      <c r="F39" s="21">
        <v>2025</v>
      </c>
      <c r="G39" s="21">
        <v>2030</v>
      </c>
      <c r="H39" s="21">
        <v>2035</v>
      </c>
      <c r="I39" s="21">
        <v>2040</v>
      </c>
      <c r="J39" s="21">
        <v>2045</v>
      </c>
      <c r="K39" s="21">
        <v>2050</v>
      </c>
      <c r="L39" s="22"/>
      <c r="M39" s="22"/>
      <c r="O39" s="20" t="s">
        <v>29</v>
      </c>
      <c r="P39" s="21">
        <v>2018</v>
      </c>
      <c r="Q39" s="21">
        <v>2019</v>
      </c>
      <c r="R39" s="21">
        <v>2020</v>
      </c>
      <c r="S39" s="21">
        <v>2025</v>
      </c>
      <c r="T39" s="21">
        <v>2030</v>
      </c>
      <c r="U39" s="21">
        <v>2035</v>
      </c>
      <c r="V39" s="21">
        <v>2040</v>
      </c>
      <c r="W39" s="21">
        <v>2045</v>
      </c>
      <c r="X39" s="21">
        <v>2050</v>
      </c>
      <c r="Z39" s="33"/>
      <c r="AA39" s="33"/>
      <c r="AB39" s="33"/>
    </row>
    <row r="40" spans="2:28" s="44" customFormat="1" ht="12" customHeight="1">
      <c r="B40" s="29" t="s">
        <v>30</v>
      </c>
      <c r="C40" s="45">
        <v>7.8063203829984253</v>
      </c>
      <c r="D40" s="45">
        <v>8.163831823657274</v>
      </c>
      <c r="E40" s="45">
        <v>7.047128013808643</v>
      </c>
      <c r="F40" s="45">
        <v>12.186383633335167</v>
      </c>
      <c r="G40" s="45">
        <v>10.792045437150458</v>
      </c>
      <c r="H40" s="45">
        <v>7.7767888532790392</v>
      </c>
      <c r="I40" s="45">
        <v>4.3022569699777176</v>
      </c>
      <c r="J40" s="45">
        <v>1.628108910737107</v>
      </c>
      <c r="K40" s="45">
        <v>0.14643288642712357</v>
      </c>
      <c r="L40" s="45"/>
      <c r="M40" s="45"/>
      <c r="O40" s="29" t="s">
        <v>30</v>
      </c>
      <c r="P40" s="45">
        <v>21.962653049945008</v>
      </c>
      <c r="Q40" s="45">
        <v>22.819828447600642</v>
      </c>
      <c r="R40" s="45">
        <v>19.634214773112678</v>
      </c>
      <c r="S40" s="45">
        <v>33.398063917436531</v>
      </c>
      <c r="T40" s="45">
        <v>29.904272264299252</v>
      </c>
      <c r="U40" s="45">
        <v>18.173966710670452</v>
      </c>
      <c r="V40" s="45">
        <v>5.8758074567470677</v>
      </c>
      <c r="W40" s="45">
        <v>0</v>
      </c>
      <c r="X40" s="45">
        <v>0</v>
      </c>
      <c r="Z40" s="46"/>
      <c r="AA40" s="46"/>
      <c r="AB40" s="46"/>
    </row>
    <row r="41" spans="2:28" ht="12" customHeight="1">
      <c r="B41" s="31" t="s">
        <v>31</v>
      </c>
      <c r="C41" s="47">
        <v>7.2364589950395404</v>
      </c>
      <c r="D41" s="47">
        <v>7.5188891095883497</v>
      </c>
      <c r="E41" s="47">
        <v>6.4692635166763344</v>
      </c>
      <c r="F41" s="47">
        <v>11.004304420901656</v>
      </c>
      <c r="G41" s="47">
        <v>9.8531374841183688</v>
      </c>
      <c r="H41" s="47">
        <v>5.9881274170248604</v>
      </c>
      <c r="I41" s="47">
        <v>1.9360156364899728</v>
      </c>
      <c r="J41" s="47">
        <v>0</v>
      </c>
      <c r="K41" s="47">
        <v>0</v>
      </c>
      <c r="L41" s="47"/>
      <c r="M41" s="47"/>
      <c r="O41" s="31" t="s">
        <v>31</v>
      </c>
      <c r="P41" s="47">
        <v>21.962653049945008</v>
      </c>
      <c r="Q41" s="47">
        <v>22.819828447600642</v>
      </c>
      <c r="R41" s="47">
        <v>19.634214773112674</v>
      </c>
      <c r="S41" s="47">
        <v>33.398063917436531</v>
      </c>
      <c r="T41" s="47">
        <v>29.904272264299252</v>
      </c>
      <c r="U41" s="47">
        <v>18.173966710670452</v>
      </c>
      <c r="V41" s="47">
        <v>5.8758074567470677</v>
      </c>
      <c r="W41" s="47">
        <v>0</v>
      </c>
      <c r="X41" s="47">
        <v>0</v>
      </c>
      <c r="Z41" s="33"/>
      <c r="AA41" s="33"/>
      <c r="AB41" s="33"/>
    </row>
    <row r="42" spans="2:28" s="48" customFormat="1" ht="12" customHeight="1">
      <c r="B42" s="49" t="s">
        <v>32</v>
      </c>
      <c r="C42" s="50">
        <v>0.56986138795888497</v>
      </c>
      <c r="D42" s="50">
        <v>0.64494271406892434</v>
      </c>
      <c r="E42" s="50">
        <v>0.57786449713230859</v>
      </c>
      <c r="F42" s="50">
        <v>1.1820792124335107</v>
      </c>
      <c r="G42" s="50">
        <v>0.93890795303208918</v>
      </c>
      <c r="H42" s="50">
        <v>1.7886614362541788</v>
      </c>
      <c r="I42" s="50">
        <v>2.3662413334877446</v>
      </c>
      <c r="J42" s="50">
        <v>1.628108910737107</v>
      </c>
      <c r="K42" s="50">
        <v>0.14643288642712357</v>
      </c>
      <c r="L42" s="50"/>
      <c r="M42" s="50"/>
      <c r="O42" s="49" t="s">
        <v>32</v>
      </c>
      <c r="P42" s="50">
        <v>0</v>
      </c>
      <c r="Q42" s="50">
        <v>0</v>
      </c>
      <c r="R42" s="50">
        <v>0</v>
      </c>
      <c r="S42" s="50">
        <v>0</v>
      </c>
      <c r="T42" s="50">
        <v>0</v>
      </c>
      <c r="U42" s="50">
        <v>0</v>
      </c>
      <c r="V42" s="50">
        <v>0</v>
      </c>
      <c r="W42" s="50">
        <v>0</v>
      </c>
      <c r="X42" s="50">
        <v>0</v>
      </c>
      <c r="Z42" s="51"/>
      <c r="AA42" s="51"/>
      <c r="AB42" s="51"/>
    </row>
    <row r="43" spans="2:28" s="44" customFormat="1" ht="12" customHeight="1">
      <c r="B43" s="29" t="s">
        <v>33</v>
      </c>
      <c r="C43" s="45">
        <v>34.878485839657031</v>
      </c>
      <c r="D43" s="45">
        <v>33.975655425907419</v>
      </c>
      <c r="E43" s="45">
        <v>28.674463811268556</v>
      </c>
      <c r="F43" s="45">
        <v>23.864971580634474</v>
      </c>
      <c r="G43" s="45">
        <v>17.130773761360768</v>
      </c>
      <c r="H43" s="45">
        <v>11.619766141587101</v>
      </c>
      <c r="I43" s="45">
        <v>6.2326105033965007</v>
      </c>
      <c r="J43" s="45">
        <v>2.5189362092803989</v>
      </c>
      <c r="K43" s="45">
        <v>0.62543432277342059</v>
      </c>
      <c r="L43" s="45"/>
      <c r="M43" s="45"/>
      <c r="O43" s="29" t="s">
        <v>33</v>
      </c>
      <c r="P43" s="45">
        <v>103.18290809769275</v>
      </c>
      <c r="Q43" s="45">
        <v>100.15547560381546</v>
      </c>
      <c r="R43" s="45">
        <v>83.89001132624729</v>
      </c>
      <c r="S43" s="45">
        <v>68.681001711907967</v>
      </c>
      <c r="T43" s="45">
        <v>47.884281433230846</v>
      </c>
      <c r="U43" s="45">
        <v>28.82166793759265</v>
      </c>
      <c r="V43" s="45">
        <v>8.9188656303603917</v>
      </c>
      <c r="W43" s="45">
        <v>0</v>
      </c>
      <c r="X43" s="45">
        <v>0</v>
      </c>
      <c r="Z43" s="46"/>
      <c r="AA43" s="46"/>
      <c r="AB43" s="46"/>
    </row>
    <row r="44" spans="2:28" ht="12" customHeight="1">
      <c r="B44" s="31" t="s">
        <v>34</v>
      </c>
      <c r="C44" s="47">
        <v>32.447455376632938</v>
      </c>
      <c r="D44" s="47">
        <v>31.495432579816178</v>
      </c>
      <c r="E44" s="47">
        <v>26.380506706367072</v>
      </c>
      <c r="F44" s="47">
        <v>21.597799280474199</v>
      </c>
      <c r="G44" s="47">
        <v>15.057950136236116</v>
      </c>
      <c r="H44" s="47">
        <v>9.0634175904379397</v>
      </c>
      <c r="I44" s="47">
        <v>2.8046747265284249</v>
      </c>
      <c r="J44" s="47">
        <v>0</v>
      </c>
      <c r="K44" s="47">
        <v>0</v>
      </c>
      <c r="L44" s="47"/>
      <c r="M44" s="47"/>
      <c r="O44" s="31" t="s">
        <v>34</v>
      </c>
      <c r="P44" s="47">
        <v>103.18290809769275</v>
      </c>
      <c r="Q44" s="47">
        <v>100.15547560381545</v>
      </c>
      <c r="R44" s="47">
        <v>83.89001132624729</v>
      </c>
      <c r="S44" s="47">
        <v>68.681001711907953</v>
      </c>
      <c r="T44" s="47">
        <v>47.884281433230854</v>
      </c>
      <c r="U44" s="47">
        <v>28.82166793759265</v>
      </c>
      <c r="V44" s="47">
        <v>8.9188656303603917</v>
      </c>
      <c r="W44" s="47">
        <v>0</v>
      </c>
      <c r="X44" s="47">
        <v>0</v>
      </c>
      <c r="Z44" s="33"/>
      <c r="AA44" s="33"/>
      <c r="AB44" s="33"/>
    </row>
    <row r="45" spans="2:28" s="48" customFormat="1" ht="12" customHeight="1">
      <c r="B45" s="49" t="s">
        <v>35</v>
      </c>
      <c r="C45" s="50">
        <v>2.4310304630240935</v>
      </c>
      <c r="D45" s="50">
        <v>2.480222846091241</v>
      </c>
      <c r="E45" s="50">
        <v>2.2939571049014837</v>
      </c>
      <c r="F45" s="50">
        <v>2.2671723001602757</v>
      </c>
      <c r="G45" s="50">
        <v>2.0728236251246521</v>
      </c>
      <c r="H45" s="50">
        <v>2.5563485511491617</v>
      </c>
      <c r="I45" s="50">
        <v>3.4279357768680758</v>
      </c>
      <c r="J45" s="50">
        <v>2.5189362092803989</v>
      </c>
      <c r="K45" s="50">
        <v>0.62543432277342059</v>
      </c>
      <c r="L45" s="50"/>
      <c r="M45" s="50"/>
      <c r="O45" s="49" t="s">
        <v>35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Z45" s="51"/>
      <c r="AA45" s="51"/>
      <c r="AB45" s="51"/>
    </row>
    <row r="46" spans="2:28" s="52" customFormat="1" ht="12" customHeight="1">
      <c r="B46" s="29" t="s">
        <v>36</v>
      </c>
      <c r="C46" s="53">
        <v>1.5743320616280001</v>
      </c>
      <c r="D46" s="53">
        <v>1.601864217211999</v>
      </c>
      <c r="E46" s="53">
        <v>0.79298327525402246</v>
      </c>
      <c r="F46" s="53">
        <v>1.5481176680639936</v>
      </c>
      <c r="G46" s="53">
        <v>1.4942029231731804</v>
      </c>
      <c r="H46" s="53">
        <v>1.4222632011781895</v>
      </c>
      <c r="I46" s="53">
        <v>1.3347533589918983</v>
      </c>
      <c r="J46" s="53">
        <v>1.2316733966143061</v>
      </c>
      <c r="K46" s="53">
        <v>1.1130233140454133</v>
      </c>
      <c r="L46" s="53"/>
      <c r="M46" s="53"/>
      <c r="O46" s="29" t="s">
        <v>37</v>
      </c>
      <c r="P46" s="53">
        <v>4.7576314902398158</v>
      </c>
      <c r="Q46" s="53">
        <v>4.840833664414661</v>
      </c>
      <c r="R46" s="53">
        <v>2.3963954578176558</v>
      </c>
      <c r="S46" s="53">
        <v>4.5680010792971988</v>
      </c>
      <c r="T46" s="53">
        <v>4.063933110446416</v>
      </c>
      <c r="U46" s="53">
        <v>3.4384635151683902</v>
      </c>
      <c r="V46" s="53">
        <v>2.5411835300503154</v>
      </c>
      <c r="W46" s="53">
        <v>1.7121738221014788</v>
      </c>
      <c r="X46" s="53">
        <v>0.50453346825678591</v>
      </c>
      <c r="Z46" s="54"/>
      <c r="AA46" s="54"/>
      <c r="AB46" s="54"/>
    </row>
    <row r="47" spans="2:28" s="55" customFormat="1" ht="12" customHeight="1">
      <c r="B47" s="31" t="s">
        <v>38</v>
      </c>
      <c r="C47" s="56">
        <v>1.5743320616280001</v>
      </c>
      <c r="D47" s="56">
        <v>1.601864217211999</v>
      </c>
      <c r="E47" s="56">
        <v>0.79298327525402246</v>
      </c>
      <c r="F47" s="56">
        <v>1.5115820910976834</v>
      </c>
      <c r="G47" s="56">
        <v>1.3447826308558624</v>
      </c>
      <c r="H47" s="56">
        <v>1.1378105609425515</v>
      </c>
      <c r="I47" s="56">
        <v>0.84089461616489591</v>
      </c>
      <c r="J47" s="56">
        <v>0.56656976244258073</v>
      </c>
      <c r="K47" s="56">
        <v>0.16695349710681201</v>
      </c>
      <c r="L47" s="56"/>
      <c r="M47" s="56"/>
      <c r="O47" s="31" t="s">
        <v>38</v>
      </c>
      <c r="P47" s="56">
        <v>4.7576314902398158</v>
      </c>
      <c r="Q47" s="56">
        <v>4.840833664414661</v>
      </c>
      <c r="R47" s="56">
        <v>2.3963954578176558</v>
      </c>
      <c r="S47" s="56">
        <v>4.5680010792971988</v>
      </c>
      <c r="T47" s="56">
        <v>4.063933110446416</v>
      </c>
      <c r="U47" s="56">
        <v>3.4384635151683902</v>
      </c>
      <c r="V47" s="56">
        <v>2.5411835300503154</v>
      </c>
      <c r="W47" s="56">
        <v>1.7121738221014788</v>
      </c>
      <c r="X47" s="56">
        <v>0.50453346825678591</v>
      </c>
      <c r="Z47" s="57"/>
      <c r="AA47" s="57"/>
      <c r="AB47" s="57"/>
    </row>
    <row r="48" spans="2:28" s="58" customFormat="1" ht="12" customHeight="1">
      <c r="B48" s="49" t="s">
        <v>39</v>
      </c>
      <c r="C48" s="59">
        <v>0</v>
      </c>
      <c r="D48" s="59">
        <v>0</v>
      </c>
      <c r="E48" s="59">
        <v>0</v>
      </c>
      <c r="F48" s="59">
        <v>3.0343106294054276E-2</v>
      </c>
      <c r="G48" s="59">
        <v>0.11953623385385444</v>
      </c>
      <c r="H48" s="59">
        <v>0.21333948017672844</v>
      </c>
      <c r="I48" s="59">
        <v>0.3203408061580556</v>
      </c>
      <c r="J48" s="59">
        <v>0.33255181708586268</v>
      </c>
      <c r="K48" s="59">
        <v>0.3895581599158946</v>
      </c>
      <c r="L48" s="59"/>
      <c r="M48" s="59"/>
      <c r="O48" s="49" t="s">
        <v>39</v>
      </c>
      <c r="P48" s="59">
        <v>0</v>
      </c>
      <c r="Q48" s="59">
        <v>0</v>
      </c>
      <c r="R48" s="59">
        <v>0</v>
      </c>
      <c r="S48" s="59">
        <v>0</v>
      </c>
      <c r="T48" s="59">
        <v>0</v>
      </c>
      <c r="U48" s="59">
        <v>0</v>
      </c>
      <c r="V48" s="59">
        <v>0</v>
      </c>
      <c r="W48" s="59">
        <v>0</v>
      </c>
      <c r="X48" s="59">
        <v>0</v>
      </c>
      <c r="Z48" s="60"/>
      <c r="AA48" s="60"/>
      <c r="AB48" s="60"/>
    </row>
    <row r="49" spans="2:28" s="61" customFormat="1" ht="12" customHeight="1">
      <c r="B49" s="62" t="s">
        <v>40</v>
      </c>
      <c r="C49" s="63">
        <v>0</v>
      </c>
      <c r="D49" s="63">
        <v>0</v>
      </c>
      <c r="E49" s="63">
        <v>0</v>
      </c>
      <c r="F49" s="63">
        <v>6.1924706722559751E-3</v>
      </c>
      <c r="G49" s="63">
        <v>2.9884058463463609E-2</v>
      </c>
      <c r="H49" s="63">
        <v>7.1113160058909469E-2</v>
      </c>
      <c r="I49" s="63">
        <v>0.17351793666894677</v>
      </c>
      <c r="J49" s="63">
        <v>0.33255181708586268</v>
      </c>
      <c r="K49" s="63">
        <v>0.55651165702270666</v>
      </c>
      <c r="L49" s="63"/>
      <c r="M49" s="63"/>
      <c r="O49" s="62" t="s">
        <v>40</v>
      </c>
      <c r="P49" s="63">
        <v>0</v>
      </c>
      <c r="Q49" s="63">
        <v>0</v>
      </c>
      <c r="R49" s="63">
        <v>0</v>
      </c>
      <c r="S49" s="63">
        <v>0</v>
      </c>
      <c r="T49" s="63">
        <v>0</v>
      </c>
      <c r="U49" s="63">
        <v>0</v>
      </c>
      <c r="V49" s="63">
        <v>0</v>
      </c>
      <c r="W49" s="63">
        <v>0</v>
      </c>
      <c r="X49" s="63">
        <v>0</v>
      </c>
      <c r="Z49" s="64"/>
      <c r="AA49" s="64"/>
      <c r="AB49" s="64"/>
    </row>
    <row r="50" spans="2:28" s="44" customFormat="1" ht="12" customHeight="1">
      <c r="B50" s="29" t="s">
        <v>41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0</v>
      </c>
      <c r="I50" s="45">
        <v>0</v>
      </c>
      <c r="J50" s="45">
        <v>0</v>
      </c>
      <c r="K50" s="45">
        <v>0</v>
      </c>
      <c r="L50" s="45"/>
      <c r="M50" s="45"/>
      <c r="O50" s="29" t="s">
        <v>41</v>
      </c>
      <c r="P50" s="45">
        <v>0</v>
      </c>
      <c r="Q50" s="45">
        <v>0</v>
      </c>
      <c r="R50" s="45">
        <v>0</v>
      </c>
      <c r="S50" s="45">
        <v>0</v>
      </c>
      <c r="T50" s="45">
        <v>0</v>
      </c>
      <c r="U50" s="45">
        <v>0</v>
      </c>
      <c r="V50" s="45">
        <v>0</v>
      </c>
      <c r="W50" s="45">
        <v>0</v>
      </c>
      <c r="X50" s="45">
        <v>0</v>
      </c>
      <c r="Z50" s="46"/>
      <c r="AA50" s="46"/>
      <c r="AB50" s="46"/>
    </row>
    <row r="51" spans="2:28" s="44" customFormat="1" ht="12" customHeight="1">
      <c r="B51" s="29" t="s">
        <v>42</v>
      </c>
      <c r="C51" s="65">
        <v>0.13627089379952079</v>
      </c>
      <c r="D51" s="65">
        <v>0.16415376107670682</v>
      </c>
      <c r="E51" s="65">
        <v>0.17685847906442337</v>
      </c>
      <c r="F51" s="65">
        <v>0.34443214560159086</v>
      </c>
      <c r="G51" s="65">
        <v>0.4859539792754109</v>
      </c>
      <c r="H51" s="65">
        <v>0.54020318328400152</v>
      </c>
      <c r="I51" s="65">
        <v>0.51243390817032064</v>
      </c>
      <c r="J51" s="65">
        <v>0.47467362824521542</v>
      </c>
      <c r="K51" s="65">
        <v>0.44392746186291926</v>
      </c>
      <c r="L51" s="53"/>
      <c r="M51" s="53"/>
      <c r="O51" s="29" t="s">
        <v>42</v>
      </c>
      <c r="P51" s="53">
        <v>0.32154997930331364</v>
      </c>
      <c r="Q51" s="53">
        <v>0.38734345247951829</v>
      </c>
      <c r="R51" s="53">
        <v>0.41732198782261781</v>
      </c>
      <c r="S51" s="53">
        <v>0.77287129151540968</v>
      </c>
      <c r="T51" s="53">
        <v>1.0100845031626982</v>
      </c>
      <c r="U51" s="53">
        <v>0.93145074080927248</v>
      </c>
      <c r="V51" s="53">
        <v>0.66570289010406358</v>
      </c>
      <c r="W51" s="53">
        <v>0.43725985286692759</v>
      </c>
      <c r="X51" s="53">
        <v>0</v>
      </c>
      <c r="Z51" s="46"/>
      <c r="AA51" s="46"/>
      <c r="AB51" s="46"/>
    </row>
    <row r="52" spans="2:28" ht="12" customHeight="1">
      <c r="B52" s="31" t="s">
        <v>43</v>
      </c>
      <c r="C52" s="66">
        <v>0.13613462290572126</v>
      </c>
      <c r="D52" s="66">
        <v>0.16398960731563011</v>
      </c>
      <c r="E52" s="66">
        <v>0.17668162058535894</v>
      </c>
      <c r="F52" s="66">
        <v>0.32721053832151131</v>
      </c>
      <c r="G52" s="66">
        <v>0.4276395017623616</v>
      </c>
      <c r="H52" s="66">
        <v>0.3943483237973211</v>
      </c>
      <c r="I52" s="66">
        <v>0.28183864949367637</v>
      </c>
      <c r="J52" s="66">
        <v>0.18512271501563402</v>
      </c>
      <c r="K52" s="66">
        <v>0</v>
      </c>
      <c r="L52" s="56"/>
      <c r="M52" s="56"/>
      <c r="O52" s="31" t="s">
        <v>43</v>
      </c>
      <c r="P52" s="56">
        <v>0.32154997930331364</v>
      </c>
      <c r="Q52" s="56">
        <v>0.38734345247951835</v>
      </c>
      <c r="R52" s="56">
        <v>0.41732198782261781</v>
      </c>
      <c r="S52" s="56">
        <v>0.77287129151540979</v>
      </c>
      <c r="T52" s="56">
        <v>1.0100845031626982</v>
      </c>
      <c r="U52" s="56">
        <v>0.93145074080927248</v>
      </c>
      <c r="V52" s="56">
        <v>0.66570289010406358</v>
      </c>
      <c r="W52" s="56">
        <v>0.43725985286692759</v>
      </c>
      <c r="X52" s="56">
        <v>0</v>
      </c>
      <c r="Z52" s="33"/>
      <c r="AA52" s="33"/>
      <c r="AB52" s="33"/>
    </row>
    <row r="53" spans="2:28" s="48" customFormat="1" ht="12" customHeight="1">
      <c r="B53" s="49" t="s">
        <v>44</v>
      </c>
      <c r="C53" s="67">
        <v>0</v>
      </c>
      <c r="D53" s="67">
        <v>0</v>
      </c>
      <c r="E53" s="67">
        <v>1.7685847906442336E-4</v>
      </c>
      <c r="F53" s="67">
        <v>1.7221607280079543E-2</v>
      </c>
      <c r="G53" s="67">
        <v>5.8314477513049308E-2</v>
      </c>
      <c r="H53" s="67">
        <v>0.14585485948668042</v>
      </c>
      <c r="I53" s="67">
        <v>0.23059525867664429</v>
      </c>
      <c r="J53" s="67">
        <v>0.28480417694712923</v>
      </c>
      <c r="K53" s="67">
        <v>0.42173108876977328</v>
      </c>
      <c r="L53" s="59"/>
      <c r="M53" s="59"/>
      <c r="O53" s="49" t="s">
        <v>44</v>
      </c>
      <c r="P53" s="59">
        <v>0</v>
      </c>
      <c r="Q53" s="59">
        <v>0</v>
      </c>
      <c r="R53" s="59">
        <v>0</v>
      </c>
      <c r="S53" s="59">
        <v>0</v>
      </c>
      <c r="T53" s="59">
        <v>0</v>
      </c>
      <c r="U53" s="59">
        <v>0</v>
      </c>
      <c r="V53" s="59">
        <v>0</v>
      </c>
      <c r="W53" s="59">
        <v>0</v>
      </c>
      <c r="X53" s="59">
        <v>0</v>
      </c>
      <c r="Z53" s="51"/>
      <c r="AA53" s="51"/>
      <c r="AB53" s="51"/>
    </row>
    <row r="54" spans="2:28" s="68" customFormat="1" ht="12" customHeight="1">
      <c r="B54" s="62" t="s">
        <v>45</v>
      </c>
      <c r="C54" s="69">
        <v>0</v>
      </c>
      <c r="D54" s="69">
        <v>0</v>
      </c>
      <c r="E54" s="69">
        <v>0</v>
      </c>
      <c r="F54" s="69">
        <v>0</v>
      </c>
      <c r="G54" s="69">
        <v>0</v>
      </c>
      <c r="H54" s="69">
        <v>0</v>
      </c>
      <c r="I54" s="69">
        <v>0</v>
      </c>
      <c r="J54" s="69">
        <v>4.7467362824521542E-3</v>
      </c>
      <c r="K54" s="69">
        <v>2.2196373093145965E-2</v>
      </c>
      <c r="L54" s="63"/>
      <c r="M54" s="63"/>
      <c r="O54" s="62" t="s">
        <v>45</v>
      </c>
      <c r="P54" s="63">
        <v>0</v>
      </c>
      <c r="Q54" s="63">
        <v>0</v>
      </c>
      <c r="R54" s="63">
        <v>0</v>
      </c>
      <c r="S54" s="63">
        <v>0</v>
      </c>
      <c r="T54" s="63">
        <v>0</v>
      </c>
      <c r="U54" s="63">
        <v>0</v>
      </c>
      <c r="V54" s="63">
        <v>0</v>
      </c>
      <c r="W54" s="63">
        <v>0</v>
      </c>
      <c r="X54" s="63">
        <v>0</v>
      </c>
      <c r="Z54" s="70"/>
      <c r="AA54" s="70"/>
      <c r="AB54" s="70"/>
    </row>
    <row r="55" spans="2:28" s="44" customFormat="1" ht="12" customHeight="1">
      <c r="B55" s="29" t="s">
        <v>46</v>
      </c>
      <c r="C55" s="45">
        <v>0.83334921042633081</v>
      </c>
      <c r="D55" s="45">
        <v>0.83632538606293094</v>
      </c>
      <c r="E55" s="45">
        <v>0.73974710832280022</v>
      </c>
      <c r="F55" s="45">
        <v>1.3296155056700114</v>
      </c>
      <c r="G55" s="45">
        <v>2.6031831919185855</v>
      </c>
      <c r="H55" s="45">
        <v>4.7943388150776194</v>
      </c>
      <c r="I55" s="45">
        <v>7.1471435265704493</v>
      </c>
      <c r="J55" s="45">
        <v>8.6799716777892471</v>
      </c>
      <c r="K55" s="45">
        <v>9.1783829853323979</v>
      </c>
      <c r="L55" s="45"/>
      <c r="M55" s="45"/>
      <c r="O55" s="29" t="s">
        <v>46</v>
      </c>
      <c r="P55" s="45">
        <v>0</v>
      </c>
      <c r="Q55" s="45">
        <v>0</v>
      </c>
      <c r="R55" s="45">
        <v>0</v>
      </c>
      <c r="S55" s="45">
        <v>0</v>
      </c>
      <c r="T55" s="45">
        <v>0</v>
      </c>
      <c r="U55" s="45">
        <v>0</v>
      </c>
      <c r="V55" s="45">
        <v>0</v>
      </c>
      <c r="W55" s="45">
        <v>0</v>
      </c>
      <c r="X55" s="45">
        <v>0</v>
      </c>
      <c r="Z55" s="46"/>
      <c r="AA55" s="46"/>
      <c r="AB55" s="46"/>
    </row>
    <row r="56" spans="2:28" s="44" customFormat="1" ht="12" customHeight="1">
      <c r="B56" s="29" t="s">
        <v>47</v>
      </c>
      <c r="C56" s="45">
        <v>0</v>
      </c>
      <c r="D56" s="45">
        <v>0</v>
      </c>
      <c r="E56" s="45">
        <v>3.0192345868213002E-6</v>
      </c>
      <c r="F56" s="45">
        <v>0</v>
      </c>
      <c r="G56" s="45">
        <v>5.6019748491354375E-2</v>
      </c>
      <c r="H56" s="45">
        <v>0.17367875692952522</v>
      </c>
      <c r="I56" s="45">
        <v>0.30793528545248883</v>
      </c>
      <c r="J56" s="45">
        <v>0.40964410982938138</v>
      </c>
      <c r="K56" s="45">
        <v>0.46403266244022717</v>
      </c>
      <c r="L56" s="45"/>
      <c r="M56" s="45"/>
      <c r="O56" s="29" t="s">
        <v>47</v>
      </c>
      <c r="P56" s="45">
        <v>0</v>
      </c>
      <c r="Q56" s="45">
        <v>0</v>
      </c>
      <c r="R56" s="45">
        <v>0</v>
      </c>
      <c r="S56" s="45">
        <v>0</v>
      </c>
      <c r="T56" s="45">
        <v>0</v>
      </c>
      <c r="U56" s="45">
        <v>0</v>
      </c>
      <c r="V56" s="45">
        <v>0</v>
      </c>
      <c r="W56" s="45">
        <v>0</v>
      </c>
      <c r="X56" s="45">
        <v>0</v>
      </c>
      <c r="Z56" s="46"/>
      <c r="AA56" s="46"/>
      <c r="AB56" s="46"/>
    </row>
    <row r="57" spans="2:28" ht="12" customHeight="1">
      <c r="B57" s="31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O57" s="31"/>
      <c r="P57" s="56"/>
      <c r="Q57" s="56"/>
      <c r="R57" s="56"/>
      <c r="S57" s="56"/>
      <c r="T57" s="56"/>
      <c r="U57" s="56"/>
      <c r="V57" s="56"/>
      <c r="W57" s="56"/>
      <c r="X57" s="56"/>
      <c r="Z57" s="33"/>
      <c r="AA57" s="33"/>
      <c r="AB57" s="33"/>
    </row>
    <row r="58" spans="2:28" ht="12" customHeight="1">
      <c r="B58" s="71" t="s">
        <v>48</v>
      </c>
      <c r="C58" s="72">
        <v>45.228758388509306</v>
      </c>
      <c r="D58" s="72">
        <v>44.741830613916328</v>
      </c>
      <c r="E58" s="72">
        <v>37.431183706953036</v>
      </c>
      <c r="F58" s="72">
        <v>39.273520533305245</v>
      </c>
      <c r="G58" s="72">
        <v>32.56217904136976</v>
      </c>
      <c r="H58" s="72">
        <v>26.327038951335478</v>
      </c>
      <c r="I58" s="72">
        <v>19.837133552559372</v>
      </c>
      <c r="J58" s="72">
        <v>14.943007932495656</v>
      </c>
      <c r="K58" s="72">
        <v>11.971233632881502</v>
      </c>
      <c r="L58" s="73"/>
      <c r="M58" s="73"/>
      <c r="O58" s="71" t="s">
        <v>48</v>
      </c>
      <c r="P58" s="74">
        <v>130.22474261718088</v>
      </c>
      <c r="Q58" s="74">
        <v>128.20348116831028</v>
      </c>
      <c r="R58" s="74">
        <v>106.33794354500024</v>
      </c>
      <c r="S58" s="74">
        <v>107.41993800015712</v>
      </c>
      <c r="T58" s="74">
        <v>82.862571311139206</v>
      </c>
      <c r="U58" s="74">
        <v>51.365548904240775</v>
      </c>
      <c r="V58" s="74">
        <v>18.001559507261838</v>
      </c>
      <c r="W58" s="74">
        <v>2.1494336749684066</v>
      </c>
      <c r="X58" s="74">
        <v>0.50453346825678591</v>
      </c>
      <c r="Z58" s="33"/>
      <c r="AA58" s="33"/>
      <c r="AB58" s="33"/>
    </row>
    <row r="59" spans="2:28" ht="12" customHeight="1">
      <c r="B59" s="75" t="s">
        <v>49</v>
      </c>
      <c r="C59" s="76">
        <v>0</v>
      </c>
      <c r="D59" s="76">
        <v>-1.0765888605880569E-2</v>
      </c>
      <c r="E59" s="76">
        <v>-0.17240302319546541</v>
      </c>
      <c r="F59" s="76">
        <v>-0.13166927564204445</v>
      </c>
      <c r="G59" s="76">
        <v>-0.28005587149519418</v>
      </c>
      <c r="H59" s="76">
        <v>-0.41791373698146772</v>
      </c>
      <c r="I59" s="76">
        <v>-0.56140441923784623</v>
      </c>
      <c r="J59" s="76">
        <v>-0.66961268748221858</v>
      </c>
      <c r="K59" s="76">
        <v>-0.73531810159257249</v>
      </c>
      <c r="L59" s="76"/>
      <c r="M59" s="76"/>
      <c r="O59" s="75" t="s">
        <v>49</v>
      </c>
      <c r="P59" s="76">
        <v>0</v>
      </c>
      <c r="Q59" s="76">
        <v>-1.552133187786342E-2</v>
      </c>
      <c r="R59" s="76">
        <v>-0.18342750073540315</v>
      </c>
      <c r="S59" s="76">
        <v>-0.17511883040585152</v>
      </c>
      <c r="T59" s="76">
        <v>-0.36369564150548039</v>
      </c>
      <c r="U59" s="76">
        <v>-0.60556229275692197</v>
      </c>
      <c r="V59" s="76">
        <v>-0.86176544375917352</v>
      </c>
      <c r="W59" s="76">
        <v>-0.98349442946270926</v>
      </c>
      <c r="X59" s="76">
        <v>-0.99612567121948592</v>
      </c>
      <c r="Z59" s="33"/>
      <c r="AA59" s="33"/>
      <c r="AB59" s="33"/>
    </row>
    <row r="60" spans="2:28" ht="12" customHeight="1">
      <c r="B60" s="75" t="s">
        <v>50</v>
      </c>
      <c r="C60" s="77">
        <v>44.395409178082971</v>
      </c>
      <c r="D60" s="77">
        <v>43.905505227853396</v>
      </c>
      <c r="E60" s="77">
        <v>36.691433579395643</v>
      </c>
      <c r="F60" s="77">
        <v>37.943905027635232</v>
      </c>
      <c r="G60" s="77">
        <v>29.902976100959819</v>
      </c>
      <c r="H60" s="77">
        <v>21.359021379328333</v>
      </c>
      <c r="I60" s="77">
        <v>12.382054740536438</v>
      </c>
      <c r="J60" s="77">
        <v>5.8533921448770272</v>
      </c>
      <c r="K60" s="77">
        <v>2.3288179851088771</v>
      </c>
      <c r="L60" s="77"/>
      <c r="M60" s="77"/>
      <c r="O60" s="75" t="s">
        <v>50</v>
      </c>
      <c r="P60" s="77">
        <v>130.22474261718088</v>
      </c>
      <c r="Q60" s="77">
        <v>128.20348116831028</v>
      </c>
      <c r="R60" s="77">
        <v>106.33794354500024</v>
      </c>
      <c r="S60" s="77">
        <v>107.41993800015712</v>
      </c>
      <c r="T60" s="77">
        <v>82.862571311139206</v>
      </c>
      <c r="U60" s="77">
        <v>51.365548904240775</v>
      </c>
      <c r="V60" s="77">
        <v>18.001559507261838</v>
      </c>
      <c r="W60" s="77">
        <v>2.1494336749684066</v>
      </c>
      <c r="X60" s="77">
        <v>0.50453346825678591</v>
      </c>
      <c r="Z60" s="33"/>
      <c r="AA60" s="33"/>
      <c r="AB60" s="33"/>
    </row>
    <row r="61" spans="2:28" ht="12" customHeight="1">
      <c r="B61" s="75" t="s">
        <v>49</v>
      </c>
      <c r="C61" s="76">
        <v>0</v>
      </c>
      <c r="D61" s="76">
        <v>-1.1035013739020383E-2</v>
      </c>
      <c r="E61" s="76">
        <v>-0.17353090649045333</v>
      </c>
      <c r="F61" s="76">
        <v>-0.14531917308316433</v>
      </c>
      <c r="G61" s="76">
        <v>-0.3264399032564328</v>
      </c>
      <c r="H61" s="76">
        <v>-0.51889121477288225</v>
      </c>
      <c r="I61" s="76">
        <v>-0.72109605543067767</v>
      </c>
      <c r="J61" s="76">
        <v>-0.86815321103591225</v>
      </c>
      <c r="K61" s="76">
        <v>-0.94754372066338421</v>
      </c>
      <c r="L61" s="76"/>
      <c r="M61" s="76"/>
      <c r="O61" s="75" t="s">
        <v>51</v>
      </c>
      <c r="P61" s="76">
        <v>0</v>
      </c>
      <c r="Q61" s="76">
        <v>-1.552133187786342E-2</v>
      </c>
      <c r="R61" s="76">
        <v>-0.18342750073540315</v>
      </c>
      <c r="S61" s="76">
        <v>-0.17511883040585152</v>
      </c>
      <c r="T61" s="76">
        <v>-0.36369564150548039</v>
      </c>
      <c r="U61" s="76">
        <v>-0.60556229275692197</v>
      </c>
      <c r="V61" s="76">
        <v>-0.86176544375917352</v>
      </c>
      <c r="W61" s="76">
        <v>-0.98349442946270926</v>
      </c>
      <c r="X61" s="76">
        <v>-0.99612567121948592</v>
      </c>
      <c r="Z61" s="33"/>
      <c r="AA61" s="33"/>
      <c r="AB61" s="33"/>
    </row>
    <row r="62" spans="2:28" ht="12" customHeight="1">
      <c r="B62" s="38"/>
      <c r="C62" s="66"/>
      <c r="D62" s="66"/>
      <c r="E62" s="66"/>
      <c r="F62" s="66"/>
      <c r="G62" s="66"/>
      <c r="H62" s="66"/>
      <c r="I62" s="66"/>
      <c r="J62" s="66"/>
      <c r="K62" s="66"/>
      <c r="L62" s="78"/>
      <c r="M62" s="78"/>
      <c r="O62" s="38"/>
      <c r="P62" s="78"/>
      <c r="Q62" s="78"/>
      <c r="R62" s="78"/>
      <c r="S62" s="56"/>
      <c r="T62" s="56"/>
      <c r="U62" s="56"/>
      <c r="V62" s="56"/>
      <c r="W62" s="56"/>
      <c r="X62" s="78"/>
      <c r="Z62" s="33"/>
      <c r="AA62" s="33"/>
      <c r="AB62" s="33"/>
    </row>
    <row r="63" spans="2:28" ht="12" customHeight="1">
      <c r="B63" s="26" t="s">
        <v>52</v>
      </c>
      <c r="C63" s="28"/>
      <c r="D63" s="28"/>
      <c r="E63" s="28"/>
      <c r="F63" s="79"/>
      <c r="G63" s="43"/>
      <c r="H63" s="43"/>
      <c r="I63" s="79"/>
      <c r="J63" s="79"/>
      <c r="K63" s="79"/>
      <c r="L63" s="79"/>
      <c r="M63" s="79"/>
      <c r="O63" s="26"/>
      <c r="P63" s="28"/>
      <c r="Q63" s="28"/>
      <c r="R63" s="28"/>
      <c r="S63" s="79"/>
      <c r="T63" s="43"/>
      <c r="U63" s="43"/>
      <c r="V63" s="79"/>
      <c r="W63" s="79"/>
      <c r="X63" s="79"/>
      <c r="Z63" s="33"/>
      <c r="AA63" s="33"/>
      <c r="AB63" s="33"/>
    </row>
    <row r="64" spans="2:28" ht="12" customHeight="1">
      <c r="B64" s="20" t="s">
        <v>12</v>
      </c>
      <c r="C64" s="21">
        <v>2018</v>
      </c>
      <c r="D64" s="21">
        <v>2019</v>
      </c>
      <c r="E64" s="21">
        <v>2020</v>
      </c>
      <c r="F64" s="21">
        <v>2025</v>
      </c>
      <c r="G64" s="21">
        <v>2030</v>
      </c>
      <c r="H64" s="21">
        <v>2035</v>
      </c>
      <c r="I64" s="21">
        <v>2040</v>
      </c>
      <c r="J64" s="21">
        <v>2045</v>
      </c>
      <c r="K64" s="21">
        <v>2050</v>
      </c>
      <c r="L64" s="22"/>
      <c r="M64" s="22"/>
      <c r="O64" s="20" t="s">
        <v>29</v>
      </c>
      <c r="P64" s="21">
        <v>2018</v>
      </c>
      <c r="Q64" s="21">
        <v>2019</v>
      </c>
      <c r="R64" s="21">
        <v>2020</v>
      </c>
      <c r="S64" s="21">
        <v>2025</v>
      </c>
      <c r="T64" s="21">
        <v>2030</v>
      </c>
      <c r="U64" s="21">
        <v>2035</v>
      </c>
      <c r="V64" s="21">
        <v>2040</v>
      </c>
      <c r="W64" s="21">
        <v>2045</v>
      </c>
      <c r="X64" s="21">
        <v>2050</v>
      </c>
      <c r="Z64" s="33"/>
      <c r="AA64" s="33"/>
      <c r="AB64" s="33"/>
    </row>
    <row r="65" spans="2:28" ht="12" customHeight="1">
      <c r="B65" s="31" t="s">
        <v>53</v>
      </c>
      <c r="C65" s="56">
        <v>42.289240856472141</v>
      </c>
      <c r="D65" s="56">
        <v>41.773771337402735</v>
      </c>
      <c r="E65" s="56">
        <v>35.410075316185001</v>
      </c>
      <c r="F65" s="56">
        <v>36.308490810005139</v>
      </c>
      <c r="G65" s="56">
        <v>29.656369629730918</v>
      </c>
      <c r="H65" s="56">
        <v>23.508428042781549</v>
      </c>
      <c r="I65" s="56">
        <v>17.122593162320065</v>
      </c>
      <c r="J65" s="56">
        <v>12.426827765398791</v>
      </c>
      <c r="K65" s="73">
        <v>9.6732286835979764</v>
      </c>
      <c r="L65" s="73"/>
      <c r="M65" s="73"/>
      <c r="N65" s="80"/>
      <c r="O65" s="31" t="s">
        <v>53</v>
      </c>
      <c r="P65" s="56">
        <v>123.82822543996708</v>
      </c>
      <c r="Q65" s="56">
        <v>121.70744699901303</v>
      </c>
      <c r="R65" s="56">
        <v>102.3882158217237</v>
      </c>
      <c r="S65" s="56">
        <v>101.28797946581952</v>
      </c>
      <c r="T65" s="56">
        <v>77.378625006321002</v>
      </c>
      <c r="U65" s="56">
        <v>46.998064376211978</v>
      </c>
      <c r="V65" s="56">
        <v>14.965802971159789</v>
      </c>
      <c r="W65" s="56">
        <v>0.41821610396940656</v>
      </c>
      <c r="X65" s="56">
        <v>0</v>
      </c>
      <c r="Z65" s="33"/>
      <c r="AA65" s="33"/>
      <c r="AB65" s="33"/>
    </row>
    <row r="66" spans="2:28" ht="12" customHeight="1">
      <c r="B66" s="31" t="s">
        <v>54</v>
      </c>
      <c r="C66" s="47">
        <v>0.91937988734059695</v>
      </c>
      <c r="D66" s="47">
        <v>0.91218414974419593</v>
      </c>
      <c r="E66" s="47">
        <v>0.78466391144223036</v>
      </c>
      <c r="F66" s="47">
        <v>0.97426191055641798</v>
      </c>
      <c r="G66" s="47">
        <v>0.97426191055641786</v>
      </c>
      <c r="H66" s="47">
        <v>0.97426191055641798</v>
      </c>
      <c r="I66" s="47">
        <v>0.97426191055641786</v>
      </c>
      <c r="J66" s="47">
        <v>0.97426191055641798</v>
      </c>
      <c r="K66" s="47">
        <v>0.97426191055641798</v>
      </c>
      <c r="L66" s="47"/>
      <c r="M66" s="47"/>
      <c r="O66" s="31" t="s">
        <v>54</v>
      </c>
      <c r="P66" s="47">
        <v>0.37325552418000008</v>
      </c>
      <c r="Q66" s="47">
        <v>0.37289431886355001</v>
      </c>
      <c r="R66" s="47">
        <v>0.30716515845113995</v>
      </c>
      <c r="S66" s="47">
        <v>0.34811403778392935</v>
      </c>
      <c r="T66" s="47">
        <v>0.22540864767003599</v>
      </c>
      <c r="U66" s="47">
        <v>0</v>
      </c>
      <c r="V66" s="47">
        <v>0</v>
      </c>
      <c r="W66" s="47">
        <v>0</v>
      </c>
      <c r="X66" s="47">
        <v>0</v>
      </c>
      <c r="Z66" s="33"/>
      <c r="AA66" s="33"/>
      <c r="AB66" s="33"/>
    </row>
    <row r="67" spans="2:28" ht="12" customHeight="1">
      <c r="B67" s="31" t="s">
        <v>55</v>
      </c>
      <c r="C67" s="47">
        <v>0.4458055830685731</v>
      </c>
      <c r="D67" s="47">
        <v>0.45401090955739631</v>
      </c>
      <c r="E67" s="47">
        <v>0.44346120407176648</v>
      </c>
      <c r="F67" s="47">
        <v>0.44265014467969221</v>
      </c>
      <c r="G67" s="47">
        <v>0.43734457790924336</v>
      </c>
      <c r="H67" s="47">
        <v>0.42208579681931496</v>
      </c>
      <c r="I67" s="47">
        <v>0.40552512069099411</v>
      </c>
      <c r="J67" s="47">
        <v>0.3102448599261402</v>
      </c>
      <c r="K67" s="47">
        <v>0.21071972468169642</v>
      </c>
      <c r="L67" s="47"/>
      <c r="M67" s="47"/>
      <c r="O67" s="31" t="s">
        <v>55</v>
      </c>
      <c r="P67" s="47">
        <v>1.2656301627939783</v>
      </c>
      <c r="Q67" s="47">
        <v>1.2823061860190106</v>
      </c>
      <c r="R67" s="47">
        <v>1.2461671070077209</v>
      </c>
      <c r="S67" s="47">
        <v>1.2158434172564594</v>
      </c>
      <c r="T67" s="47">
        <v>1.1946045467017659</v>
      </c>
      <c r="U67" s="47">
        <v>0.92902101286039951</v>
      </c>
      <c r="V67" s="47">
        <v>0.4945730060517336</v>
      </c>
      <c r="W67" s="47">
        <v>1.9043748897521029E-2</v>
      </c>
      <c r="X67" s="47">
        <v>0</v>
      </c>
      <c r="Z67" s="33"/>
      <c r="AA67" s="33"/>
      <c r="AB67" s="33"/>
    </row>
    <row r="68" spans="2:28" s="81" customFormat="1" ht="12" customHeight="1">
      <c r="B68" s="82" t="s">
        <v>56</v>
      </c>
      <c r="C68" s="83">
        <v>1.5743320616280001</v>
      </c>
      <c r="D68" s="83">
        <v>1.601864217211999</v>
      </c>
      <c r="E68" s="83">
        <v>0.79298327525402246</v>
      </c>
      <c r="F68" s="83">
        <v>1.5481176680639936</v>
      </c>
      <c r="G68" s="83">
        <v>1.4942029231731804</v>
      </c>
      <c r="H68" s="83">
        <v>1.4222632011781895</v>
      </c>
      <c r="I68" s="83">
        <v>1.3347533589918983</v>
      </c>
      <c r="J68" s="83">
        <v>1.2316733966143061</v>
      </c>
      <c r="K68" s="83">
        <v>1.1130233140454133</v>
      </c>
      <c r="L68" s="83"/>
      <c r="M68" s="83"/>
      <c r="O68" s="82" t="s">
        <v>56</v>
      </c>
      <c r="P68" s="83">
        <v>4.7576314902398158</v>
      </c>
      <c r="Q68" s="83">
        <v>4.8408336644146601</v>
      </c>
      <c r="R68" s="83">
        <v>2.3963954578176558</v>
      </c>
      <c r="S68" s="83">
        <v>4.5680010792971988</v>
      </c>
      <c r="T68" s="83">
        <v>4.063933110446416</v>
      </c>
      <c r="U68" s="83">
        <v>3.4384635151683902</v>
      </c>
      <c r="V68" s="83">
        <v>2.5411835300503154</v>
      </c>
      <c r="W68" s="83">
        <v>1.7121738221014788</v>
      </c>
      <c r="X68" s="83">
        <v>0.50453346825678591</v>
      </c>
      <c r="Z68" s="33"/>
      <c r="AA68" s="33"/>
      <c r="AB68" s="33"/>
    </row>
    <row r="69" spans="2:28" ht="12" customHeight="1">
      <c r="B69" s="31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O69" s="31"/>
      <c r="P69" s="56"/>
      <c r="Q69" s="56"/>
      <c r="R69" s="56"/>
      <c r="S69" s="56"/>
      <c r="T69" s="56"/>
      <c r="U69" s="56"/>
      <c r="V69" s="56"/>
      <c r="W69" s="56"/>
      <c r="X69" s="56"/>
      <c r="Z69" s="33"/>
      <c r="AA69" s="33"/>
      <c r="AB69" s="33"/>
    </row>
    <row r="70" spans="2:28" ht="12" customHeight="1">
      <c r="B70" s="35" t="s">
        <v>48</v>
      </c>
      <c r="C70" s="72">
        <v>45.228758388509313</v>
      </c>
      <c r="D70" s="74">
        <v>44.741830613916328</v>
      </c>
      <c r="E70" s="74">
        <v>37.431183706953021</v>
      </c>
      <c r="F70" s="74">
        <v>39.273520533305238</v>
      </c>
      <c r="G70" s="74">
        <v>32.56217904136976</v>
      </c>
      <c r="H70" s="74">
        <v>26.327038951335471</v>
      </c>
      <c r="I70" s="74">
        <v>19.837133552559376</v>
      </c>
      <c r="J70" s="74">
        <v>14.943007932495656</v>
      </c>
      <c r="K70" s="72">
        <v>11.971233632881505</v>
      </c>
      <c r="L70" s="73"/>
      <c r="M70" s="73"/>
      <c r="O70" s="35" t="s">
        <v>48</v>
      </c>
      <c r="P70" s="74">
        <v>130.22474261718088</v>
      </c>
      <c r="Q70" s="74">
        <v>128.20348116831025</v>
      </c>
      <c r="R70" s="74">
        <v>106.33794354500023</v>
      </c>
      <c r="S70" s="74">
        <v>107.41993800015712</v>
      </c>
      <c r="T70" s="74">
        <v>82.86257131113922</v>
      </c>
      <c r="U70" s="74">
        <v>51.365548904240768</v>
      </c>
      <c r="V70" s="74">
        <v>18.001559507261838</v>
      </c>
      <c r="W70" s="74">
        <v>2.1494336749684066</v>
      </c>
      <c r="X70" s="74">
        <v>0.50453346825678591</v>
      </c>
      <c r="Z70" s="33"/>
      <c r="AA70" s="33"/>
      <c r="AB70" s="33"/>
    </row>
    <row r="71" spans="2:28" ht="12" customHeight="1">
      <c r="B71" s="75" t="s">
        <v>49</v>
      </c>
      <c r="C71" s="76">
        <v>0</v>
      </c>
      <c r="D71" s="76">
        <v>-1.076588860588068E-2</v>
      </c>
      <c r="E71" s="76">
        <v>-0.17240302319546585</v>
      </c>
      <c r="F71" s="76">
        <v>-0.13166927564204467</v>
      </c>
      <c r="G71" s="76">
        <v>-0.28005587149519429</v>
      </c>
      <c r="H71" s="76">
        <v>-0.41791373698146794</v>
      </c>
      <c r="I71" s="76">
        <v>-0.56140441923784623</v>
      </c>
      <c r="J71" s="76">
        <v>-0.66961268748221858</v>
      </c>
      <c r="K71" s="76">
        <v>-0.73531810159257249</v>
      </c>
      <c r="L71" s="76"/>
      <c r="M71" s="76"/>
      <c r="O71" s="75" t="s">
        <v>49</v>
      </c>
      <c r="P71" s="76">
        <v>1.8792464630261749</v>
      </c>
      <c r="Q71" s="76">
        <v>1.834556723115381</v>
      </c>
      <c r="R71" s="76">
        <v>1.3511134803120339</v>
      </c>
      <c r="S71" s="76">
        <v>1.3750361899708463</v>
      </c>
      <c r="T71" s="76">
        <v>0.83207707360348504</v>
      </c>
      <c r="U71" s="76">
        <v>0.13568337346378612</v>
      </c>
      <c r="V71" s="76">
        <v>-0.6019886428756076</v>
      </c>
      <c r="W71" s="76">
        <v>-0.95247639441027665</v>
      </c>
      <c r="X71" s="76">
        <v>-0.98884485256210419</v>
      </c>
      <c r="Z71" s="33"/>
      <c r="AA71" s="33"/>
      <c r="AB71" s="33"/>
    </row>
    <row r="72" spans="2:28" ht="12" customHeight="1">
      <c r="B72" s="38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O72" s="38"/>
      <c r="P72" s="78"/>
      <c r="Q72" s="78"/>
      <c r="R72" s="78"/>
      <c r="S72" s="78"/>
      <c r="T72" s="78"/>
      <c r="U72" s="78"/>
      <c r="V72" s="78"/>
      <c r="W72" s="78"/>
      <c r="X72" s="78"/>
      <c r="Z72" s="33"/>
      <c r="AA72" s="33"/>
      <c r="AB72" s="33"/>
    </row>
    <row r="73" spans="2:28" ht="12" customHeight="1">
      <c r="B73" s="26" t="s">
        <v>57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O73" s="26" t="s">
        <v>57</v>
      </c>
      <c r="P73" s="26"/>
      <c r="Q73" s="26"/>
      <c r="R73" s="26"/>
      <c r="S73" s="26"/>
      <c r="T73" s="26"/>
      <c r="U73" s="26"/>
      <c r="V73" s="26"/>
      <c r="W73" s="26"/>
      <c r="X73" s="26"/>
      <c r="Z73" s="33"/>
      <c r="AA73" s="33"/>
      <c r="AB73" s="33"/>
    </row>
    <row r="74" spans="2:28" ht="12" customHeight="1">
      <c r="B74" s="20" t="s">
        <v>12</v>
      </c>
      <c r="C74" s="21">
        <v>2018</v>
      </c>
      <c r="D74" s="21">
        <v>2019</v>
      </c>
      <c r="E74" s="21">
        <v>2020</v>
      </c>
      <c r="F74" s="21">
        <v>2025</v>
      </c>
      <c r="G74" s="21">
        <v>2030</v>
      </c>
      <c r="H74" s="21">
        <v>2035</v>
      </c>
      <c r="I74" s="21">
        <v>2040</v>
      </c>
      <c r="J74" s="21">
        <v>2045</v>
      </c>
      <c r="K74" s="21">
        <v>2050</v>
      </c>
      <c r="L74" s="22"/>
      <c r="M74" s="22"/>
      <c r="O74" s="20" t="s">
        <v>29</v>
      </c>
      <c r="P74" s="21">
        <v>2018</v>
      </c>
      <c r="Q74" s="21">
        <v>2019</v>
      </c>
      <c r="R74" s="21">
        <v>2020</v>
      </c>
      <c r="S74" s="21">
        <v>2025</v>
      </c>
      <c r="T74" s="21">
        <v>2030</v>
      </c>
      <c r="U74" s="21">
        <v>2035</v>
      </c>
      <c r="V74" s="21">
        <v>2040</v>
      </c>
      <c r="W74" s="21">
        <v>2045</v>
      </c>
      <c r="X74" s="21">
        <v>2050</v>
      </c>
      <c r="Z74" s="33"/>
      <c r="AA74" s="33"/>
      <c r="AB74" s="33"/>
    </row>
    <row r="75" spans="2:28" ht="12" customHeight="1">
      <c r="B75" s="29" t="s">
        <v>58</v>
      </c>
      <c r="C75" s="53">
        <v>24.785215016553884</v>
      </c>
      <c r="D75" s="53">
        <v>24.572813261339846</v>
      </c>
      <c r="E75" s="53">
        <v>19.872671811520696</v>
      </c>
      <c r="F75" s="53">
        <v>21.124016739883242</v>
      </c>
      <c r="G75" s="53">
        <v>17.033558958780397</v>
      </c>
      <c r="H75" s="53">
        <v>13.2583599340063</v>
      </c>
      <c r="I75" s="53">
        <v>9.2828339858739017</v>
      </c>
      <c r="J75" s="53">
        <v>6.3101615382958043</v>
      </c>
      <c r="K75" s="53">
        <v>4.5324756131681285</v>
      </c>
      <c r="L75" s="53"/>
      <c r="M75" s="53"/>
      <c r="O75" s="29" t="s">
        <v>58</v>
      </c>
      <c r="P75" s="53">
        <v>72.238150451255152</v>
      </c>
      <c r="Q75" s="53">
        <v>71.2230709624761</v>
      </c>
      <c r="R75" s="53">
        <v>57.14220137541318</v>
      </c>
      <c r="S75" s="53">
        <v>58.254095663301243</v>
      </c>
      <c r="T75" s="53">
        <v>44.366344402006106</v>
      </c>
      <c r="U75" s="53">
        <v>26.152370793863135</v>
      </c>
      <c r="V75" s="53">
        <v>7.9867150845314949</v>
      </c>
      <c r="W75" s="53">
        <v>0</v>
      </c>
      <c r="X75" s="53">
        <v>0</v>
      </c>
      <c r="Z75" s="33"/>
      <c r="AA75" s="33"/>
      <c r="AB75" s="33"/>
    </row>
    <row r="76" spans="2:28" ht="12" customHeight="1">
      <c r="B76" s="31" t="s">
        <v>59</v>
      </c>
      <c r="C76" s="47">
        <v>6.999949059643038</v>
      </c>
      <c r="D76" s="47">
        <v>7.3575468986315764</v>
      </c>
      <c r="E76" s="47">
        <v>6.3088905747272186</v>
      </c>
      <c r="F76" s="47">
        <v>11.463121711585798</v>
      </c>
      <c r="G76" s="47">
        <v>10.189693566793236</v>
      </c>
      <c r="H76" s="47">
        <v>7.3130814680516716</v>
      </c>
      <c r="I76" s="47">
        <v>3.9307199205907772</v>
      </c>
      <c r="J76" s="47">
        <v>1.3713103524006398</v>
      </c>
      <c r="K76" s="47">
        <v>0</v>
      </c>
      <c r="L76" s="47"/>
      <c r="M76" s="47"/>
      <c r="O76" s="31" t="s">
        <v>59</v>
      </c>
      <c r="P76" s="47">
        <v>19.69397168210741</v>
      </c>
      <c r="Q76" s="47">
        <v>20.566072605196439</v>
      </c>
      <c r="R76" s="47">
        <v>17.57738929696475</v>
      </c>
      <c r="S76" s="47">
        <v>31.4158886783806</v>
      </c>
      <c r="T76" s="47">
        <v>28.235182337373555</v>
      </c>
      <c r="U76" s="47">
        <v>17.090305736763355</v>
      </c>
      <c r="V76" s="47">
        <v>5.3683807315468544</v>
      </c>
      <c r="W76" s="47">
        <v>0</v>
      </c>
      <c r="X76" s="47">
        <v>0</v>
      </c>
      <c r="Z76" s="33"/>
      <c r="AA76" s="33"/>
      <c r="AB76" s="33"/>
    </row>
    <row r="77" spans="2:28" ht="12" customHeight="1">
      <c r="B77" s="31" t="s">
        <v>60</v>
      </c>
      <c r="C77" s="47">
        <v>17.761288462823494</v>
      </c>
      <c r="D77" s="47">
        <v>17.18432977050459</v>
      </c>
      <c r="E77" s="47">
        <v>13.523657396242969</v>
      </c>
      <c r="F77" s="47">
        <v>9.3256218023283068</v>
      </c>
      <c r="G77" s="47">
        <v>5.7709811981284318</v>
      </c>
      <c r="H77" s="47">
        <v>3.6534692215367603</v>
      </c>
      <c r="I77" s="47">
        <v>1.8297235171101613</v>
      </c>
      <c r="J77" s="47">
        <v>0.6338243938382121</v>
      </c>
      <c r="K77" s="47">
        <v>0</v>
      </c>
      <c r="L77" s="47"/>
      <c r="M77" s="47"/>
      <c r="O77" s="31" t="s">
        <v>60</v>
      </c>
      <c r="P77" s="47">
        <v>52.544178769147742</v>
      </c>
      <c r="Q77" s="47">
        <v>50.656998357279669</v>
      </c>
      <c r="R77" s="47">
        <v>39.564812078448433</v>
      </c>
      <c r="S77" s="47">
        <v>26.838206984920639</v>
      </c>
      <c r="T77" s="47">
        <v>16.131162064632555</v>
      </c>
      <c r="U77" s="47">
        <v>9.0620650570997814</v>
      </c>
      <c r="V77" s="47">
        <v>2.6183343529846406</v>
      </c>
      <c r="W77" s="47">
        <v>0</v>
      </c>
      <c r="X77" s="47">
        <v>0</v>
      </c>
      <c r="Z77" s="33"/>
      <c r="AA77" s="33"/>
      <c r="AB77" s="33"/>
    </row>
    <row r="78" spans="2:28" ht="12" customHeight="1">
      <c r="B78" s="31" t="s">
        <v>41</v>
      </c>
      <c r="C78" s="47">
        <v>0</v>
      </c>
      <c r="D78" s="47">
        <v>0</v>
      </c>
      <c r="E78" s="47">
        <v>0</v>
      </c>
      <c r="F78" s="47">
        <v>0</v>
      </c>
      <c r="G78" s="47">
        <v>0</v>
      </c>
      <c r="H78" s="47">
        <v>0</v>
      </c>
      <c r="I78" s="47">
        <v>0</v>
      </c>
      <c r="J78" s="47">
        <v>0</v>
      </c>
      <c r="K78" s="47">
        <v>0</v>
      </c>
      <c r="L78" s="47"/>
      <c r="M78" s="47"/>
      <c r="O78" s="31" t="s">
        <v>41</v>
      </c>
      <c r="P78" s="47">
        <v>0</v>
      </c>
      <c r="Q78" s="47">
        <v>0</v>
      </c>
      <c r="R78" s="47">
        <v>0</v>
      </c>
      <c r="S78" s="47">
        <v>0</v>
      </c>
      <c r="T78" s="47">
        <v>0</v>
      </c>
      <c r="U78" s="47">
        <v>0</v>
      </c>
      <c r="V78" s="47">
        <v>0</v>
      </c>
      <c r="W78" s="47">
        <v>0</v>
      </c>
      <c r="X78" s="47">
        <v>0</v>
      </c>
      <c r="Z78" s="33"/>
      <c r="AA78" s="33"/>
      <c r="AB78" s="33"/>
    </row>
    <row r="79" spans="2:28" ht="12" customHeight="1">
      <c r="B79" s="31" t="s">
        <v>5</v>
      </c>
      <c r="C79" s="47">
        <v>0</v>
      </c>
      <c r="D79" s="47">
        <v>0</v>
      </c>
      <c r="E79" s="47">
        <v>0</v>
      </c>
      <c r="F79" s="47">
        <v>0</v>
      </c>
      <c r="G79" s="47">
        <v>0</v>
      </c>
      <c r="H79" s="47">
        <v>0</v>
      </c>
      <c r="I79" s="47">
        <v>0</v>
      </c>
      <c r="J79" s="47">
        <v>0</v>
      </c>
      <c r="K79" s="47">
        <v>0</v>
      </c>
      <c r="L79" s="47"/>
      <c r="M79" s="47"/>
      <c r="O79" s="31" t="s">
        <v>5</v>
      </c>
      <c r="P79" s="47">
        <v>0</v>
      </c>
      <c r="Q79" s="47">
        <v>0</v>
      </c>
      <c r="R79" s="47">
        <v>0</v>
      </c>
      <c r="S79" s="47">
        <v>0</v>
      </c>
      <c r="T79" s="47">
        <v>0</v>
      </c>
      <c r="U79" s="47">
        <v>0</v>
      </c>
      <c r="V79" s="47">
        <v>0</v>
      </c>
      <c r="W79" s="47">
        <v>0</v>
      </c>
      <c r="X79" s="47">
        <v>0</v>
      </c>
      <c r="Z79" s="33"/>
      <c r="AA79" s="33"/>
      <c r="AB79" s="33"/>
    </row>
    <row r="80" spans="2:28" ht="12" customHeight="1">
      <c r="B80" s="31" t="s">
        <v>47</v>
      </c>
      <c r="C80" s="47">
        <v>0</v>
      </c>
      <c r="D80" s="47">
        <v>0</v>
      </c>
      <c r="E80" s="47">
        <v>0</v>
      </c>
      <c r="F80" s="47">
        <v>0</v>
      </c>
      <c r="G80" s="47">
        <v>0</v>
      </c>
      <c r="H80" s="47">
        <v>0</v>
      </c>
      <c r="I80" s="47">
        <v>0</v>
      </c>
      <c r="J80" s="47">
        <v>0</v>
      </c>
      <c r="K80" s="47">
        <v>0</v>
      </c>
      <c r="L80" s="47"/>
      <c r="M80" s="47"/>
      <c r="O80" s="31" t="s">
        <v>47</v>
      </c>
      <c r="P80" s="47">
        <v>0</v>
      </c>
      <c r="Q80" s="47">
        <v>0</v>
      </c>
      <c r="R80" s="47">
        <v>0</v>
      </c>
      <c r="S80" s="47">
        <v>0</v>
      </c>
      <c r="T80" s="47">
        <v>0</v>
      </c>
      <c r="U80" s="47">
        <v>0</v>
      </c>
      <c r="V80" s="47">
        <v>0</v>
      </c>
      <c r="W80" s="47">
        <v>0</v>
      </c>
      <c r="X80" s="47">
        <v>0</v>
      </c>
      <c r="Z80" s="33"/>
      <c r="AA80" s="33"/>
      <c r="AB80" s="33"/>
    </row>
    <row r="81" spans="2:28" ht="12" customHeight="1">
      <c r="B81" s="31" t="s">
        <v>46</v>
      </c>
      <c r="C81" s="47">
        <v>2.3977494087355493E-2</v>
      </c>
      <c r="D81" s="47">
        <v>3.093659220368003E-2</v>
      </c>
      <c r="E81" s="47">
        <v>4.0123840550508098E-2</v>
      </c>
      <c r="F81" s="47">
        <v>0.3352732259691365</v>
      </c>
      <c r="G81" s="47">
        <v>1.0728841938587266</v>
      </c>
      <c r="H81" s="47">
        <v>2.2918092444178684</v>
      </c>
      <c r="I81" s="47">
        <v>3.5223905481729627</v>
      </c>
      <c r="J81" s="47">
        <v>4.3050267920569523</v>
      </c>
      <c r="K81" s="47">
        <v>4.5324756131681285</v>
      </c>
      <c r="L81" s="47"/>
      <c r="M81" s="47"/>
      <c r="O81" s="31" t="s">
        <v>46</v>
      </c>
      <c r="P81" s="47">
        <v>0</v>
      </c>
      <c r="Q81" s="47">
        <v>0</v>
      </c>
      <c r="R81" s="47">
        <v>0</v>
      </c>
      <c r="S81" s="47">
        <v>0</v>
      </c>
      <c r="T81" s="47">
        <v>0</v>
      </c>
      <c r="U81" s="47">
        <v>0</v>
      </c>
      <c r="V81" s="47">
        <v>0</v>
      </c>
      <c r="W81" s="47">
        <v>0</v>
      </c>
      <c r="X81" s="47">
        <v>0</v>
      </c>
      <c r="Z81" s="33"/>
      <c r="AA81" s="33"/>
      <c r="AB81" s="33"/>
    </row>
    <row r="82" spans="2:28" ht="12" customHeight="1">
      <c r="B82" s="31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O82" s="31"/>
      <c r="P82" s="56"/>
      <c r="Q82" s="56"/>
      <c r="R82" s="56"/>
      <c r="S82" s="56"/>
      <c r="T82" s="56"/>
      <c r="U82" s="56"/>
      <c r="V82" s="56"/>
      <c r="W82" s="56"/>
      <c r="X82" s="56"/>
      <c r="Z82" s="33"/>
      <c r="AA82" s="33"/>
      <c r="AB82" s="33"/>
    </row>
    <row r="83" spans="2:28" ht="12" customHeight="1">
      <c r="B83" s="29" t="s">
        <v>61</v>
      </c>
      <c r="C83" s="53">
        <v>5.5743132116865626</v>
      </c>
      <c r="D83" s="53">
        <v>5.4942803229924868</v>
      </c>
      <c r="E83" s="53">
        <v>4.8144033481321111</v>
      </c>
      <c r="F83" s="53">
        <v>5.0903191953332332</v>
      </c>
      <c r="G83" s="53">
        <v>4.4614609922475097</v>
      </c>
      <c r="H83" s="53">
        <v>3.5982104579140586</v>
      </c>
      <c r="I83" s="53">
        <v>2.5894668757160333</v>
      </c>
      <c r="J83" s="53">
        <v>1.9069329699843056</v>
      </c>
      <c r="K83" s="53">
        <v>1.5854779414865079</v>
      </c>
      <c r="L83" s="53"/>
      <c r="M83" s="53"/>
      <c r="O83" s="29" t="s">
        <v>61</v>
      </c>
      <c r="P83" s="53">
        <v>16.428070211542902</v>
      </c>
      <c r="Q83" s="53">
        <v>16.126325164425413</v>
      </c>
      <c r="R83" s="53">
        <v>14.013799561183445</v>
      </c>
      <c r="S83" s="53">
        <v>14.425843147031618</v>
      </c>
      <c r="T83" s="53">
        <v>11.611985002101889</v>
      </c>
      <c r="U83" s="53">
        <v>7.1502148099079497</v>
      </c>
      <c r="V83" s="53">
        <v>1.914259128543363</v>
      </c>
      <c r="W83" s="53">
        <v>3.6847200000000004E-2</v>
      </c>
      <c r="X83" s="53">
        <v>0</v>
      </c>
      <c r="Z83" s="33"/>
      <c r="AA83" s="33"/>
      <c r="AB83" s="33"/>
    </row>
    <row r="84" spans="2:28" ht="12" customHeight="1">
      <c r="B84" s="31" t="s">
        <v>59</v>
      </c>
      <c r="C84" s="47">
        <v>0</v>
      </c>
      <c r="D84" s="47">
        <v>0</v>
      </c>
      <c r="E84" s="47">
        <v>0</v>
      </c>
      <c r="F84" s="47">
        <v>0</v>
      </c>
      <c r="G84" s="47">
        <v>0</v>
      </c>
      <c r="H84" s="47">
        <v>0</v>
      </c>
      <c r="I84" s="47">
        <v>0</v>
      </c>
      <c r="J84" s="47">
        <v>0</v>
      </c>
      <c r="K84" s="47">
        <v>0</v>
      </c>
      <c r="L84" s="47"/>
      <c r="M84" s="47"/>
      <c r="O84" s="31" t="s">
        <v>59</v>
      </c>
      <c r="P84" s="47">
        <v>0</v>
      </c>
      <c r="Q84" s="47">
        <v>0</v>
      </c>
      <c r="R84" s="47">
        <v>0</v>
      </c>
      <c r="S84" s="47">
        <v>0</v>
      </c>
      <c r="T84" s="47">
        <v>0</v>
      </c>
      <c r="U84" s="47">
        <v>0</v>
      </c>
      <c r="V84" s="47">
        <v>0</v>
      </c>
      <c r="W84" s="47">
        <v>0</v>
      </c>
      <c r="X84" s="47">
        <v>0</v>
      </c>
      <c r="Z84" s="33"/>
      <c r="AA84" s="33"/>
      <c r="AB84" s="33"/>
    </row>
    <row r="85" spans="2:28" ht="12" customHeight="1">
      <c r="B85" s="31" t="s">
        <v>60</v>
      </c>
      <c r="C85" s="47">
        <v>5.5212069588503949</v>
      </c>
      <c r="D85" s="47">
        <v>5.4385010293655096</v>
      </c>
      <c r="E85" s="47">
        <v>4.7577980725948334</v>
      </c>
      <c r="F85" s="47">
        <v>4.9814403374097838</v>
      </c>
      <c r="G85" s="47">
        <v>4.1244848713524833</v>
      </c>
      <c r="H85" s="47">
        <v>2.8548800233462135</v>
      </c>
      <c r="I85" s="47">
        <v>1.301394219806683</v>
      </c>
      <c r="J85" s="47">
        <v>0.33791302395786876</v>
      </c>
      <c r="K85" s="47">
        <v>0</v>
      </c>
      <c r="L85" s="47"/>
      <c r="M85" s="47"/>
      <c r="O85" s="31" t="s">
        <v>60</v>
      </c>
      <c r="P85" s="47">
        <v>16.333684691542903</v>
      </c>
      <c r="Q85" s="47">
        <v>16.031939644425414</v>
      </c>
      <c r="R85" s="47">
        <v>13.919414041183446</v>
      </c>
      <c r="S85" s="47">
        <v>14.336087147031618</v>
      </c>
      <c r="T85" s="47">
        <v>11.528842602101889</v>
      </c>
      <c r="U85" s="47">
        <v>7.0812444099079492</v>
      </c>
      <c r="V85" s="47">
        <v>1.8622951285433631</v>
      </c>
      <c r="W85" s="47">
        <v>0</v>
      </c>
      <c r="X85" s="47">
        <v>0</v>
      </c>
      <c r="Z85" s="33"/>
      <c r="AA85" s="33"/>
      <c r="AB85" s="33"/>
    </row>
    <row r="86" spans="2:28" ht="12" customHeight="1">
      <c r="B86" s="31" t="s">
        <v>41</v>
      </c>
      <c r="C86" s="47">
        <v>0</v>
      </c>
      <c r="D86" s="47">
        <v>0</v>
      </c>
      <c r="E86" s="47">
        <v>0</v>
      </c>
      <c r="F86" s="47">
        <v>0</v>
      </c>
      <c r="G86" s="47">
        <v>0</v>
      </c>
      <c r="H86" s="47">
        <v>0</v>
      </c>
      <c r="I86" s="47">
        <v>0</v>
      </c>
      <c r="J86" s="47">
        <v>0</v>
      </c>
      <c r="K86" s="47">
        <v>0</v>
      </c>
      <c r="L86" s="47"/>
      <c r="M86" s="47"/>
      <c r="O86" s="31" t="s">
        <v>41</v>
      </c>
      <c r="P86" s="47">
        <v>0</v>
      </c>
      <c r="Q86" s="47">
        <v>0</v>
      </c>
      <c r="R86" s="47">
        <v>0</v>
      </c>
      <c r="S86" s="47">
        <v>0</v>
      </c>
      <c r="T86" s="47">
        <v>0</v>
      </c>
      <c r="U86" s="47">
        <v>0</v>
      </c>
      <c r="V86" s="47">
        <v>0</v>
      </c>
      <c r="W86" s="47">
        <v>0</v>
      </c>
      <c r="X86" s="47">
        <v>0</v>
      </c>
      <c r="Z86" s="33"/>
      <c r="AA86" s="33"/>
      <c r="AB86" s="33"/>
    </row>
    <row r="87" spans="2:28" ht="12" customHeight="1">
      <c r="B87" s="31" t="s">
        <v>5</v>
      </c>
      <c r="C87" s="47">
        <v>0.04</v>
      </c>
      <c r="D87" s="47">
        <v>0.04</v>
      </c>
      <c r="E87" s="47">
        <v>0.04</v>
      </c>
      <c r="F87" s="47">
        <v>0.04</v>
      </c>
      <c r="G87" s="47">
        <v>0.04</v>
      </c>
      <c r="H87" s="47">
        <v>0.04</v>
      </c>
      <c r="I87" s="47">
        <v>0.04</v>
      </c>
      <c r="J87" s="47">
        <v>0.04</v>
      </c>
      <c r="K87" s="47">
        <v>0.04</v>
      </c>
      <c r="L87" s="47"/>
      <c r="M87" s="47"/>
      <c r="O87" s="31" t="s">
        <v>5</v>
      </c>
      <c r="P87" s="47">
        <v>9.4385520000000001E-2</v>
      </c>
      <c r="Q87" s="47">
        <v>9.4385520000000001E-2</v>
      </c>
      <c r="R87" s="47">
        <v>9.4385520000000001E-2</v>
      </c>
      <c r="S87" s="47">
        <v>8.9756000000000002E-2</v>
      </c>
      <c r="T87" s="47">
        <v>8.3142400000000005E-2</v>
      </c>
      <c r="U87" s="47">
        <v>6.8970400000000001E-2</v>
      </c>
      <c r="V87" s="47">
        <v>5.196400000000001E-2</v>
      </c>
      <c r="W87" s="47">
        <v>3.6847200000000004E-2</v>
      </c>
      <c r="X87" s="47">
        <v>0</v>
      </c>
      <c r="Z87" s="33"/>
      <c r="AA87" s="33"/>
      <c r="AB87" s="33"/>
    </row>
    <row r="88" spans="2:28" ht="12" customHeight="1">
      <c r="B88" s="31" t="s">
        <v>47</v>
      </c>
      <c r="C88" s="47">
        <v>0</v>
      </c>
      <c r="D88" s="47">
        <v>0</v>
      </c>
      <c r="E88" s="47">
        <v>0</v>
      </c>
      <c r="F88" s="47">
        <v>0</v>
      </c>
      <c r="G88" s="47">
        <v>0</v>
      </c>
      <c r="H88" s="47">
        <v>0</v>
      </c>
      <c r="I88" s="47">
        <v>0</v>
      </c>
      <c r="J88" s="47">
        <v>0</v>
      </c>
      <c r="K88" s="47">
        <v>0</v>
      </c>
      <c r="L88" s="47"/>
      <c r="M88" s="47"/>
      <c r="O88" s="31" t="s">
        <v>47</v>
      </c>
      <c r="P88" s="47">
        <v>0</v>
      </c>
      <c r="Q88" s="47">
        <v>0</v>
      </c>
      <c r="R88" s="47">
        <v>0</v>
      </c>
      <c r="S88" s="47">
        <v>0</v>
      </c>
      <c r="T88" s="47">
        <v>0</v>
      </c>
      <c r="U88" s="47">
        <v>0</v>
      </c>
      <c r="V88" s="47">
        <v>0</v>
      </c>
      <c r="W88" s="47">
        <v>0</v>
      </c>
      <c r="X88" s="47">
        <v>0</v>
      </c>
      <c r="Z88" s="33"/>
      <c r="AA88" s="33"/>
      <c r="AB88" s="33"/>
    </row>
    <row r="89" spans="2:28" ht="12" customHeight="1">
      <c r="B89" s="31" t="s">
        <v>46</v>
      </c>
      <c r="C89" s="47">
        <v>1.3106252836168038E-2</v>
      </c>
      <c r="D89" s="47">
        <v>1.5779293626977386E-2</v>
      </c>
      <c r="E89" s="47">
        <v>1.6605275537277552E-2</v>
      </c>
      <c r="F89" s="47">
        <v>6.8878857923449804E-2</v>
      </c>
      <c r="G89" s="47">
        <v>0.29697612089502623</v>
      </c>
      <c r="H89" s="47">
        <v>0.70333043456784505</v>
      </c>
      <c r="I89" s="47">
        <v>1.2480726559093502</v>
      </c>
      <c r="J89" s="47">
        <v>1.5290199460264369</v>
      </c>
      <c r="K89" s="47">
        <v>1.5454779414865079</v>
      </c>
      <c r="L89" s="47"/>
      <c r="M89" s="47"/>
      <c r="O89" s="31" t="s">
        <v>46</v>
      </c>
      <c r="P89" s="47">
        <v>0</v>
      </c>
      <c r="Q89" s="47">
        <v>0</v>
      </c>
      <c r="R89" s="47">
        <v>0</v>
      </c>
      <c r="S89" s="47">
        <v>0</v>
      </c>
      <c r="T89" s="47">
        <v>0</v>
      </c>
      <c r="U89" s="47">
        <v>0</v>
      </c>
      <c r="V89" s="47">
        <v>0</v>
      </c>
      <c r="W89" s="47">
        <v>0</v>
      </c>
      <c r="X89" s="47">
        <v>0</v>
      </c>
      <c r="Z89" s="33"/>
      <c r="AA89" s="33"/>
      <c r="AB89" s="33"/>
    </row>
    <row r="90" spans="2:28" ht="12" customHeight="1">
      <c r="B90" s="31"/>
      <c r="C90" s="56"/>
      <c r="D90" s="56"/>
      <c r="E90" s="56"/>
      <c r="F90" s="56"/>
      <c r="G90" s="47"/>
      <c r="H90" s="47"/>
      <c r="I90" s="47"/>
      <c r="J90" s="47"/>
      <c r="K90" s="47"/>
      <c r="L90" s="47"/>
      <c r="M90" s="47"/>
      <c r="O90" s="31"/>
      <c r="P90" s="56"/>
      <c r="Q90" s="56"/>
      <c r="R90" s="56"/>
      <c r="S90" s="56"/>
      <c r="T90" s="47"/>
      <c r="U90" s="47"/>
      <c r="V90" s="47"/>
      <c r="W90" s="47"/>
      <c r="X90" s="47"/>
      <c r="Z90" s="33"/>
      <c r="AA90" s="33"/>
      <c r="AB90" s="33"/>
    </row>
    <row r="91" spans="2:28" ht="12" customHeight="1">
      <c r="B91" s="29" t="s">
        <v>62</v>
      </c>
      <c r="C91" s="84">
        <v>10.548891342337877</v>
      </c>
      <c r="D91" s="53">
        <v>10.34646616924862</v>
      </c>
      <c r="E91" s="53">
        <v>9.6846515711383834</v>
      </c>
      <c r="F91" s="53">
        <v>8.9061895058190768</v>
      </c>
      <c r="G91" s="53">
        <v>6.9680706821844289</v>
      </c>
      <c r="H91" s="53">
        <v>5.6443344867952021</v>
      </c>
      <c r="I91" s="53">
        <v>4.3910937249578801</v>
      </c>
      <c r="J91" s="53">
        <v>3.4546069736724458</v>
      </c>
      <c r="K91" s="53">
        <v>2.8603106117678108</v>
      </c>
      <c r="L91" s="53"/>
      <c r="M91" s="53"/>
      <c r="O91" s="29" t="s">
        <v>62</v>
      </c>
      <c r="P91" s="53">
        <v>31.167473958080052</v>
      </c>
      <c r="Q91" s="53">
        <v>30.444942882663572</v>
      </c>
      <c r="R91" s="53">
        <v>28.271582559956176</v>
      </c>
      <c r="S91" s="53">
        <v>25.393187673113935</v>
      </c>
      <c r="T91" s="53">
        <v>18.486089913582887</v>
      </c>
      <c r="U91" s="53">
        <v>11.894699592277226</v>
      </c>
      <c r="V91" s="53">
        <v>4.3488058988964937</v>
      </c>
      <c r="W91" s="53">
        <v>0.28771855954209974</v>
      </c>
      <c r="X91" s="53">
        <v>0</v>
      </c>
      <c r="Z91" s="33"/>
      <c r="AA91" s="33"/>
      <c r="AB91" s="33"/>
    </row>
    <row r="92" spans="2:28" ht="12" customHeight="1">
      <c r="B92" s="31" t="s">
        <v>59</v>
      </c>
      <c r="C92" s="47">
        <v>0</v>
      </c>
      <c r="D92" s="47">
        <v>0</v>
      </c>
      <c r="E92" s="47">
        <v>0</v>
      </c>
      <c r="F92" s="47">
        <v>0</v>
      </c>
      <c r="G92" s="47">
        <v>0</v>
      </c>
      <c r="H92" s="47">
        <v>0</v>
      </c>
      <c r="I92" s="47">
        <v>0</v>
      </c>
      <c r="J92" s="47">
        <v>0</v>
      </c>
      <c r="K92" s="47">
        <v>0</v>
      </c>
      <c r="L92" s="47"/>
      <c r="M92" s="47"/>
      <c r="O92" s="31" t="s">
        <v>59</v>
      </c>
      <c r="P92" s="47">
        <v>0</v>
      </c>
      <c r="Q92" s="47">
        <v>0</v>
      </c>
      <c r="R92" s="47">
        <v>0</v>
      </c>
      <c r="S92" s="47">
        <v>0</v>
      </c>
      <c r="T92" s="47">
        <v>0</v>
      </c>
      <c r="U92" s="47">
        <v>0</v>
      </c>
      <c r="V92" s="47">
        <v>0</v>
      </c>
      <c r="W92" s="47">
        <v>0</v>
      </c>
      <c r="X92" s="47">
        <v>0</v>
      </c>
      <c r="Z92" s="33"/>
      <c r="AA92" s="33"/>
      <c r="AB92" s="33"/>
    </row>
    <row r="93" spans="2:28" ht="12" customHeight="1">
      <c r="B93" s="31" t="s">
        <v>60</v>
      </c>
      <c r="C93" s="85">
        <v>10.486093168869095</v>
      </c>
      <c r="D93" s="47">
        <v>10.257273341596239</v>
      </c>
      <c r="E93" s="47">
        <v>9.5780247031796168</v>
      </c>
      <c r="F93" s="47">
        <v>8.6569366433345927</v>
      </c>
      <c r="G93" s="47">
        <v>6.3817962007681652</v>
      </c>
      <c r="H93" s="47">
        <v>4.5480814878156721</v>
      </c>
      <c r="I93" s="47">
        <v>2.7297196874044323</v>
      </c>
      <c r="J93" s="47">
        <v>1.3407945703255952</v>
      </c>
      <c r="K93" s="47">
        <v>0.52712936192810145</v>
      </c>
      <c r="L93" s="47"/>
      <c r="M93" s="47"/>
      <c r="O93" s="31" t="s">
        <v>60</v>
      </c>
      <c r="P93" s="47">
        <v>31.021575670496567</v>
      </c>
      <c r="Q93" s="47">
        <v>30.237005792757891</v>
      </c>
      <c r="R93" s="47">
        <v>28.021469071622288</v>
      </c>
      <c r="S93" s="47">
        <v>24.913797965852627</v>
      </c>
      <c r="T93" s="47">
        <v>17.838524376311192</v>
      </c>
      <c r="U93" s="47">
        <v>11.281061322377996</v>
      </c>
      <c r="V93" s="47">
        <v>3.9062288726757419</v>
      </c>
      <c r="W93" s="47">
        <v>0</v>
      </c>
      <c r="X93" s="47">
        <v>0</v>
      </c>
      <c r="Z93" s="33"/>
      <c r="AA93" s="33"/>
      <c r="AB93" s="33"/>
    </row>
    <row r="94" spans="2:28" ht="12" customHeight="1">
      <c r="B94" s="31" t="s">
        <v>41</v>
      </c>
      <c r="C94" s="47">
        <v>0</v>
      </c>
      <c r="D94" s="47">
        <v>0</v>
      </c>
      <c r="E94" s="47">
        <v>0</v>
      </c>
      <c r="F94" s="47">
        <v>0</v>
      </c>
      <c r="G94" s="47">
        <v>0</v>
      </c>
      <c r="H94" s="47">
        <v>0</v>
      </c>
      <c r="I94" s="47">
        <v>0</v>
      </c>
      <c r="J94" s="47">
        <v>0</v>
      </c>
      <c r="K94" s="47">
        <v>0</v>
      </c>
      <c r="L94" s="47"/>
      <c r="M94" s="47"/>
      <c r="O94" s="31" t="s">
        <v>41</v>
      </c>
      <c r="P94" s="47">
        <v>0</v>
      </c>
      <c r="Q94" s="47">
        <v>0</v>
      </c>
      <c r="R94" s="47">
        <v>0</v>
      </c>
      <c r="S94" s="47">
        <v>0</v>
      </c>
      <c r="T94" s="47">
        <v>0</v>
      </c>
      <c r="U94" s="47">
        <v>0</v>
      </c>
      <c r="V94" s="47">
        <v>0</v>
      </c>
      <c r="W94" s="47">
        <v>0</v>
      </c>
      <c r="X94" s="47">
        <v>0</v>
      </c>
      <c r="Z94" s="33"/>
      <c r="AA94" s="33"/>
      <c r="AB94" s="33"/>
    </row>
    <row r="95" spans="2:28" ht="12" customHeight="1">
      <c r="B95" s="31" t="s">
        <v>5</v>
      </c>
      <c r="C95" s="47">
        <v>6.1830792512870013E-2</v>
      </c>
      <c r="D95" s="47">
        <v>8.8122453488916758E-2</v>
      </c>
      <c r="E95" s="47">
        <v>0.10599655045981116</v>
      </c>
      <c r="F95" s="47">
        <v>0.21364129741134175</v>
      </c>
      <c r="G95" s="47">
        <v>0.31154527041398611</v>
      </c>
      <c r="H95" s="47">
        <v>0.35588499988356148</v>
      </c>
      <c r="I95" s="47">
        <v>0.34067972151547349</v>
      </c>
      <c r="J95" s="47">
        <v>0.31233695862057331</v>
      </c>
      <c r="K95" s="47">
        <v>0.2848770667894992</v>
      </c>
      <c r="L95" s="47"/>
      <c r="M95" s="47"/>
      <c r="O95" s="31" t="s">
        <v>5</v>
      </c>
      <c r="P95" s="47">
        <v>0.14589828758348355</v>
      </c>
      <c r="Q95" s="47">
        <v>0.20793708990568055</v>
      </c>
      <c r="R95" s="47">
        <v>0.25011348833388786</v>
      </c>
      <c r="S95" s="47">
        <v>0.47938970726130975</v>
      </c>
      <c r="T95" s="47">
        <v>0.64756553727169497</v>
      </c>
      <c r="U95" s="47">
        <v>0.61363826989922976</v>
      </c>
      <c r="V95" s="47">
        <v>0.44257702622075168</v>
      </c>
      <c r="W95" s="47">
        <v>0.28771855954209974</v>
      </c>
      <c r="X95" s="47">
        <v>0</v>
      </c>
      <c r="Z95" s="33"/>
      <c r="AA95" s="33"/>
      <c r="AB95" s="33"/>
    </row>
    <row r="96" spans="2:28" ht="12" customHeight="1">
      <c r="B96" s="31" t="s">
        <v>47</v>
      </c>
      <c r="C96" s="47">
        <v>0</v>
      </c>
      <c r="D96" s="47">
        <v>0</v>
      </c>
      <c r="E96" s="47">
        <v>3.0192345868213002E-6</v>
      </c>
      <c r="F96" s="47">
        <v>0</v>
      </c>
      <c r="G96" s="47">
        <v>3.6581173649391126E-2</v>
      </c>
      <c r="H96" s="47">
        <v>0.12860529185008879</v>
      </c>
      <c r="I96" s="47">
        <v>0.23285528749162929</v>
      </c>
      <c r="J96" s="47">
        <v>0.30468449729138847</v>
      </c>
      <c r="K96" s="47">
        <v>0.32748720018153665</v>
      </c>
      <c r="L96" s="47"/>
      <c r="M96" s="47"/>
      <c r="O96" s="31" t="s">
        <v>47</v>
      </c>
      <c r="P96" s="47">
        <v>0</v>
      </c>
      <c r="Q96" s="47">
        <v>0</v>
      </c>
      <c r="R96" s="47">
        <v>0</v>
      </c>
      <c r="S96" s="47">
        <v>0</v>
      </c>
      <c r="T96" s="47">
        <v>0</v>
      </c>
      <c r="U96" s="47">
        <v>0</v>
      </c>
      <c r="V96" s="47">
        <v>0</v>
      </c>
      <c r="W96" s="47">
        <v>0</v>
      </c>
      <c r="X96" s="47">
        <v>0</v>
      </c>
      <c r="Z96" s="33"/>
      <c r="AA96" s="33"/>
      <c r="AB96" s="33"/>
    </row>
    <row r="97" spans="2:28" ht="12" customHeight="1">
      <c r="B97" s="31" t="s">
        <v>46</v>
      </c>
      <c r="C97" s="47">
        <v>9.6738095591063656E-4</v>
      </c>
      <c r="D97" s="47">
        <v>1.070374163465159E-3</v>
      </c>
      <c r="E97" s="47">
        <v>6.2729826437017472E-4</v>
      </c>
      <c r="F97" s="47">
        <v>3.5611565073141983E-2</v>
      </c>
      <c r="G97" s="47">
        <v>0.23814803735288667</v>
      </c>
      <c r="H97" s="47">
        <v>0.61176270724587978</v>
      </c>
      <c r="I97" s="47">
        <v>1.0878390285463453</v>
      </c>
      <c r="J97" s="47">
        <v>1.4967909474348888</v>
      </c>
      <c r="K97" s="47">
        <v>1.7208169828686732</v>
      </c>
      <c r="L97" s="47"/>
      <c r="M97" s="47"/>
      <c r="O97" s="31" t="s">
        <v>46</v>
      </c>
      <c r="P97" s="47">
        <v>0</v>
      </c>
      <c r="Q97" s="47">
        <v>0</v>
      </c>
      <c r="R97" s="47">
        <v>0</v>
      </c>
      <c r="S97" s="47">
        <v>0</v>
      </c>
      <c r="T97" s="47">
        <v>0</v>
      </c>
      <c r="U97" s="47">
        <v>0</v>
      </c>
      <c r="V97" s="47">
        <v>0</v>
      </c>
      <c r="W97" s="47">
        <v>0</v>
      </c>
      <c r="X97" s="47">
        <v>0</v>
      </c>
      <c r="Z97" s="33"/>
      <c r="AA97" s="33"/>
      <c r="AB97" s="33"/>
    </row>
    <row r="98" spans="2:28" ht="12" customHeight="1">
      <c r="B98" s="31"/>
      <c r="C98" s="56"/>
      <c r="D98" s="56"/>
      <c r="E98" s="56"/>
      <c r="F98" s="56"/>
      <c r="G98" s="47"/>
      <c r="H98" s="47"/>
      <c r="I98" s="47"/>
      <c r="J98" s="47"/>
      <c r="K98" s="47"/>
      <c r="L98" s="47"/>
      <c r="M98" s="47"/>
      <c r="O98" s="31"/>
      <c r="P98" s="56"/>
      <c r="Q98" s="56"/>
      <c r="R98" s="56"/>
      <c r="S98" s="56"/>
      <c r="T98" s="47"/>
      <c r="U98" s="47"/>
      <c r="V98" s="47"/>
      <c r="W98" s="47"/>
      <c r="X98" s="47"/>
      <c r="Z98" s="33"/>
      <c r="AA98" s="33"/>
      <c r="AB98" s="33"/>
    </row>
    <row r="99" spans="2:28" ht="12" customHeight="1">
      <c r="B99" s="29" t="s">
        <v>63</v>
      </c>
      <c r="C99" s="53">
        <v>0.94171884921397464</v>
      </c>
      <c r="D99" s="53">
        <v>0.92119554547163274</v>
      </c>
      <c r="E99" s="53">
        <v>0.66738003298794446</v>
      </c>
      <c r="F99" s="53">
        <v>0.79504289445293252</v>
      </c>
      <c r="G99" s="53">
        <v>0.87202746162899991</v>
      </c>
      <c r="H99" s="53">
        <v>0.75753138131534281</v>
      </c>
      <c r="I99" s="53">
        <v>0.65015412256757177</v>
      </c>
      <c r="J99" s="53">
        <v>0.57503829347629298</v>
      </c>
      <c r="K99" s="53">
        <v>0.54760463540159232</v>
      </c>
      <c r="L99" s="53"/>
      <c r="M99" s="53"/>
      <c r="O99" s="29" t="s">
        <v>63</v>
      </c>
      <c r="P99" s="53">
        <v>2.7591402641242833</v>
      </c>
      <c r="Q99" s="86">
        <v>2.6859549934902809</v>
      </c>
      <c r="R99" s="53">
        <v>1.9270657122563388</v>
      </c>
      <c r="S99" s="53">
        <v>2.1793276231277758</v>
      </c>
      <c r="T99" s="86">
        <v>2.142714423752857</v>
      </c>
      <c r="U99" s="53">
        <v>1.3810047668747263</v>
      </c>
      <c r="V99" s="53">
        <v>0.54566964187685763</v>
      </c>
      <c r="W99" s="53">
        <v>9.3650344427306784E-2</v>
      </c>
      <c r="X99" s="53">
        <v>0</v>
      </c>
      <c r="Z99" s="33"/>
      <c r="AA99" s="33"/>
      <c r="AB99" s="33"/>
    </row>
    <row r="100" spans="2:28" ht="12" customHeight="1">
      <c r="B100" s="31" t="s">
        <v>59</v>
      </c>
      <c r="C100" s="47">
        <v>0</v>
      </c>
      <c r="D100" s="47">
        <v>0</v>
      </c>
      <c r="E100" s="47">
        <v>0</v>
      </c>
      <c r="F100" s="47">
        <v>0</v>
      </c>
      <c r="G100" s="47">
        <v>0</v>
      </c>
      <c r="H100" s="47">
        <v>0</v>
      </c>
      <c r="I100" s="47">
        <v>0</v>
      </c>
      <c r="J100" s="47">
        <v>0</v>
      </c>
      <c r="K100" s="47">
        <v>0</v>
      </c>
      <c r="L100" s="47"/>
      <c r="M100" s="47"/>
      <c r="O100" s="31" t="s">
        <v>59</v>
      </c>
      <c r="P100" s="47">
        <v>0</v>
      </c>
      <c r="Q100" s="47">
        <v>0</v>
      </c>
      <c r="R100" s="47">
        <v>0</v>
      </c>
      <c r="S100" s="47">
        <v>0</v>
      </c>
      <c r="T100" s="47">
        <v>0</v>
      </c>
      <c r="U100" s="47">
        <v>0</v>
      </c>
      <c r="V100" s="47">
        <v>0</v>
      </c>
      <c r="W100" s="47">
        <v>0</v>
      </c>
      <c r="X100" s="47">
        <v>0</v>
      </c>
      <c r="Z100" s="33"/>
      <c r="AA100" s="33"/>
      <c r="AB100" s="33"/>
    </row>
    <row r="101" spans="2:28" ht="12" customHeight="1">
      <c r="B101" s="31" t="s">
        <v>60</v>
      </c>
      <c r="C101" s="85">
        <v>0.90519055272102422</v>
      </c>
      <c r="D101" s="85">
        <v>0.88231264405923027</v>
      </c>
      <c r="E101" s="85">
        <v>0.63379912932991822</v>
      </c>
      <c r="F101" s="85">
        <v>0.68720441163676149</v>
      </c>
      <c r="G101" s="85">
        <v>0.66820420906813938</v>
      </c>
      <c r="H101" s="85">
        <v>0.46331981762641755</v>
      </c>
      <c r="I101" s="85">
        <v>0.27793666954075913</v>
      </c>
      <c r="J101" s="85">
        <v>0.1371939046596993</v>
      </c>
      <c r="K101" s="85">
        <v>5.3636441837285942E-2</v>
      </c>
      <c r="L101" s="85"/>
      <c r="M101" s="85"/>
      <c r="O101" s="31" t="s">
        <v>60</v>
      </c>
      <c r="P101" s="47">
        <v>2.6778740924044531</v>
      </c>
      <c r="Q101" s="47">
        <v>2.600934150916443</v>
      </c>
      <c r="R101" s="47">
        <v>1.854242732767609</v>
      </c>
      <c r="S101" s="47">
        <v>1.9777055762494362</v>
      </c>
      <c r="T101" s="47">
        <v>1.8677777692714446</v>
      </c>
      <c r="U101" s="47">
        <v>1.1492184756405663</v>
      </c>
      <c r="V101" s="47">
        <v>0.39772737411282627</v>
      </c>
      <c r="W101" s="47">
        <v>0</v>
      </c>
      <c r="X101" s="47">
        <v>0</v>
      </c>
      <c r="Z101" s="33"/>
      <c r="AA101" s="33"/>
      <c r="AB101" s="33"/>
    </row>
    <row r="102" spans="2:28" ht="12" customHeight="1">
      <c r="B102" s="31" t="s">
        <v>41</v>
      </c>
      <c r="C102" s="47">
        <v>0</v>
      </c>
      <c r="D102" s="47">
        <v>0</v>
      </c>
      <c r="E102" s="47">
        <v>0</v>
      </c>
      <c r="F102" s="47">
        <v>0</v>
      </c>
      <c r="G102" s="47">
        <v>0</v>
      </c>
      <c r="H102" s="47">
        <v>0</v>
      </c>
      <c r="I102" s="47">
        <v>0</v>
      </c>
      <c r="J102" s="47">
        <v>0</v>
      </c>
      <c r="K102" s="47">
        <v>0</v>
      </c>
      <c r="L102" s="47"/>
      <c r="M102" s="47"/>
      <c r="O102" s="31" t="s">
        <v>41</v>
      </c>
      <c r="P102" s="47">
        <v>0</v>
      </c>
      <c r="Q102" s="47">
        <v>0</v>
      </c>
      <c r="R102" s="47">
        <v>0</v>
      </c>
      <c r="S102" s="47">
        <v>0</v>
      </c>
      <c r="T102" s="47">
        <v>0</v>
      </c>
      <c r="U102" s="47">
        <v>0</v>
      </c>
      <c r="V102" s="47">
        <v>0</v>
      </c>
      <c r="W102" s="47">
        <v>0</v>
      </c>
      <c r="X102" s="47">
        <v>0</v>
      </c>
      <c r="Z102" s="33"/>
      <c r="AA102" s="33"/>
      <c r="AB102" s="33"/>
    </row>
    <row r="103" spans="2:28" ht="12" customHeight="1">
      <c r="B103" s="31" t="s">
        <v>5</v>
      </c>
      <c r="C103" s="85">
        <v>3.444010128665078E-2</v>
      </c>
      <c r="D103" s="85">
        <v>3.6031307587790058E-2</v>
      </c>
      <c r="E103" s="85">
        <v>3.0861928604612204E-2</v>
      </c>
      <c r="F103" s="85">
        <v>8.9853401166869948E-2</v>
      </c>
      <c r="G103" s="85">
        <v>0.1322726572633999</v>
      </c>
      <c r="H103" s="85">
        <v>0.13442653151738132</v>
      </c>
      <c r="I103" s="85">
        <v>0.1138805848387586</v>
      </c>
      <c r="J103" s="85">
        <v>0.10166345820285587</v>
      </c>
      <c r="K103" s="85">
        <v>9.9906744069977294E-2</v>
      </c>
      <c r="L103" s="85"/>
      <c r="M103" s="85"/>
      <c r="O103" s="31" t="s">
        <v>5</v>
      </c>
      <c r="P103" s="47">
        <v>8.1266171719830069E-2</v>
      </c>
      <c r="Q103" s="47">
        <v>8.5020842573837754E-2</v>
      </c>
      <c r="R103" s="47">
        <v>7.2822979488729928E-2</v>
      </c>
      <c r="S103" s="47">
        <v>0.20162204687833948</v>
      </c>
      <c r="T103" s="47">
        <v>0.27493665448141247</v>
      </c>
      <c r="U103" s="47">
        <v>0.23178629123415992</v>
      </c>
      <c r="V103" s="47">
        <v>0.1479422677640313</v>
      </c>
      <c r="W103" s="47">
        <v>9.3650344427306784E-2</v>
      </c>
      <c r="X103" s="47">
        <v>0</v>
      </c>
      <c r="Z103" s="33"/>
      <c r="AA103" s="33"/>
      <c r="AB103" s="33"/>
    </row>
    <row r="104" spans="2:28" ht="12" customHeight="1">
      <c r="B104" s="31" t="s">
        <v>47</v>
      </c>
      <c r="C104" s="47">
        <v>0</v>
      </c>
      <c r="D104" s="47">
        <v>0</v>
      </c>
      <c r="E104" s="47">
        <v>0</v>
      </c>
      <c r="F104" s="47">
        <v>0</v>
      </c>
      <c r="G104" s="47">
        <v>3.3104240938979079E-3</v>
      </c>
      <c r="H104" s="47">
        <v>1.2817163583305769E-2</v>
      </c>
      <c r="I104" s="47">
        <v>2.6695545716663518E-2</v>
      </c>
      <c r="J104" s="47">
        <v>4.0447009545731577E-2</v>
      </c>
      <c r="K104" s="47">
        <v>5.2679078368750756E-2</v>
      </c>
      <c r="L104" s="47"/>
      <c r="M104" s="47"/>
      <c r="O104" s="31" t="s">
        <v>47</v>
      </c>
      <c r="P104" s="47">
        <v>0</v>
      </c>
      <c r="Q104" s="47">
        <v>0</v>
      </c>
      <c r="R104" s="47">
        <v>0</v>
      </c>
      <c r="S104" s="47">
        <v>0</v>
      </c>
      <c r="T104" s="47">
        <v>0</v>
      </c>
      <c r="U104" s="47">
        <v>0</v>
      </c>
      <c r="V104" s="47">
        <v>0</v>
      </c>
      <c r="W104" s="47">
        <v>0</v>
      </c>
      <c r="X104" s="47">
        <v>0</v>
      </c>
      <c r="Z104" s="33"/>
      <c r="AA104" s="33"/>
      <c r="AB104" s="33"/>
    </row>
    <row r="105" spans="2:28" ht="12" customHeight="1">
      <c r="B105" s="31" t="s">
        <v>46</v>
      </c>
      <c r="C105" s="47">
        <v>2.0881952062997123E-3</v>
      </c>
      <c r="D105" s="47">
        <v>2.8515938246124256E-3</v>
      </c>
      <c r="E105" s="47">
        <v>2.7189750534140551E-3</v>
      </c>
      <c r="F105" s="47">
        <v>1.7985081649301134E-2</v>
      </c>
      <c r="G105" s="47">
        <v>6.824017120356278E-2</v>
      </c>
      <c r="H105" s="47">
        <v>0.14696786858823815</v>
      </c>
      <c r="I105" s="47">
        <v>0.23164132247139052</v>
      </c>
      <c r="J105" s="47">
        <v>0.29573392106800628</v>
      </c>
      <c r="K105" s="47">
        <v>0.34138237112557834</v>
      </c>
      <c r="L105" s="47"/>
      <c r="M105" s="47"/>
      <c r="O105" s="31" t="s">
        <v>46</v>
      </c>
      <c r="P105" s="47">
        <v>0</v>
      </c>
      <c r="Q105" s="47">
        <v>0</v>
      </c>
      <c r="R105" s="47">
        <v>0</v>
      </c>
      <c r="S105" s="47">
        <v>0</v>
      </c>
      <c r="T105" s="47">
        <v>0</v>
      </c>
      <c r="U105" s="47">
        <v>0</v>
      </c>
      <c r="V105" s="47">
        <v>0</v>
      </c>
      <c r="W105" s="47">
        <v>0</v>
      </c>
      <c r="X105" s="47">
        <v>0</v>
      </c>
      <c r="Z105" s="33"/>
      <c r="AA105" s="33"/>
      <c r="AB105" s="33"/>
    </row>
    <row r="106" spans="2:28" ht="12" customHeight="1">
      <c r="B106" s="31"/>
      <c r="C106" s="56"/>
      <c r="D106" s="56"/>
      <c r="E106" s="56"/>
      <c r="F106" s="56"/>
      <c r="G106" s="47"/>
      <c r="H106" s="47"/>
      <c r="I106" s="47"/>
      <c r="J106" s="47"/>
      <c r="K106" s="47"/>
      <c r="L106" s="47"/>
      <c r="M106" s="47"/>
      <c r="O106" s="31"/>
      <c r="P106" s="56"/>
      <c r="Q106" s="56"/>
      <c r="R106" s="56"/>
      <c r="S106" s="56"/>
      <c r="T106" s="47"/>
      <c r="U106" s="47"/>
      <c r="V106" s="47"/>
      <c r="W106" s="47"/>
      <c r="X106" s="47"/>
      <c r="Z106" s="33"/>
      <c r="AA106" s="33"/>
      <c r="AB106" s="33"/>
    </row>
    <row r="107" spans="2:28" ht="12" customHeight="1">
      <c r="B107" s="29" t="s">
        <v>64</v>
      </c>
      <c r="C107" s="84">
        <v>0.43910243667983601</v>
      </c>
      <c r="D107" s="84">
        <v>0.43901603835014602</v>
      </c>
      <c r="E107" s="84">
        <v>0.37096855240587301</v>
      </c>
      <c r="F107" s="84">
        <v>0.39292247451665002</v>
      </c>
      <c r="G107" s="84">
        <v>0.32125153488958264</v>
      </c>
      <c r="H107" s="84">
        <v>0.24999178275064959</v>
      </c>
      <c r="I107" s="84">
        <v>0.20904445320467879</v>
      </c>
      <c r="J107" s="84">
        <v>0.18008798996994191</v>
      </c>
      <c r="K107" s="84">
        <v>0.14735988177393622</v>
      </c>
      <c r="L107" s="84"/>
      <c r="M107" s="84"/>
      <c r="O107" s="29" t="s">
        <v>64</v>
      </c>
      <c r="P107" s="84">
        <v>1.2353905549647013</v>
      </c>
      <c r="Q107" s="84">
        <v>1.2271529959576706</v>
      </c>
      <c r="R107" s="84">
        <v>1.0335666129145751</v>
      </c>
      <c r="S107" s="84">
        <v>1.0355253592449449</v>
      </c>
      <c r="T107" s="84">
        <v>0.77149126487725272</v>
      </c>
      <c r="U107" s="84">
        <v>0.41977441328893922</v>
      </c>
      <c r="V107" s="84">
        <v>0.17035321731158087</v>
      </c>
      <c r="W107" s="84">
        <v>0</v>
      </c>
      <c r="X107" s="84">
        <v>0</v>
      </c>
      <c r="Z107" s="33"/>
      <c r="AA107" s="33"/>
      <c r="AB107" s="33"/>
    </row>
    <row r="108" spans="2:28" ht="12" customHeight="1">
      <c r="B108" s="31" t="s">
        <v>59</v>
      </c>
      <c r="C108" s="73">
        <v>0.43910243667983601</v>
      </c>
      <c r="D108" s="73">
        <v>0.43901603835014602</v>
      </c>
      <c r="E108" s="73">
        <v>0.37096855240587301</v>
      </c>
      <c r="F108" s="73">
        <v>0.37784553383101355</v>
      </c>
      <c r="G108" s="73">
        <v>0.27842071230938525</v>
      </c>
      <c r="H108" s="73">
        <v>0.179624901383829</v>
      </c>
      <c r="I108" s="73">
        <v>0.1247323575409708</v>
      </c>
      <c r="J108" s="73">
        <v>8.7120332692362606E-2</v>
      </c>
      <c r="K108" s="73">
        <v>4.3597598157969299E-2</v>
      </c>
      <c r="L108" s="73"/>
      <c r="M108" s="73"/>
      <c r="O108" s="31" t="s">
        <v>59</v>
      </c>
      <c r="P108" s="47">
        <v>1.2353905549647013</v>
      </c>
      <c r="Q108" s="47">
        <v>1.2271529959576706</v>
      </c>
      <c r="R108" s="47">
        <v>1.0335666129145751</v>
      </c>
      <c r="S108" s="47">
        <v>1.0355253592449449</v>
      </c>
      <c r="T108" s="47">
        <v>0.77149126487725272</v>
      </c>
      <c r="U108" s="47">
        <v>0.41977441328893922</v>
      </c>
      <c r="V108" s="47">
        <v>0.17035321731158087</v>
      </c>
      <c r="W108" s="47">
        <v>0</v>
      </c>
      <c r="X108" s="47">
        <v>0</v>
      </c>
      <c r="Z108" s="33"/>
      <c r="AA108" s="33"/>
      <c r="AB108" s="33"/>
    </row>
    <row r="109" spans="2:28" ht="12" customHeight="1">
      <c r="B109" s="31" t="s">
        <v>46</v>
      </c>
      <c r="C109" s="73">
        <v>0</v>
      </c>
      <c r="D109" s="73">
        <v>0</v>
      </c>
      <c r="E109" s="73">
        <v>0</v>
      </c>
      <c r="F109" s="73">
        <v>1.5076940685636499E-2</v>
      </c>
      <c r="G109" s="73">
        <v>4.2830822580197388E-2</v>
      </c>
      <c r="H109" s="73">
        <v>7.0366881366820608E-2</v>
      </c>
      <c r="I109" s="73">
        <v>8.4312095663707981E-2</v>
      </c>
      <c r="J109" s="73">
        <v>9.2967657277579302E-2</v>
      </c>
      <c r="K109" s="73">
        <v>0.10376228361596691</v>
      </c>
      <c r="L109" s="73"/>
      <c r="M109" s="73"/>
      <c r="O109" s="31" t="s">
        <v>46</v>
      </c>
      <c r="P109" s="47">
        <v>0</v>
      </c>
      <c r="Q109" s="47">
        <v>0</v>
      </c>
      <c r="R109" s="47">
        <v>0</v>
      </c>
      <c r="S109" s="47">
        <v>0</v>
      </c>
      <c r="T109" s="47">
        <v>0</v>
      </c>
      <c r="U109" s="47">
        <v>0</v>
      </c>
      <c r="V109" s="47">
        <v>0</v>
      </c>
      <c r="W109" s="47">
        <v>0</v>
      </c>
      <c r="X109" s="47">
        <v>0</v>
      </c>
      <c r="Z109" s="33"/>
      <c r="AA109" s="33"/>
      <c r="AB109" s="33"/>
    </row>
    <row r="110" spans="2:28" ht="12" customHeight="1">
      <c r="B110" s="31"/>
      <c r="C110" s="56"/>
      <c r="D110" s="56"/>
      <c r="E110" s="56"/>
      <c r="F110" s="56"/>
      <c r="G110" s="47"/>
      <c r="H110" s="47"/>
      <c r="I110" s="47"/>
      <c r="J110" s="47"/>
      <c r="K110" s="47"/>
      <c r="L110" s="47"/>
      <c r="M110" s="47"/>
      <c r="O110" s="31"/>
      <c r="P110" s="56"/>
      <c r="Q110" s="56"/>
      <c r="R110" s="56"/>
      <c r="S110" s="56"/>
      <c r="T110" s="47"/>
      <c r="U110" s="47"/>
      <c r="V110" s="47"/>
      <c r="W110" s="47"/>
      <c r="X110" s="47"/>
      <c r="Z110" s="33"/>
      <c r="AA110" s="33"/>
      <c r="AB110" s="33"/>
    </row>
    <row r="111" spans="2:28" ht="12" customHeight="1">
      <c r="B111" s="29" t="s">
        <v>65</v>
      </c>
      <c r="C111" s="53">
        <v>42.289240856472141</v>
      </c>
      <c r="D111" s="53">
        <v>41.773771337402735</v>
      </c>
      <c r="E111" s="53">
        <v>35.410075316185001</v>
      </c>
      <c r="F111" s="53">
        <v>36.308490810005139</v>
      </c>
      <c r="G111" s="53">
        <v>29.656369629730918</v>
      </c>
      <c r="H111" s="53">
        <v>23.508428042781549</v>
      </c>
      <c r="I111" s="53">
        <v>17.122593162320065</v>
      </c>
      <c r="J111" s="53">
        <v>12.426827765398791</v>
      </c>
      <c r="K111" s="53">
        <v>9.6732286835979764</v>
      </c>
      <c r="L111" s="53"/>
      <c r="M111" s="53"/>
      <c r="O111" s="29" t="s">
        <v>65</v>
      </c>
      <c r="P111" s="53">
        <v>123.82822543996708</v>
      </c>
      <c r="Q111" s="53">
        <v>121.70744699901303</v>
      </c>
      <c r="R111" s="53">
        <v>102.3882158217237</v>
      </c>
      <c r="S111" s="53">
        <v>101.28797946581952</v>
      </c>
      <c r="T111" s="53">
        <v>77.378625006321002</v>
      </c>
      <c r="U111" s="53">
        <v>46.998064376211978</v>
      </c>
      <c r="V111" s="53">
        <v>14.965802971159789</v>
      </c>
      <c r="W111" s="53">
        <v>0.41821610396940656</v>
      </c>
      <c r="X111" s="53">
        <v>0</v>
      </c>
      <c r="Z111" s="33"/>
      <c r="AA111" s="33"/>
      <c r="AB111" s="33"/>
    </row>
    <row r="112" spans="2:28" ht="12" customHeight="1">
      <c r="B112" s="31" t="s">
        <v>59</v>
      </c>
      <c r="C112" s="47">
        <v>7.4390514963228744</v>
      </c>
      <c r="D112" s="47">
        <v>7.7965629369817222</v>
      </c>
      <c r="E112" s="47">
        <v>6.679859127133092</v>
      </c>
      <c r="F112" s="47">
        <v>11.840967245416811</v>
      </c>
      <c r="G112" s="47">
        <v>10.468114279102622</v>
      </c>
      <c r="H112" s="47">
        <v>7.4927063694355009</v>
      </c>
      <c r="I112" s="47">
        <v>4.0554522781317477</v>
      </c>
      <c r="J112" s="47">
        <v>1.4584306850930024</v>
      </c>
      <c r="K112" s="47">
        <v>4.3597598157969299E-2</v>
      </c>
      <c r="L112" s="47"/>
      <c r="M112" s="47"/>
      <c r="O112" s="31" t="s">
        <v>59</v>
      </c>
      <c r="P112" s="47">
        <v>20.929362237072112</v>
      </c>
      <c r="Q112" s="47">
        <v>21.793225601154109</v>
      </c>
      <c r="R112" s="47">
        <v>18.610955909879326</v>
      </c>
      <c r="S112" s="47">
        <v>32.451414037625547</v>
      </c>
      <c r="T112" s="47">
        <v>29.006673602250807</v>
      </c>
      <c r="U112" s="47">
        <v>17.510080150052293</v>
      </c>
      <c r="V112" s="47">
        <v>5.5387339488584351</v>
      </c>
      <c r="W112" s="47">
        <v>0</v>
      </c>
      <c r="X112" s="47">
        <v>0</v>
      </c>
      <c r="Z112" s="33"/>
      <c r="AA112" s="33"/>
      <c r="AB112" s="33"/>
    </row>
    <row r="113" spans="2:28" ht="12" customHeight="1">
      <c r="B113" s="31" t="s">
        <v>60</v>
      </c>
      <c r="C113" s="85">
        <v>34.673779143264007</v>
      </c>
      <c r="D113" s="47">
        <v>33.762416785525573</v>
      </c>
      <c r="E113" s="47">
        <v>28.493279301347339</v>
      </c>
      <c r="F113" s="47">
        <v>23.651203194709446</v>
      </c>
      <c r="G113" s="47">
        <v>16.945466479317219</v>
      </c>
      <c r="H113" s="47">
        <v>11.519750550325064</v>
      </c>
      <c r="I113" s="47">
        <v>6.1387740938620361</v>
      </c>
      <c r="J113" s="47">
        <v>2.4497258927813754</v>
      </c>
      <c r="K113" s="47">
        <v>0.58076580376538733</v>
      </c>
      <c r="L113" s="47"/>
      <c r="M113" s="47"/>
      <c r="O113" s="31" t="s">
        <v>60</v>
      </c>
      <c r="P113" s="47">
        <v>102.57731322359167</v>
      </c>
      <c r="Q113" s="47">
        <v>99.526877945379411</v>
      </c>
      <c r="R113" s="47">
        <v>83.359937924021764</v>
      </c>
      <c r="S113" s="47">
        <v>68.065797674054323</v>
      </c>
      <c r="T113" s="47">
        <v>47.366306812317077</v>
      </c>
      <c r="U113" s="47">
        <v>28.573589265026293</v>
      </c>
      <c r="V113" s="47">
        <v>8.7845857283165714</v>
      </c>
      <c r="W113" s="47">
        <v>0</v>
      </c>
      <c r="X113" s="47">
        <v>0</v>
      </c>
      <c r="Z113" s="33"/>
      <c r="AA113" s="33"/>
      <c r="AB113" s="33"/>
    </row>
    <row r="114" spans="2:28" ht="12" customHeight="1">
      <c r="B114" s="31" t="s">
        <v>41</v>
      </c>
      <c r="C114" s="47">
        <v>0</v>
      </c>
      <c r="D114" s="47">
        <v>0</v>
      </c>
      <c r="E114" s="47">
        <v>0</v>
      </c>
      <c r="F114" s="47">
        <v>0</v>
      </c>
      <c r="G114" s="47">
        <v>0</v>
      </c>
      <c r="H114" s="47">
        <v>0</v>
      </c>
      <c r="I114" s="47">
        <v>0</v>
      </c>
      <c r="J114" s="47">
        <v>0</v>
      </c>
      <c r="K114" s="47">
        <v>0</v>
      </c>
      <c r="L114" s="47"/>
      <c r="M114" s="47"/>
      <c r="O114" s="31" t="s">
        <v>41</v>
      </c>
      <c r="P114" s="47">
        <v>0</v>
      </c>
      <c r="Q114" s="47">
        <v>0</v>
      </c>
      <c r="R114" s="47">
        <v>0</v>
      </c>
      <c r="S114" s="47">
        <v>0</v>
      </c>
      <c r="T114" s="47">
        <v>0</v>
      </c>
      <c r="U114" s="47">
        <v>0</v>
      </c>
      <c r="V114" s="47">
        <v>0</v>
      </c>
      <c r="W114" s="47">
        <v>0</v>
      </c>
      <c r="X114" s="47">
        <v>0</v>
      </c>
      <c r="Z114" s="33"/>
      <c r="AA114" s="33"/>
      <c r="AB114" s="33"/>
    </row>
    <row r="115" spans="2:28" ht="12" customHeight="1">
      <c r="B115" s="31" t="s">
        <v>5</v>
      </c>
      <c r="C115" s="85">
        <v>0.13627089379952079</v>
      </c>
      <c r="D115" s="85">
        <v>0.16415376107670682</v>
      </c>
      <c r="E115" s="85">
        <v>0.17685847906442337</v>
      </c>
      <c r="F115" s="85">
        <v>0.34349469857821169</v>
      </c>
      <c r="G115" s="85">
        <v>0.48381792767738596</v>
      </c>
      <c r="H115" s="85">
        <v>0.53031153140094278</v>
      </c>
      <c r="I115" s="85">
        <v>0.49456030635423209</v>
      </c>
      <c r="J115" s="85">
        <v>0.45400041682342918</v>
      </c>
      <c r="K115" s="85">
        <v>0.42478381085947647</v>
      </c>
      <c r="L115" s="85"/>
      <c r="M115" s="85"/>
      <c r="O115" s="31" t="s">
        <v>5</v>
      </c>
      <c r="P115" s="85">
        <v>0.32154997930331364</v>
      </c>
      <c r="Q115" s="85">
        <v>0.38734345247951829</v>
      </c>
      <c r="R115" s="85">
        <v>0.41732198782261776</v>
      </c>
      <c r="S115" s="85">
        <v>0.77076775413964926</v>
      </c>
      <c r="T115" s="85">
        <v>1.0056445917531074</v>
      </c>
      <c r="U115" s="85">
        <v>0.91439496113338969</v>
      </c>
      <c r="V115" s="85">
        <v>0.64248329398478299</v>
      </c>
      <c r="W115" s="85">
        <v>0.41821610396940656</v>
      </c>
      <c r="X115" s="85">
        <v>0</v>
      </c>
      <c r="Z115" s="33"/>
      <c r="AA115" s="33"/>
      <c r="AB115" s="33"/>
    </row>
    <row r="116" spans="2:28" ht="12" customHeight="1">
      <c r="B116" s="31" t="s">
        <v>47</v>
      </c>
      <c r="C116" s="47">
        <v>0</v>
      </c>
      <c r="D116" s="47">
        <v>0</v>
      </c>
      <c r="E116" s="47">
        <v>3.0192345868213002E-6</v>
      </c>
      <c r="F116" s="47">
        <v>0</v>
      </c>
      <c r="G116" s="47">
        <v>3.9891597743289035E-2</v>
      </c>
      <c r="H116" s="47">
        <v>0.14142245543339454</v>
      </c>
      <c r="I116" s="47">
        <v>0.25955083320829281</v>
      </c>
      <c r="J116" s="47">
        <v>0.34513150683712002</v>
      </c>
      <c r="K116" s="47">
        <v>0.3801662785502874</v>
      </c>
      <c r="L116" s="47"/>
      <c r="M116" s="47"/>
      <c r="O116" s="31" t="s">
        <v>47</v>
      </c>
      <c r="P116" s="47">
        <v>0</v>
      </c>
      <c r="Q116" s="47">
        <v>0</v>
      </c>
      <c r="R116" s="47">
        <v>0</v>
      </c>
      <c r="S116" s="47">
        <v>0</v>
      </c>
      <c r="T116" s="47">
        <v>0</v>
      </c>
      <c r="U116" s="47">
        <v>0</v>
      </c>
      <c r="V116" s="47">
        <v>0</v>
      </c>
      <c r="W116" s="47">
        <v>0</v>
      </c>
      <c r="X116" s="47">
        <v>0</v>
      </c>
      <c r="Z116" s="33"/>
      <c r="AA116" s="33"/>
      <c r="AB116" s="33"/>
    </row>
    <row r="117" spans="2:28" ht="12" customHeight="1">
      <c r="B117" s="31" t="s">
        <v>46</v>
      </c>
      <c r="C117" s="47">
        <v>4.0139323085733883E-2</v>
      </c>
      <c r="D117" s="47">
        <v>5.0637853818735E-2</v>
      </c>
      <c r="E117" s="47">
        <v>6.0075389405569883E-2</v>
      </c>
      <c r="F117" s="47">
        <v>0.47282567130066588</v>
      </c>
      <c r="G117" s="47">
        <v>1.7190793458903997</v>
      </c>
      <c r="H117" s="47">
        <v>3.8242371361866523</v>
      </c>
      <c r="I117" s="47">
        <v>6.1742556507637572</v>
      </c>
      <c r="J117" s="47">
        <v>7.7195392638638634</v>
      </c>
      <c r="K117" s="47">
        <v>8.2439151922648541</v>
      </c>
      <c r="L117" s="47"/>
      <c r="M117" s="47"/>
      <c r="O117" s="31" t="s">
        <v>46</v>
      </c>
      <c r="P117" s="47">
        <v>0</v>
      </c>
      <c r="Q117" s="47">
        <v>0</v>
      </c>
      <c r="R117" s="47">
        <v>0</v>
      </c>
      <c r="S117" s="47">
        <v>0</v>
      </c>
      <c r="T117" s="47">
        <v>0</v>
      </c>
      <c r="U117" s="47">
        <v>0</v>
      </c>
      <c r="V117" s="47">
        <v>0</v>
      </c>
      <c r="W117" s="47">
        <v>0</v>
      </c>
      <c r="X117" s="47">
        <v>0</v>
      </c>
      <c r="Z117" s="33"/>
      <c r="AA117" s="33"/>
      <c r="AB117" s="33"/>
    </row>
    <row r="118" spans="2:28" ht="12" customHeight="1">
      <c r="Z118" s="33"/>
      <c r="AA118" s="33"/>
      <c r="AB118" s="33"/>
    </row>
    <row r="119" spans="2:28" ht="12" customHeight="1">
      <c r="B119" s="75" t="s">
        <v>49</v>
      </c>
      <c r="C119" s="76">
        <v>0</v>
      </c>
      <c r="D119" s="76">
        <v>-1.2189140987867053E-2</v>
      </c>
      <c r="E119" s="76">
        <v>-0.16266940245238104</v>
      </c>
      <c r="F119" s="76">
        <v>-0.14142486186416559</v>
      </c>
      <c r="G119" s="76">
        <v>-0.29872541977323841</v>
      </c>
      <c r="H119" s="76">
        <v>-0.44410380591677823</v>
      </c>
      <c r="I119" s="76">
        <v>-0.59510757782497425</v>
      </c>
      <c r="J119" s="76">
        <v>-0.7061468233119883</v>
      </c>
      <c r="K119" s="76">
        <v>-0.77126029014262754</v>
      </c>
      <c r="L119" s="76"/>
      <c r="M119" s="76"/>
      <c r="O119" s="75" t="s">
        <v>49</v>
      </c>
      <c r="P119" s="76">
        <v>0</v>
      </c>
      <c r="Q119" s="76">
        <v>-1.7126777303145824E-2</v>
      </c>
      <c r="R119" s="76">
        <v>-0.17314315489918464</v>
      </c>
      <c r="S119" s="76">
        <v>-0.18202833719098443</v>
      </c>
      <c r="T119" s="76">
        <v>-0.37511318819767159</v>
      </c>
      <c r="U119" s="76">
        <v>-0.62045757977047789</v>
      </c>
      <c r="V119" s="76">
        <v>-0.87914061662447607</v>
      </c>
      <c r="W119" s="76">
        <v>-0.99662261085884529</v>
      </c>
      <c r="X119" s="76">
        <v>-1</v>
      </c>
      <c r="Z119" s="33"/>
      <c r="AA119" s="33"/>
      <c r="AB119" s="33"/>
    </row>
    <row r="120" spans="2:28" ht="12" customHeight="1">
      <c r="Z120" s="33"/>
      <c r="AA120" s="33"/>
      <c r="AB120" s="33"/>
    </row>
    <row r="121" spans="2:28" ht="12" customHeight="1">
      <c r="B121" s="26" t="s">
        <v>66</v>
      </c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O121" s="26" t="s">
        <v>66</v>
      </c>
      <c r="P121" s="28"/>
      <c r="Q121" s="28"/>
      <c r="R121" s="28"/>
      <c r="S121" s="79"/>
      <c r="T121" s="43" t="s">
        <v>67</v>
      </c>
      <c r="U121" s="43"/>
      <c r="V121" s="79"/>
      <c r="W121" s="79"/>
      <c r="X121" s="79"/>
      <c r="Z121" s="33"/>
      <c r="AA121" s="33"/>
      <c r="AB121" s="33"/>
    </row>
    <row r="122" spans="2:28" ht="12" customHeight="1">
      <c r="B122" s="20" t="s">
        <v>12</v>
      </c>
      <c r="C122" s="21">
        <v>2018</v>
      </c>
      <c r="D122" s="21">
        <v>2019</v>
      </c>
      <c r="E122" s="21">
        <v>2020</v>
      </c>
      <c r="F122" s="21">
        <v>2025</v>
      </c>
      <c r="G122" s="21">
        <v>2030</v>
      </c>
      <c r="H122" s="21">
        <v>2035</v>
      </c>
      <c r="I122" s="21">
        <v>2040</v>
      </c>
      <c r="J122" s="21">
        <v>2045</v>
      </c>
      <c r="K122" s="21">
        <v>2050</v>
      </c>
      <c r="L122" s="22"/>
      <c r="M122" s="22"/>
      <c r="O122" s="20" t="s">
        <v>29</v>
      </c>
      <c r="P122" s="21">
        <v>2018</v>
      </c>
      <c r="Q122" s="21">
        <v>2019</v>
      </c>
      <c r="R122" s="21">
        <v>2020</v>
      </c>
      <c r="S122" s="21">
        <v>2025</v>
      </c>
      <c r="T122" s="21">
        <v>2030</v>
      </c>
      <c r="U122" s="21">
        <v>2035</v>
      </c>
      <c r="V122" s="21">
        <v>2040</v>
      </c>
      <c r="W122" s="21">
        <v>2045</v>
      </c>
      <c r="X122" s="21">
        <v>2050</v>
      </c>
      <c r="Z122" s="33"/>
      <c r="AA122" s="33"/>
      <c r="AB122" s="33"/>
    </row>
    <row r="123" spans="2:28" ht="12" customHeight="1">
      <c r="B123" s="29" t="s">
        <v>68</v>
      </c>
      <c r="C123" s="53">
        <v>0.91937988734059695</v>
      </c>
      <c r="D123" s="53">
        <v>0.91218414974419593</v>
      </c>
      <c r="E123" s="53">
        <v>0.78466391144223036</v>
      </c>
      <c r="F123" s="53">
        <v>0.97426191055641798</v>
      </c>
      <c r="G123" s="53">
        <v>0.97426191055641786</v>
      </c>
      <c r="H123" s="53">
        <v>0.97426191055641798</v>
      </c>
      <c r="I123" s="53">
        <v>0.97426191055641786</v>
      </c>
      <c r="J123" s="53">
        <v>0.97426191055641798</v>
      </c>
      <c r="K123" s="53">
        <v>0.97426191055641798</v>
      </c>
      <c r="L123" s="53"/>
      <c r="M123" s="53"/>
      <c r="O123" s="29" t="s">
        <v>68</v>
      </c>
      <c r="P123" s="53">
        <v>0.37325552418000008</v>
      </c>
      <c r="Q123" s="53">
        <v>0.37289431886355001</v>
      </c>
      <c r="R123" s="53">
        <v>0.30716515845113995</v>
      </c>
      <c r="S123" s="53">
        <v>0.34811403778392935</v>
      </c>
      <c r="T123" s="53">
        <v>0.22540864767003599</v>
      </c>
      <c r="U123" s="53">
        <v>0</v>
      </c>
      <c r="V123" s="53">
        <v>0</v>
      </c>
      <c r="W123" s="53">
        <v>0</v>
      </c>
      <c r="X123" s="53">
        <v>0</v>
      </c>
      <c r="Z123" s="33"/>
      <c r="AA123" s="33"/>
      <c r="AB123" s="33"/>
    </row>
    <row r="124" spans="2:28" ht="12" customHeight="1">
      <c r="B124" s="31" t="s">
        <v>60</v>
      </c>
      <c r="C124" s="85">
        <v>0.12617</v>
      </c>
      <c r="D124" s="47">
        <v>0.12649661749999999</v>
      </c>
      <c r="E124" s="47">
        <v>0.10499219252499999</v>
      </c>
      <c r="F124" s="47">
        <v>0.12096113061049005</v>
      </c>
      <c r="G124" s="47">
        <v>8.0640753740326698E-2</v>
      </c>
      <c r="H124" s="47">
        <v>0</v>
      </c>
      <c r="I124" s="47">
        <v>0</v>
      </c>
      <c r="J124" s="47">
        <v>0</v>
      </c>
      <c r="K124" s="47">
        <v>0</v>
      </c>
      <c r="L124" s="47"/>
      <c r="M124" s="47"/>
      <c r="O124" s="31" t="s">
        <v>60</v>
      </c>
      <c r="P124" s="47">
        <v>0.37325552418000008</v>
      </c>
      <c r="Q124" s="47">
        <v>0.37289431886355001</v>
      </c>
      <c r="R124" s="47">
        <v>0.30716515845113995</v>
      </c>
      <c r="S124" s="47">
        <v>0.34811403778392935</v>
      </c>
      <c r="T124" s="47">
        <v>0.22540864767003599</v>
      </c>
      <c r="U124" s="47">
        <v>0</v>
      </c>
      <c r="V124" s="47">
        <v>0</v>
      </c>
      <c r="W124" s="47">
        <v>0</v>
      </c>
      <c r="X124" s="47">
        <v>0</v>
      </c>
      <c r="Z124" s="33"/>
      <c r="AA124" s="33"/>
      <c r="AB124" s="33"/>
    </row>
    <row r="125" spans="2:28" ht="12" customHeight="1">
      <c r="B125" s="31" t="s">
        <v>46</v>
      </c>
      <c r="C125" s="47">
        <v>0.79320988734059694</v>
      </c>
      <c r="D125" s="47">
        <v>0.78568753224419596</v>
      </c>
      <c r="E125" s="47">
        <v>0.67967171891723033</v>
      </c>
      <c r="F125" s="47">
        <v>0.8533007799459279</v>
      </c>
      <c r="G125" s="47">
        <v>0.87749300606802594</v>
      </c>
      <c r="H125" s="47">
        <v>0.9420056090602873</v>
      </c>
      <c r="I125" s="47">
        <v>0.9258774583122219</v>
      </c>
      <c r="J125" s="47">
        <v>0.90974930756415662</v>
      </c>
      <c r="K125" s="47">
        <v>0.89039552666647825</v>
      </c>
      <c r="L125" s="47"/>
      <c r="M125" s="47"/>
      <c r="O125" s="31" t="s">
        <v>46</v>
      </c>
      <c r="P125" s="47">
        <v>0</v>
      </c>
      <c r="Q125" s="47">
        <v>0</v>
      </c>
      <c r="R125" s="47">
        <v>0</v>
      </c>
      <c r="S125" s="47">
        <v>0</v>
      </c>
      <c r="T125" s="47">
        <v>0</v>
      </c>
      <c r="U125" s="47">
        <v>0</v>
      </c>
      <c r="V125" s="47">
        <v>0</v>
      </c>
      <c r="W125" s="47">
        <v>0</v>
      </c>
      <c r="X125" s="47">
        <v>0</v>
      </c>
      <c r="Z125" s="33"/>
      <c r="AA125" s="33"/>
      <c r="AB125" s="33"/>
    </row>
    <row r="126" spans="2:28" ht="12" customHeight="1">
      <c r="B126" s="31" t="s">
        <v>47</v>
      </c>
      <c r="C126" s="47">
        <v>0</v>
      </c>
      <c r="D126" s="47">
        <v>0</v>
      </c>
      <c r="E126" s="47">
        <v>0</v>
      </c>
      <c r="F126" s="47">
        <v>0</v>
      </c>
      <c r="G126" s="47">
        <v>1.612815074806534E-2</v>
      </c>
      <c r="H126" s="47">
        <v>3.2256301496130679E-2</v>
      </c>
      <c r="I126" s="47">
        <v>4.8384452244196019E-2</v>
      </c>
      <c r="J126" s="47">
        <v>6.4512602992261359E-2</v>
      </c>
      <c r="K126" s="47">
        <v>8.3866383889939763E-2</v>
      </c>
      <c r="L126" s="47"/>
      <c r="M126" s="47"/>
      <c r="O126" s="31" t="s">
        <v>47</v>
      </c>
      <c r="P126" s="47">
        <v>0</v>
      </c>
      <c r="Q126" s="47">
        <v>0</v>
      </c>
      <c r="R126" s="47">
        <v>0</v>
      </c>
      <c r="S126" s="47">
        <v>0</v>
      </c>
      <c r="T126" s="47">
        <v>0</v>
      </c>
      <c r="U126" s="47">
        <v>0</v>
      </c>
      <c r="V126" s="47">
        <v>0</v>
      </c>
      <c r="W126" s="47">
        <v>0</v>
      </c>
      <c r="X126" s="47">
        <v>0</v>
      </c>
      <c r="Z126" s="33"/>
      <c r="AA126" s="33"/>
      <c r="AB126" s="33"/>
    </row>
    <row r="127" spans="2:28" ht="12" customHeight="1">
      <c r="B127" s="31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O127" s="31"/>
      <c r="P127" s="47"/>
      <c r="Q127" s="47"/>
      <c r="R127" s="47"/>
      <c r="S127" s="47"/>
      <c r="T127" s="47"/>
      <c r="U127" s="47"/>
      <c r="V127" s="47"/>
      <c r="W127" s="47"/>
      <c r="X127" s="47"/>
      <c r="Z127" s="33"/>
      <c r="AA127" s="33"/>
      <c r="AB127" s="33"/>
    </row>
    <row r="128" spans="2:28" ht="12" customHeight="1">
      <c r="B128" s="29" t="s">
        <v>69</v>
      </c>
      <c r="C128" s="85">
        <v>0.71978730573100003</v>
      </c>
      <c r="D128" s="85">
        <v>0.72800059470299905</v>
      </c>
      <c r="E128" s="85">
        <v>0.32442459800648366</v>
      </c>
      <c r="F128" s="85">
        <v>0.7035743547492268</v>
      </c>
      <c r="G128" s="85">
        <v>0.67907167473301044</v>
      </c>
      <c r="H128" s="85">
        <v>0.64637716802489875</v>
      </c>
      <c r="I128" s="85">
        <v>0.60660649553627399</v>
      </c>
      <c r="J128" s="85">
        <v>0.55975965726713595</v>
      </c>
      <c r="K128" s="85">
        <v>0.50583665321748483</v>
      </c>
      <c r="L128" s="85"/>
      <c r="M128" s="85"/>
      <c r="O128" s="29" t="s">
        <v>70</v>
      </c>
      <c r="P128" s="85">
        <v>2.175197237919082</v>
      </c>
      <c r="Q128" s="85">
        <v>2.200017797192463</v>
      </c>
      <c r="R128" s="85">
        <v>0.98041113517559353</v>
      </c>
      <c r="S128" s="85">
        <v>2.076023339930932</v>
      </c>
      <c r="T128" s="85">
        <v>1.8469391409388416</v>
      </c>
      <c r="U128" s="85">
        <v>1.5626814414169949</v>
      </c>
      <c r="V128" s="85">
        <v>1.1548938425916906</v>
      </c>
      <c r="W128" s="85">
        <v>0.77813309476019088</v>
      </c>
      <c r="X128" s="85">
        <v>0.22929575490348589</v>
      </c>
      <c r="Z128" s="33"/>
      <c r="AA128" s="33"/>
      <c r="AB128" s="33"/>
    </row>
    <row r="129" spans="2:30" ht="12" customHeight="1">
      <c r="B129" s="31" t="s">
        <v>71</v>
      </c>
      <c r="C129" s="85">
        <v>0</v>
      </c>
      <c r="D129" s="85">
        <v>0</v>
      </c>
      <c r="E129" s="85">
        <v>0</v>
      </c>
      <c r="F129" s="85">
        <v>1.3790057353084846E-2</v>
      </c>
      <c r="G129" s="85">
        <v>5.4325733978640836E-2</v>
      </c>
      <c r="H129" s="85">
        <v>9.695657520373481E-2</v>
      </c>
      <c r="I129" s="85">
        <v>0.14558555892870575</v>
      </c>
      <c r="J129" s="85">
        <v>0.15113510746212672</v>
      </c>
      <c r="K129" s="85">
        <v>0.17704282862611967</v>
      </c>
      <c r="L129" s="85"/>
      <c r="M129" s="85"/>
      <c r="O129" s="31" t="s">
        <v>71</v>
      </c>
      <c r="P129" s="85">
        <v>0</v>
      </c>
      <c r="Q129" s="85">
        <v>0</v>
      </c>
      <c r="R129" s="85">
        <v>0</v>
      </c>
      <c r="S129" s="85">
        <v>0</v>
      </c>
      <c r="T129" s="85">
        <v>0</v>
      </c>
      <c r="U129" s="85">
        <v>0</v>
      </c>
      <c r="V129" s="85">
        <v>0</v>
      </c>
      <c r="W129" s="85">
        <v>0</v>
      </c>
      <c r="X129" s="85">
        <v>0</v>
      </c>
      <c r="Z129" s="33"/>
      <c r="AA129" s="33"/>
      <c r="AB129" s="33"/>
    </row>
    <row r="130" spans="2:30" ht="12" customHeight="1">
      <c r="B130" s="31" t="s">
        <v>72</v>
      </c>
      <c r="C130" s="85">
        <v>0</v>
      </c>
      <c r="D130" s="85">
        <v>0</v>
      </c>
      <c r="E130" s="85">
        <v>0</v>
      </c>
      <c r="F130" s="85">
        <v>2.8142974189969074E-3</v>
      </c>
      <c r="G130" s="85">
        <v>1.3581433494660209E-2</v>
      </c>
      <c r="H130" s="85">
        <v>3.2318858401244939E-2</v>
      </c>
      <c r="I130" s="85">
        <v>7.8858844419715621E-2</v>
      </c>
      <c r="J130" s="85">
        <v>0.15113510746212672</v>
      </c>
      <c r="K130" s="85">
        <v>0.25291832660874242</v>
      </c>
      <c r="L130" s="85"/>
      <c r="M130" s="85"/>
      <c r="O130" s="31" t="s">
        <v>72</v>
      </c>
      <c r="P130" s="85">
        <v>0</v>
      </c>
      <c r="Q130" s="85">
        <v>0</v>
      </c>
      <c r="R130" s="85">
        <v>0</v>
      </c>
      <c r="S130" s="85">
        <v>0</v>
      </c>
      <c r="T130" s="85">
        <v>0</v>
      </c>
      <c r="U130" s="85">
        <v>0</v>
      </c>
      <c r="V130" s="85">
        <v>0</v>
      </c>
      <c r="W130" s="85">
        <v>0</v>
      </c>
      <c r="X130" s="85">
        <v>0</v>
      </c>
      <c r="Z130" s="33"/>
      <c r="AA130" s="33"/>
      <c r="AB130" s="33"/>
    </row>
    <row r="131" spans="2:30" ht="12" customHeight="1">
      <c r="B131" s="31" t="s">
        <v>47</v>
      </c>
      <c r="C131" s="85">
        <v>0</v>
      </c>
      <c r="D131" s="85">
        <v>0</v>
      </c>
      <c r="E131" s="85">
        <v>0</v>
      </c>
      <c r="F131" s="85">
        <v>0</v>
      </c>
      <c r="G131" s="85">
        <v>0</v>
      </c>
      <c r="H131" s="85">
        <v>0</v>
      </c>
      <c r="I131" s="85">
        <v>0</v>
      </c>
      <c r="J131" s="85">
        <v>0</v>
      </c>
      <c r="K131" s="85">
        <v>0</v>
      </c>
      <c r="L131" s="85"/>
      <c r="M131" s="85"/>
      <c r="O131" s="31" t="s">
        <v>47</v>
      </c>
      <c r="P131" s="85">
        <v>0</v>
      </c>
      <c r="Q131" s="85">
        <v>0</v>
      </c>
      <c r="R131" s="85">
        <v>0</v>
      </c>
      <c r="S131" s="85">
        <v>0</v>
      </c>
      <c r="T131" s="85">
        <v>0</v>
      </c>
      <c r="U131" s="85">
        <v>0</v>
      </c>
      <c r="V131" s="85">
        <v>0</v>
      </c>
      <c r="W131" s="85">
        <v>0</v>
      </c>
      <c r="X131" s="85">
        <v>0</v>
      </c>
      <c r="Z131" s="33"/>
      <c r="AA131" s="33"/>
      <c r="AB131" s="33"/>
    </row>
    <row r="132" spans="2:30" ht="12" customHeight="1">
      <c r="B132" s="31" t="s">
        <v>73</v>
      </c>
      <c r="C132" s="85">
        <v>0.71978730573100003</v>
      </c>
      <c r="D132" s="85">
        <v>0.72800059470299905</v>
      </c>
      <c r="E132" s="85">
        <v>0.32442459800648366</v>
      </c>
      <c r="F132" s="85">
        <v>0.68696999997714503</v>
      </c>
      <c r="G132" s="85">
        <v>0.61116450725970939</v>
      </c>
      <c r="H132" s="85">
        <v>0.51710173441991891</v>
      </c>
      <c r="I132" s="85">
        <v>0.38216209218785263</v>
      </c>
      <c r="J132" s="85">
        <v>0.25748944234288251</v>
      </c>
      <c r="K132" s="85">
        <v>7.5875497982622733E-2</v>
      </c>
      <c r="L132" s="85"/>
      <c r="M132" s="85"/>
      <c r="O132" s="31" t="s">
        <v>73</v>
      </c>
      <c r="P132" s="56">
        <v>2.175197237919082</v>
      </c>
      <c r="Q132" s="56">
        <v>2.200017797192463</v>
      </c>
      <c r="R132" s="56">
        <v>0.98041113517559353</v>
      </c>
      <c r="S132" s="56">
        <v>2.076023339930932</v>
      </c>
      <c r="T132" s="56">
        <v>1.8469391409388416</v>
      </c>
      <c r="U132" s="56">
        <v>1.5626814414169949</v>
      </c>
      <c r="V132" s="56">
        <v>1.1548938425916906</v>
      </c>
      <c r="W132" s="56">
        <v>0.77813309476019088</v>
      </c>
      <c r="X132" s="56">
        <v>0.22929575490348589</v>
      </c>
      <c r="Z132" s="33"/>
      <c r="AA132" s="33"/>
      <c r="AB132" s="33"/>
    </row>
    <row r="133" spans="2:30" ht="12" customHeight="1">
      <c r="B133" s="31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O133" s="31"/>
      <c r="P133" s="85"/>
      <c r="Q133" s="85"/>
      <c r="R133" s="85"/>
      <c r="S133" s="85"/>
      <c r="T133" s="85"/>
      <c r="U133" s="85"/>
      <c r="V133" s="85"/>
      <c r="W133" s="85"/>
      <c r="X133" s="85"/>
      <c r="Z133" s="33"/>
      <c r="AA133" s="33"/>
      <c r="AB133" s="33"/>
    </row>
    <row r="134" spans="2:30" ht="12" customHeight="1">
      <c r="B134" s="29" t="s">
        <v>74</v>
      </c>
      <c r="C134" s="85">
        <v>0.85454475589699996</v>
      </c>
      <c r="D134" s="85">
        <v>0.87386362250899996</v>
      </c>
      <c r="E134" s="85">
        <v>0.4685586772475388</v>
      </c>
      <c r="F134" s="85">
        <v>0.84454331331476684</v>
      </c>
      <c r="G134" s="85">
        <v>0.81513124844016993</v>
      </c>
      <c r="H134" s="85">
        <v>0.77588603315329074</v>
      </c>
      <c r="I134" s="85">
        <v>0.72814686345562429</v>
      </c>
      <c r="J134" s="85">
        <v>0.67191373934717014</v>
      </c>
      <c r="K134" s="85">
        <v>0.60718666082792838</v>
      </c>
      <c r="L134" s="85"/>
      <c r="M134" s="85"/>
      <c r="O134" s="29" t="s">
        <v>75</v>
      </c>
      <c r="P134" s="85">
        <v>2.5824342523207338</v>
      </c>
      <c r="Q134" s="85">
        <v>2.6408158672221975</v>
      </c>
      <c r="R134" s="85">
        <v>1.4159843226420621</v>
      </c>
      <c r="S134" s="85">
        <v>2.4919777393662668</v>
      </c>
      <c r="T134" s="85">
        <v>2.2169939695075742</v>
      </c>
      <c r="U134" s="85">
        <v>1.8757820737513955</v>
      </c>
      <c r="V134" s="85">
        <v>1.3862896874586248</v>
      </c>
      <c r="W134" s="85">
        <v>0.93404072734128796</v>
      </c>
      <c r="X134" s="85">
        <v>0.2752377133533</v>
      </c>
      <c r="Z134" s="33"/>
      <c r="AA134" s="33"/>
      <c r="AB134" s="33"/>
    </row>
    <row r="135" spans="2:30" ht="12" customHeight="1">
      <c r="B135" s="31" t="s">
        <v>71</v>
      </c>
      <c r="C135" s="85">
        <v>0</v>
      </c>
      <c r="D135" s="85">
        <v>0</v>
      </c>
      <c r="E135" s="85">
        <v>0</v>
      </c>
      <c r="F135" s="85">
        <v>1.6553048940969428E-2</v>
      </c>
      <c r="G135" s="85">
        <v>6.5210499875213601E-2</v>
      </c>
      <c r="H135" s="85">
        <v>0.11638290497299361</v>
      </c>
      <c r="I135" s="85">
        <v>0.17475524722934982</v>
      </c>
      <c r="J135" s="85">
        <v>0.18141670962373596</v>
      </c>
      <c r="K135" s="85">
        <v>0.21251533128977493</v>
      </c>
      <c r="L135" s="85"/>
      <c r="M135" s="85"/>
      <c r="O135" s="31" t="s">
        <v>71</v>
      </c>
      <c r="P135" s="47">
        <v>0</v>
      </c>
      <c r="Q135" s="47">
        <v>0</v>
      </c>
      <c r="R135" s="47">
        <v>0</v>
      </c>
      <c r="S135" s="47">
        <v>0</v>
      </c>
      <c r="T135" s="47">
        <v>0</v>
      </c>
      <c r="U135" s="47">
        <v>0</v>
      </c>
      <c r="V135" s="47">
        <v>0</v>
      </c>
      <c r="W135" s="47">
        <v>0</v>
      </c>
      <c r="X135" s="47">
        <v>0</v>
      </c>
      <c r="Z135" s="33"/>
      <c r="AA135" s="33"/>
      <c r="AB135" s="33"/>
    </row>
    <row r="136" spans="2:30" ht="12" customHeight="1">
      <c r="B136" s="31" t="s">
        <v>72</v>
      </c>
      <c r="C136" s="85">
        <v>0</v>
      </c>
      <c r="D136" s="85">
        <v>0</v>
      </c>
      <c r="E136" s="85">
        <v>0</v>
      </c>
      <c r="F136" s="85">
        <v>3.3781732532590673E-3</v>
      </c>
      <c r="G136" s="85">
        <v>1.63026249688034E-2</v>
      </c>
      <c r="H136" s="85">
        <v>3.8794301657664537E-2</v>
      </c>
      <c r="I136" s="85">
        <v>9.4659092249231164E-2</v>
      </c>
      <c r="J136" s="85">
        <v>0.18141670962373596</v>
      </c>
      <c r="K136" s="85">
        <v>0.30359333041396419</v>
      </c>
      <c r="L136" s="85"/>
      <c r="M136" s="85"/>
      <c r="O136" s="31" t="s">
        <v>72</v>
      </c>
      <c r="P136" s="47">
        <v>0</v>
      </c>
      <c r="Q136" s="47">
        <v>0</v>
      </c>
      <c r="R136" s="47">
        <v>0</v>
      </c>
      <c r="S136" s="47">
        <v>0</v>
      </c>
      <c r="T136" s="47">
        <v>0</v>
      </c>
      <c r="U136" s="47">
        <v>0</v>
      </c>
      <c r="V136" s="47">
        <v>0</v>
      </c>
      <c r="W136" s="47">
        <v>0</v>
      </c>
      <c r="X136" s="47">
        <v>0</v>
      </c>
      <c r="Z136" s="33"/>
      <c r="AA136" s="33"/>
      <c r="AB136" s="33"/>
    </row>
    <row r="137" spans="2:30" ht="12" customHeight="1">
      <c r="B137" s="31" t="s">
        <v>47</v>
      </c>
      <c r="C137" s="85">
        <v>0</v>
      </c>
      <c r="D137" s="85">
        <v>0</v>
      </c>
      <c r="E137" s="85">
        <v>0</v>
      </c>
      <c r="F137" s="85">
        <v>0</v>
      </c>
      <c r="G137" s="85">
        <v>0</v>
      </c>
      <c r="H137" s="85">
        <v>0</v>
      </c>
      <c r="I137" s="85">
        <v>0</v>
      </c>
      <c r="J137" s="85">
        <v>0</v>
      </c>
      <c r="K137" s="85">
        <v>0</v>
      </c>
      <c r="L137" s="85"/>
      <c r="M137" s="85"/>
      <c r="O137" s="31" t="s">
        <v>47</v>
      </c>
      <c r="P137" s="47">
        <v>0</v>
      </c>
      <c r="Q137" s="47">
        <v>0</v>
      </c>
      <c r="R137" s="47">
        <v>0</v>
      </c>
      <c r="S137" s="47">
        <v>0</v>
      </c>
      <c r="T137" s="47">
        <v>0</v>
      </c>
      <c r="U137" s="47">
        <v>0</v>
      </c>
      <c r="V137" s="47">
        <v>0</v>
      </c>
      <c r="W137" s="47">
        <v>0</v>
      </c>
      <c r="X137" s="47">
        <v>0</v>
      </c>
      <c r="Z137" s="33"/>
      <c r="AA137" s="33"/>
      <c r="AB137" s="33"/>
    </row>
    <row r="138" spans="2:30" ht="12" customHeight="1">
      <c r="B138" s="31" t="s">
        <v>73</v>
      </c>
      <c r="C138" s="85">
        <v>0.85454475589699996</v>
      </c>
      <c r="D138" s="85">
        <v>0.87386362250899996</v>
      </c>
      <c r="E138" s="85">
        <v>0.4685586772475388</v>
      </c>
      <c r="F138" s="85">
        <v>0.82461209112053835</v>
      </c>
      <c r="G138" s="85">
        <v>0.73361812359615297</v>
      </c>
      <c r="H138" s="85">
        <v>0.6207088265226326</v>
      </c>
      <c r="I138" s="85">
        <v>0.45873252397704328</v>
      </c>
      <c r="J138" s="85">
        <v>0.30908032009969821</v>
      </c>
      <c r="K138" s="85">
        <v>9.1077999124189277E-2</v>
      </c>
      <c r="L138" s="85"/>
      <c r="M138" s="85"/>
      <c r="O138" s="31" t="s">
        <v>73</v>
      </c>
      <c r="P138" s="56">
        <v>2.5824342523207338</v>
      </c>
      <c r="Q138" s="56">
        <v>2.6408158672221975</v>
      </c>
      <c r="R138" s="56">
        <v>1.4159843226420621</v>
      </c>
      <c r="S138" s="56">
        <v>2.4919777393662668</v>
      </c>
      <c r="T138" s="56">
        <v>2.2169939695075742</v>
      </c>
      <c r="U138" s="56">
        <v>1.8757820737513955</v>
      </c>
      <c r="V138" s="56">
        <v>1.3862896874586248</v>
      </c>
      <c r="W138" s="56">
        <v>0.93404072734128796</v>
      </c>
      <c r="X138" s="56">
        <v>0.2752377133533</v>
      </c>
      <c r="Z138" s="33"/>
      <c r="AA138" s="33"/>
      <c r="AB138" s="33"/>
    </row>
    <row r="139" spans="2:30" ht="12" customHeight="1">
      <c r="B139" s="31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O139" s="31"/>
      <c r="P139" s="47"/>
      <c r="Q139" s="47"/>
      <c r="R139" s="47"/>
      <c r="S139" s="47"/>
      <c r="T139" s="47"/>
      <c r="U139" s="47"/>
      <c r="V139" s="47"/>
      <c r="W139" s="47"/>
      <c r="X139" s="47"/>
      <c r="Z139" s="33"/>
      <c r="AA139" s="33"/>
      <c r="AB139" s="33"/>
    </row>
    <row r="140" spans="2:30" ht="12" customHeight="1">
      <c r="B140" s="29" t="s">
        <v>76</v>
      </c>
      <c r="C140" s="47">
        <v>0.4458055830685731</v>
      </c>
      <c r="D140" s="47">
        <v>0.45401090955739631</v>
      </c>
      <c r="E140" s="47">
        <v>0.44346120407176648</v>
      </c>
      <c r="F140" s="47">
        <v>0.44265014467969221</v>
      </c>
      <c r="G140" s="47">
        <v>0.43734457790924336</v>
      </c>
      <c r="H140" s="47">
        <v>0.42208579681931496</v>
      </c>
      <c r="I140" s="47">
        <v>0.40552512069099411</v>
      </c>
      <c r="J140" s="47">
        <v>0.3102448599261402</v>
      </c>
      <c r="K140" s="47">
        <v>0.21071972468169642</v>
      </c>
      <c r="L140" s="47"/>
      <c r="M140" s="47"/>
      <c r="O140" s="29" t="s">
        <v>76</v>
      </c>
      <c r="P140" s="47">
        <v>1.2656301627939783</v>
      </c>
      <c r="Q140" s="47">
        <v>1.2823061860190106</v>
      </c>
      <c r="R140" s="47">
        <v>1.2461671070077209</v>
      </c>
      <c r="S140" s="47">
        <v>1.2158434172564594</v>
      </c>
      <c r="T140" s="47">
        <v>1.1946045467017659</v>
      </c>
      <c r="U140" s="47">
        <v>0.92902101286039951</v>
      </c>
      <c r="V140" s="47">
        <v>0.4945730060517336</v>
      </c>
      <c r="W140" s="47">
        <v>1.9043748897521029E-2</v>
      </c>
      <c r="X140" s="47">
        <v>0</v>
      </c>
      <c r="Z140" s="33"/>
      <c r="AA140" s="33"/>
      <c r="AB140" s="33"/>
    </row>
    <row r="141" spans="2:30" ht="12" customHeight="1">
      <c r="B141" s="87" t="s">
        <v>77</v>
      </c>
      <c r="C141" s="88">
        <v>7.8536696393022104E-2</v>
      </c>
      <c r="D141" s="89">
        <v>8.6742022881845321E-2</v>
      </c>
      <c r="E141" s="89">
        <v>7.6192317396215473E-2</v>
      </c>
      <c r="F141" s="89">
        <v>9.2807255314539594E-2</v>
      </c>
      <c r="G141" s="89">
        <v>0.1046665283032225</v>
      </c>
      <c r="H141" s="89">
        <v>0.10001559126203795</v>
      </c>
      <c r="I141" s="89">
        <v>9.3836409534464774E-2</v>
      </c>
      <c r="J141" s="89">
        <v>6.9210316499023414E-2</v>
      </c>
      <c r="K141" s="89">
        <v>4.466851900803321E-2</v>
      </c>
      <c r="L141" s="89"/>
      <c r="M141" s="89"/>
      <c r="O141" s="87" t="s">
        <v>77</v>
      </c>
      <c r="P141" s="89">
        <v>0.23233934992108254</v>
      </c>
      <c r="Q141" s="89">
        <v>0.2557033395724766</v>
      </c>
      <c r="R141" s="89">
        <v>0.22290824377436799</v>
      </c>
      <c r="S141" s="89">
        <v>0.26709000006971351</v>
      </c>
      <c r="T141" s="89">
        <v>0.29256597324373357</v>
      </c>
      <c r="U141" s="89">
        <v>0.24807867256635896</v>
      </c>
      <c r="V141" s="89">
        <v>0.13427990204381907</v>
      </c>
      <c r="W141" s="89">
        <v>0</v>
      </c>
      <c r="X141" s="89">
        <v>0</v>
      </c>
      <c r="Y141" s="90"/>
      <c r="Z141" s="90"/>
      <c r="AA141" s="90"/>
      <c r="AB141" s="90"/>
      <c r="AC141" s="90"/>
      <c r="AD141" s="90"/>
    </row>
    <row r="142" spans="2:30" ht="12" customHeight="1">
      <c r="B142" s="87" t="s">
        <v>78</v>
      </c>
      <c r="C142" s="88">
        <v>0</v>
      </c>
      <c r="D142" s="89">
        <v>0</v>
      </c>
      <c r="E142" s="89">
        <v>0</v>
      </c>
      <c r="F142" s="89">
        <v>9.3744702337918791E-4</v>
      </c>
      <c r="G142" s="89">
        <v>2.1360515980249489E-3</v>
      </c>
      <c r="H142" s="89">
        <v>9.8916518830586986E-3</v>
      </c>
      <c r="I142" s="89">
        <v>1.7873601816088529E-2</v>
      </c>
      <c r="J142" s="89">
        <v>2.0673211421786217E-2</v>
      </c>
      <c r="K142" s="89">
        <v>1.9143651003442803E-2</v>
      </c>
      <c r="L142" s="89"/>
      <c r="M142" s="89"/>
      <c r="O142" s="87" t="s">
        <v>78</v>
      </c>
      <c r="P142" s="89">
        <v>0</v>
      </c>
      <c r="Q142" s="89">
        <v>0</v>
      </c>
      <c r="R142" s="89">
        <v>0</v>
      </c>
      <c r="S142" s="89">
        <v>2.1035373757605598E-3</v>
      </c>
      <c r="T142" s="89">
        <v>4.4399114095907376E-3</v>
      </c>
      <c r="U142" s="89">
        <v>1.7055779675882794E-2</v>
      </c>
      <c r="V142" s="89">
        <v>2.3219596119280612E-2</v>
      </c>
      <c r="W142" s="89">
        <v>1.9043748897521029E-2</v>
      </c>
      <c r="X142" s="89">
        <v>0</v>
      </c>
      <c r="Y142" s="90"/>
      <c r="Z142" s="90"/>
      <c r="AA142" s="90"/>
      <c r="AB142" s="90"/>
      <c r="AC142" s="90"/>
      <c r="AD142" s="90"/>
    </row>
    <row r="143" spans="2:30" s="90" customFormat="1" ht="12" customHeight="1">
      <c r="B143" s="87" t="s">
        <v>79</v>
      </c>
      <c r="C143" s="89">
        <v>0.36726888667555102</v>
      </c>
      <c r="D143" s="89">
        <v>0.36726888667555102</v>
      </c>
      <c r="E143" s="89">
        <v>0.36726888667555102</v>
      </c>
      <c r="F143" s="89">
        <v>0.34541638791835572</v>
      </c>
      <c r="G143" s="89">
        <v>0.32393115804783601</v>
      </c>
      <c r="H143" s="89">
        <v>0.28408248384353868</v>
      </c>
      <c r="I143" s="89">
        <v>0.24680469184597026</v>
      </c>
      <c r="J143" s="89">
        <v>0.16967822564410456</v>
      </c>
      <c r="K143" s="89">
        <v>0.10283528826915428</v>
      </c>
      <c r="L143" s="89"/>
      <c r="M143" s="89"/>
      <c r="O143" s="87" t="s">
        <v>79</v>
      </c>
      <c r="P143" s="89">
        <v>1.0332908128728957</v>
      </c>
      <c r="Q143" s="89">
        <v>1.026602846446534</v>
      </c>
      <c r="R143" s="89">
        <v>1.023258863233353</v>
      </c>
      <c r="S143" s="89">
        <v>0.94664987981098536</v>
      </c>
      <c r="T143" s="89">
        <v>0.89759866204844152</v>
      </c>
      <c r="U143" s="89">
        <v>0.66388656061815776</v>
      </c>
      <c r="V143" s="89">
        <v>0.33707350788863388</v>
      </c>
      <c r="W143" s="89">
        <v>0</v>
      </c>
      <c r="X143" s="89">
        <v>0</v>
      </c>
    </row>
    <row r="144" spans="2:30" s="90" customFormat="1" ht="12" customHeight="1">
      <c r="B144" s="87" t="s">
        <v>80</v>
      </c>
      <c r="C144" s="89">
        <v>0</v>
      </c>
      <c r="D144" s="89">
        <v>0</v>
      </c>
      <c r="E144" s="89">
        <v>0</v>
      </c>
      <c r="F144" s="89">
        <v>3.4890544234177346E-3</v>
      </c>
      <c r="G144" s="89">
        <v>6.6108399601599189E-3</v>
      </c>
      <c r="H144" s="89">
        <v>2.8096069830679651E-2</v>
      </c>
      <c r="I144" s="89">
        <v>4.7010417494470533E-2</v>
      </c>
      <c r="J144" s="89">
        <v>5.0683106361226041E-2</v>
      </c>
      <c r="K144" s="89">
        <v>4.4072266401066117E-2</v>
      </c>
      <c r="L144" s="89"/>
      <c r="M144" s="89"/>
      <c r="O144" s="87" t="s">
        <v>80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89">
        <v>0</v>
      </c>
      <c r="V144" s="89">
        <v>0</v>
      </c>
      <c r="W144" s="89">
        <v>0</v>
      </c>
      <c r="X144" s="89">
        <v>0</v>
      </c>
    </row>
    <row r="145" spans="2:30" ht="12" customHeight="1">
      <c r="B145" s="91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O145" s="91"/>
      <c r="P145" s="47"/>
      <c r="Q145" s="47"/>
      <c r="R145" s="47"/>
      <c r="S145" s="47"/>
      <c r="T145" s="47"/>
      <c r="U145" s="47"/>
      <c r="V145" s="47"/>
      <c r="W145" s="47"/>
      <c r="X145" s="47"/>
      <c r="Z145" s="33"/>
      <c r="AA145" s="33"/>
      <c r="AB145" s="33"/>
    </row>
    <row r="146" spans="2:30" ht="12" customHeight="1">
      <c r="B146" s="91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O146" s="91"/>
      <c r="P146" s="47"/>
      <c r="Q146" s="47"/>
      <c r="R146" s="47"/>
      <c r="S146" s="47"/>
      <c r="T146" s="47"/>
      <c r="U146" s="47"/>
      <c r="V146" s="47"/>
      <c r="W146" s="47"/>
      <c r="X146" s="47"/>
      <c r="Z146" s="33"/>
      <c r="AA146" s="33"/>
      <c r="AB146" s="33"/>
    </row>
    <row r="147" spans="2:30" ht="12" customHeight="1">
      <c r="Z147" s="33"/>
      <c r="AA147" s="33"/>
      <c r="AB147" s="33"/>
    </row>
    <row r="148" spans="2:30" ht="12" customHeight="1">
      <c r="B148" s="26" t="s">
        <v>81</v>
      </c>
      <c r="C148" s="28"/>
      <c r="D148" s="28"/>
      <c r="E148" s="28"/>
      <c r="F148" s="79"/>
      <c r="G148" s="79"/>
      <c r="H148" s="79"/>
      <c r="I148" s="79"/>
      <c r="J148" s="79"/>
      <c r="K148" s="79"/>
      <c r="L148" s="79"/>
      <c r="M148" s="79"/>
      <c r="O148" s="26" t="s">
        <v>81</v>
      </c>
      <c r="P148" s="28"/>
      <c r="Q148" s="28"/>
      <c r="R148" s="28"/>
      <c r="S148" s="79"/>
      <c r="T148" s="79"/>
      <c r="U148" s="79"/>
      <c r="V148" s="79"/>
      <c r="W148" s="79"/>
      <c r="X148" s="79"/>
      <c r="Z148" s="33"/>
      <c r="AA148" s="33"/>
      <c r="AB148" s="33"/>
    </row>
    <row r="149" spans="2:30" ht="12" customHeight="1">
      <c r="B149" s="20" t="s">
        <v>12</v>
      </c>
      <c r="C149" s="21">
        <v>2018</v>
      </c>
      <c r="D149" s="21">
        <v>2019</v>
      </c>
      <c r="E149" s="21">
        <v>2020</v>
      </c>
      <c r="F149" s="21">
        <v>2025</v>
      </c>
      <c r="G149" s="21">
        <v>2030</v>
      </c>
      <c r="H149" s="21">
        <v>2035</v>
      </c>
      <c r="I149" s="21">
        <v>2040</v>
      </c>
      <c r="J149" s="21">
        <v>2045</v>
      </c>
      <c r="K149" s="21">
        <v>2050</v>
      </c>
      <c r="L149" s="22"/>
      <c r="M149" s="22"/>
      <c r="O149" s="20" t="s">
        <v>29</v>
      </c>
      <c r="P149" s="21">
        <v>2018</v>
      </c>
      <c r="Q149" s="21">
        <v>2019</v>
      </c>
      <c r="R149" s="21">
        <v>2020</v>
      </c>
      <c r="S149" s="21">
        <v>2025</v>
      </c>
      <c r="T149" s="21">
        <v>2030</v>
      </c>
      <c r="U149" s="21">
        <v>2035</v>
      </c>
      <c r="V149" s="21">
        <v>2040</v>
      </c>
      <c r="W149" s="21">
        <v>2045</v>
      </c>
      <c r="X149" s="21">
        <v>2050</v>
      </c>
      <c r="Z149" s="33"/>
      <c r="AA149" s="33"/>
      <c r="AB149" s="33"/>
    </row>
    <row r="150" spans="2:30" s="44" customFormat="1" ht="12" customHeight="1">
      <c r="B150" s="29" t="s">
        <v>82</v>
      </c>
      <c r="C150" s="92">
        <v>5.9037976366929996</v>
      </c>
      <c r="D150" s="92">
        <v>6.0765395623850003</v>
      </c>
      <c r="E150" s="92">
        <v>1.558872679467501</v>
      </c>
      <c r="F150" s="92">
        <v>6.1133633921330546</v>
      </c>
      <c r="G150" s="92">
        <v>6.0901510110047425</v>
      </c>
      <c r="H150" s="92">
        <v>5.923410765412898</v>
      </c>
      <c r="I150" s="92">
        <v>5.7000979364952489</v>
      </c>
      <c r="J150" s="92">
        <v>5.420212524251796</v>
      </c>
      <c r="K150" s="92">
        <v>5.0837545286825385</v>
      </c>
      <c r="L150" s="92"/>
      <c r="M150" s="92"/>
      <c r="O150" s="29" t="s">
        <v>83</v>
      </c>
      <c r="P150" s="47">
        <v>17.841276458086245</v>
      </c>
      <c r="Q150" s="47">
        <v>18.363302557527469</v>
      </c>
      <c r="R150" s="47">
        <v>4.7109132373507876</v>
      </c>
      <c r="S150" s="47">
        <v>18.038583984589874</v>
      </c>
      <c r="T150" s="47">
        <v>16.563992719730699</v>
      </c>
      <c r="U150" s="47">
        <v>14.320437866462219</v>
      </c>
      <c r="V150" s="47">
        <v>10.852188457375844</v>
      </c>
      <c r="W150" s="47">
        <v>7.5347458342129059</v>
      </c>
      <c r="X150" s="47">
        <v>2.3044659278517949</v>
      </c>
      <c r="Z150" s="33"/>
      <c r="AA150" s="33"/>
      <c r="AB150" s="33"/>
    </row>
    <row r="151" spans="2:30" ht="12" customHeight="1">
      <c r="B151" s="31" t="s">
        <v>71</v>
      </c>
      <c r="C151" s="85">
        <v>0</v>
      </c>
      <c r="D151" s="85">
        <v>0</v>
      </c>
      <c r="E151" s="85">
        <v>0</v>
      </c>
      <c r="F151" s="85">
        <v>0.11982192248580786</v>
      </c>
      <c r="G151" s="85">
        <v>0.48721208088037943</v>
      </c>
      <c r="H151" s="85">
        <v>0.88851161481193475</v>
      </c>
      <c r="I151" s="85">
        <v>1.3680235047588596</v>
      </c>
      <c r="J151" s="85">
        <v>1.463457381547985</v>
      </c>
      <c r="K151" s="85">
        <v>1.7793140850388884</v>
      </c>
      <c r="L151" s="85"/>
      <c r="M151" s="85"/>
      <c r="O151" s="31" t="s">
        <v>71</v>
      </c>
      <c r="P151" s="47">
        <v>0</v>
      </c>
      <c r="Q151" s="47">
        <v>0</v>
      </c>
      <c r="R151" s="47">
        <v>0</v>
      </c>
      <c r="S151" s="47">
        <v>0</v>
      </c>
      <c r="T151" s="47">
        <v>0</v>
      </c>
      <c r="U151" s="47">
        <v>0</v>
      </c>
      <c r="V151" s="47">
        <v>0</v>
      </c>
      <c r="W151" s="47">
        <v>0</v>
      </c>
      <c r="X151" s="47">
        <v>0</v>
      </c>
      <c r="Z151" s="33"/>
      <c r="AA151" s="33"/>
      <c r="AB151" s="33"/>
    </row>
    <row r="152" spans="2:30" ht="12" customHeight="1">
      <c r="B152" s="31" t="s">
        <v>72</v>
      </c>
      <c r="C152" s="85">
        <v>0</v>
      </c>
      <c r="D152" s="85">
        <v>0</v>
      </c>
      <c r="E152" s="85">
        <v>0</v>
      </c>
      <c r="F152" s="85">
        <v>2.4453453568532218E-2</v>
      </c>
      <c r="G152" s="85">
        <v>0.12180302022009486</v>
      </c>
      <c r="H152" s="85">
        <v>0.29617053827064493</v>
      </c>
      <c r="I152" s="85">
        <v>0.74101273174438242</v>
      </c>
      <c r="J152" s="85">
        <v>1.463457381547985</v>
      </c>
      <c r="K152" s="85">
        <v>2.5418772643412693</v>
      </c>
      <c r="L152" s="85"/>
      <c r="M152" s="85"/>
      <c r="O152" s="31" t="s">
        <v>72</v>
      </c>
      <c r="P152" s="47">
        <v>0</v>
      </c>
      <c r="Q152" s="47">
        <v>0</v>
      </c>
      <c r="R152" s="47">
        <v>0</v>
      </c>
      <c r="S152" s="47">
        <v>0</v>
      </c>
      <c r="T152" s="47">
        <v>0</v>
      </c>
      <c r="U152" s="47">
        <v>0</v>
      </c>
      <c r="V152" s="47">
        <v>0</v>
      </c>
      <c r="W152" s="47">
        <v>0</v>
      </c>
      <c r="X152" s="47">
        <v>0</v>
      </c>
      <c r="Z152" s="33"/>
      <c r="AA152" s="33"/>
      <c r="AB152" s="33"/>
    </row>
    <row r="153" spans="2:30" ht="12" customHeight="1">
      <c r="B153" s="31" t="s">
        <v>47</v>
      </c>
      <c r="C153" s="85">
        <v>0</v>
      </c>
      <c r="D153" s="85">
        <v>0</v>
      </c>
      <c r="E153" s="85">
        <v>0</v>
      </c>
      <c r="F153" s="85">
        <v>0</v>
      </c>
      <c r="G153" s="85">
        <v>0</v>
      </c>
      <c r="H153" s="85">
        <v>0</v>
      </c>
      <c r="I153" s="85">
        <v>0</v>
      </c>
      <c r="J153" s="85">
        <v>0</v>
      </c>
      <c r="K153" s="85">
        <v>0</v>
      </c>
      <c r="L153" s="85"/>
      <c r="M153" s="85"/>
      <c r="O153" s="31" t="s">
        <v>47</v>
      </c>
      <c r="P153" s="47">
        <v>0</v>
      </c>
      <c r="Q153" s="47">
        <v>0</v>
      </c>
      <c r="R153" s="47">
        <v>0</v>
      </c>
      <c r="S153" s="47">
        <v>0</v>
      </c>
      <c r="T153" s="47">
        <v>0</v>
      </c>
      <c r="U153" s="47">
        <v>0</v>
      </c>
      <c r="V153" s="47">
        <v>0</v>
      </c>
      <c r="W153" s="47">
        <v>0</v>
      </c>
      <c r="X153" s="47">
        <v>0</v>
      </c>
      <c r="Z153" s="33"/>
      <c r="AA153" s="33"/>
      <c r="AB153" s="33"/>
    </row>
    <row r="154" spans="2:30" ht="12" customHeight="1">
      <c r="B154" s="31" t="s">
        <v>73</v>
      </c>
      <c r="C154" s="85">
        <v>5.9037976366929996</v>
      </c>
      <c r="D154" s="85">
        <v>6.0765395623850003</v>
      </c>
      <c r="E154" s="85">
        <v>1.558872679467501</v>
      </c>
      <c r="F154" s="85">
        <v>5.9690880160787145</v>
      </c>
      <c r="G154" s="85">
        <v>5.4811359099042685</v>
      </c>
      <c r="H154" s="85">
        <v>4.7387286123303181</v>
      </c>
      <c r="I154" s="85">
        <v>3.5910616999920069</v>
      </c>
      <c r="J154" s="85">
        <v>2.493297761155826</v>
      </c>
      <c r="K154" s="85">
        <v>0.76256317930238093</v>
      </c>
      <c r="L154" s="85"/>
      <c r="M154" s="85"/>
      <c r="O154" s="31" t="s">
        <v>73</v>
      </c>
      <c r="P154" s="56">
        <v>17.841276458086245</v>
      </c>
      <c r="Q154" s="56">
        <v>18.363302557527469</v>
      </c>
      <c r="R154" s="56">
        <v>4.7109132373507876</v>
      </c>
      <c r="S154" s="56">
        <v>18.038583984589874</v>
      </c>
      <c r="T154" s="56">
        <v>16.563992719730699</v>
      </c>
      <c r="U154" s="56">
        <v>14.320437866462219</v>
      </c>
      <c r="V154" s="56">
        <v>10.852188457375844</v>
      </c>
      <c r="W154" s="56">
        <v>7.5347458342129059</v>
      </c>
      <c r="X154" s="56">
        <v>2.3044659278517949</v>
      </c>
      <c r="Z154" s="33"/>
      <c r="AA154" s="33"/>
      <c r="AB154" s="33"/>
    </row>
    <row r="155" spans="2:30" ht="12" customHeight="1">
      <c r="B155" s="31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O155" s="31"/>
      <c r="P155" s="85"/>
      <c r="Q155" s="85"/>
      <c r="R155" s="85"/>
      <c r="S155" s="85"/>
      <c r="T155" s="85"/>
      <c r="U155" s="85"/>
      <c r="V155" s="85"/>
      <c r="W155" s="85"/>
      <c r="X155" s="85"/>
      <c r="Z155" s="33"/>
      <c r="AA155" s="33"/>
      <c r="AB155" s="33"/>
    </row>
    <row r="156" spans="2:30" s="93" customFormat="1" ht="12" customHeight="1">
      <c r="B156" s="94" t="s">
        <v>84</v>
      </c>
      <c r="C156" s="95">
        <v>1.8194939800000001</v>
      </c>
      <c r="D156" s="95">
        <v>1.6285244480000001</v>
      </c>
      <c r="E156" s="95">
        <v>1.0585408912000001</v>
      </c>
      <c r="F156" s="95">
        <v>1.6936654259199999</v>
      </c>
      <c r="G156" s="95">
        <v>1.7750916483200001</v>
      </c>
      <c r="H156" s="95">
        <v>1.7750916483200001</v>
      </c>
      <c r="I156" s="95">
        <v>1.7750916483200003</v>
      </c>
      <c r="J156" s="95">
        <v>1.7750916483200001</v>
      </c>
      <c r="K156" s="95">
        <v>1.7750916483200001</v>
      </c>
      <c r="L156" s="95"/>
      <c r="M156" s="95"/>
      <c r="O156" s="94" t="s">
        <v>85</v>
      </c>
      <c r="P156" s="96">
        <v>5.7859908564000007</v>
      </c>
      <c r="Q156" s="96">
        <v>5.1787077446400005</v>
      </c>
      <c r="R156" s="96">
        <v>3.3661600340160005</v>
      </c>
      <c r="S156" s="96">
        <v>5.1011508963284484</v>
      </c>
      <c r="T156" s="96">
        <v>4.2012869132437771</v>
      </c>
      <c r="U156" s="96">
        <v>4.6472254371347272</v>
      </c>
      <c r="V156" s="96">
        <v>3.806151512327745</v>
      </c>
      <c r="W156" s="96">
        <v>1.9756770045801604</v>
      </c>
      <c r="X156" s="96">
        <v>0.67737497299891192</v>
      </c>
      <c r="Z156" s="97"/>
      <c r="AA156" s="97"/>
      <c r="AB156" s="97"/>
      <c r="AC156" s="98"/>
      <c r="AD156" s="98"/>
    </row>
    <row r="157" spans="2:30" s="48" customFormat="1" ht="12" customHeight="1">
      <c r="B157" s="49" t="s">
        <v>86</v>
      </c>
      <c r="C157" s="99">
        <v>0</v>
      </c>
      <c r="D157" s="99">
        <v>0</v>
      </c>
      <c r="E157" s="99">
        <v>0</v>
      </c>
      <c r="F157" s="99">
        <v>6.0971955333120012E-2</v>
      </c>
      <c r="G157" s="99">
        <v>0.35945605878480003</v>
      </c>
      <c r="H157" s="99">
        <v>0.15816066586531202</v>
      </c>
      <c r="I157" s="99">
        <v>0.28756484702784002</v>
      </c>
      <c r="J157" s="99">
        <v>0.71891211756960005</v>
      </c>
      <c r="K157" s="99">
        <v>1.0384286142672001</v>
      </c>
      <c r="L157" s="99"/>
      <c r="M157" s="99"/>
      <c r="O157" s="49" t="s">
        <v>86</v>
      </c>
      <c r="P157" s="50">
        <v>0</v>
      </c>
      <c r="Q157" s="50">
        <v>0</v>
      </c>
      <c r="R157" s="50">
        <v>0</v>
      </c>
      <c r="S157" s="50">
        <v>0</v>
      </c>
      <c r="T157" s="50">
        <v>0</v>
      </c>
      <c r="U157" s="50">
        <v>0</v>
      </c>
      <c r="V157" s="50">
        <v>0</v>
      </c>
      <c r="W157" s="50">
        <v>0</v>
      </c>
      <c r="X157" s="50">
        <v>0</v>
      </c>
      <c r="Z157" s="51"/>
      <c r="AA157" s="51"/>
      <c r="AB157" s="51"/>
    </row>
    <row r="158" spans="2:30" s="98" customFormat="1" ht="12" customHeight="1">
      <c r="B158" s="100" t="s">
        <v>87</v>
      </c>
      <c r="C158" s="101">
        <v>0</v>
      </c>
      <c r="D158" s="101">
        <v>0</v>
      </c>
      <c r="E158" s="101">
        <v>0</v>
      </c>
      <c r="F158" s="101">
        <v>8.4683271296000007E-2</v>
      </c>
      <c r="G158" s="101">
        <v>0.17750916483200002</v>
      </c>
      <c r="H158" s="101">
        <v>0.17750916483200002</v>
      </c>
      <c r="I158" s="101">
        <v>0.17750916483200002</v>
      </c>
      <c r="J158" s="101">
        <v>0</v>
      </c>
      <c r="K158" s="101">
        <v>0</v>
      </c>
      <c r="L158" s="101"/>
      <c r="M158" s="101"/>
      <c r="O158" s="100" t="s">
        <v>87</v>
      </c>
      <c r="P158" s="102">
        <v>0</v>
      </c>
      <c r="Q158" s="102">
        <v>0</v>
      </c>
      <c r="R158" s="102">
        <v>0</v>
      </c>
      <c r="S158" s="102">
        <v>0.20002188680115202</v>
      </c>
      <c r="T158" s="102">
        <v>0.41927664733318409</v>
      </c>
      <c r="U158" s="102">
        <v>0.41927664733318409</v>
      </c>
      <c r="V158" s="102">
        <v>0.41927664733318409</v>
      </c>
      <c r="W158" s="102">
        <v>0</v>
      </c>
      <c r="X158" s="102">
        <v>0</v>
      </c>
      <c r="Z158" s="97"/>
      <c r="AA158" s="97"/>
      <c r="AB158" s="97"/>
    </row>
    <row r="159" spans="2:30" s="68" customFormat="1" ht="12" customHeight="1">
      <c r="B159" s="62" t="s">
        <v>88</v>
      </c>
      <c r="C159" s="103">
        <v>0</v>
      </c>
      <c r="D159" s="103">
        <v>0</v>
      </c>
      <c r="E159" s="103">
        <v>0</v>
      </c>
      <c r="F159" s="103">
        <v>0</v>
      </c>
      <c r="G159" s="103">
        <v>0</v>
      </c>
      <c r="H159" s="103">
        <v>0</v>
      </c>
      <c r="I159" s="103">
        <v>0</v>
      </c>
      <c r="J159" s="103">
        <v>0</v>
      </c>
      <c r="K159" s="103">
        <v>0</v>
      </c>
      <c r="L159" s="103"/>
      <c r="M159" s="103"/>
      <c r="O159" s="62" t="s">
        <v>88</v>
      </c>
      <c r="P159" s="104">
        <v>0</v>
      </c>
      <c r="Q159" s="104">
        <v>0</v>
      </c>
      <c r="R159" s="104">
        <v>0</v>
      </c>
      <c r="S159" s="104">
        <v>0</v>
      </c>
      <c r="T159" s="104">
        <v>0</v>
      </c>
      <c r="U159" s="104">
        <v>0</v>
      </c>
      <c r="V159" s="104">
        <v>0</v>
      </c>
      <c r="W159" s="104">
        <v>0</v>
      </c>
      <c r="X159" s="104">
        <v>0</v>
      </c>
      <c r="Z159" s="70"/>
      <c r="AA159" s="70"/>
      <c r="AB159" s="70"/>
    </row>
    <row r="160" spans="2:30" s="48" customFormat="1" ht="12" customHeight="1">
      <c r="B160" s="49" t="s">
        <v>89</v>
      </c>
      <c r="C160" s="99">
        <v>0</v>
      </c>
      <c r="D160" s="99">
        <v>0</v>
      </c>
      <c r="E160" s="99">
        <v>0</v>
      </c>
      <c r="F160" s="99">
        <v>6.7746617036799949E-3</v>
      </c>
      <c r="G160" s="99">
        <v>3.9939562087199988E-2</v>
      </c>
      <c r="H160" s="99">
        <v>1.7573407318367987E-2</v>
      </c>
      <c r="I160" s="99">
        <v>3.1951649669759982E-2</v>
      </c>
      <c r="J160" s="99">
        <v>7.9879124174399976E-2</v>
      </c>
      <c r="K160" s="99">
        <v>0.11538095714079991</v>
      </c>
      <c r="L160" s="99"/>
      <c r="M160" s="99"/>
      <c r="O160" s="49" t="s">
        <v>89</v>
      </c>
      <c r="P160" s="50">
        <v>0</v>
      </c>
      <c r="Q160" s="50">
        <v>0</v>
      </c>
      <c r="R160" s="50">
        <v>0</v>
      </c>
      <c r="S160" s="50">
        <v>0</v>
      </c>
      <c r="T160" s="50">
        <v>0</v>
      </c>
      <c r="U160" s="50">
        <v>0</v>
      </c>
      <c r="V160" s="50">
        <v>0</v>
      </c>
      <c r="W160" s="50">
        <v>0</v>
      </c>
      <c r="X160" s="50">
        <v>0</v>
      </c>
      <c r="Z160" s="51"/>
      <c r="AA160" s="51"/>
      <c r="AB160" s="51"/>
    </row>
    <row r="161" spans="2:37" s="98" customFormat="1" ht="12" customHeight="1">
      <c r="B161" s="100" t="s">
        <v>90</v>
      </c>
      <c r="C161" s="101">
        <v>1.8194939800000001</v>
      </c>
      <c r="D161" s="101">
        <v>1.6285244480000001</v>
      </c>
      <c r="E161" s="101">
        <v>1.0585408912000001</v>
      </c>
      <c r="F161" s="101">
        <v>1.5412355375872</v>
      </c>
      <c r="G161" s="101">
        <v>1.1893114043744002</v>
      </c>
      <c r="H161" s="101">
        <v>1.3295436445916802</v>
      </c>
      <c r="I161" s="101">
        <v>1.0650549889920002</v>
      </c>
      <c r="J161" s="101">
        <v>0.6212820769120001</v>
      </c>
      <c r="K161" s="101">
        <v>0.21301099779839996</v>
      </c>
      <c r="L161" s="101"/>
      <c r="M161" s="101"/>
      <c r="O161" s="100" t="s">
        <v>90</v>
      </c>
      <c r="P161" s="102">
        <v>5.7859908564000007</v>
      </c>
      <c r="Q161" s="102">
        <v>5.1787077446400005</v>
      </c>
      <c r="R161" s="102">
        <v>3.3661600340160005</v>
      </c>
      <c r="S161" s="102">
        <v>4.9011290095272964</v>
      </c>
      <c r="T161" s="102">
        <v>3.7820102659105928</v>
      </c>
      <c r="U161" s="102">
        <v>4.2279487898015429</v>
      </c>
      <c r="V161" s="102">
        <v>3.386874864994561</v>
      </c>
      <c r="W161" s="102">
        <v>1.9756770045801604</v>
      </c>
      <c r="X161" s="102">
        <v>0.67737497299891192</v>
      </c>
      <c r="Z161" s="97"/>
      <c r="AA161" s="97"/>
      <c r="AB161" s="97"/>
    </row>
    <row r="162" spans="2:37" s="68" customFormat="1" ht="12" customHeight="1">
      <c r="B162" s="62" t="s">
        <v>91</v>
      </c>
      <c r="C162" s="103">
        <v>0</v>
      </c>
      <c r="D162" s="103">
        <v>0</v>
      </c>
      <c r="E162" s="103">
        <v>0</v>
      </c>
      <c r="F162" s="103">
        <v>0</v>
      </c>
      <c r="G162" s="103">
        <v>8.8754582416000014E-3</v>
      </c>
      <c r="H162" s="103">
        <v>9.230476571264E-2</v>
      </c>
      <c r="I162" s="103">
        <v>0.21301099779839999</v>
      </c>
      <c r="J162" s="103">
        <v>0.35501832966400004</v>
      </c>
      <c r="K162" s="103">
        <v>0.40827107911360005</v>
      </c>
      <c r="L162" s="103"/>
      <c r="M162" s="103"/>
      <c r="O162" s="62" t="s">
        <v>91</v>
      </c>
      <c r="P162" s="104">
        <v>0</v>
      </c>
      <c r="Q162" s="104">
        <v>0</v>
      </c>
      <c r="R162" s="104">
        <v>0</v>
      </c>
      <c r="S162" s="104">
        <v>0</v>
      </c>
      <c r="T162" s="104">
        <v>0</v>
      </c>
      <c r="U162" s="104">
        <v>0</v>
      </c>
      <c r="V162" s="104">
        <v>0</v>
      </c>
      <c r="W162" s="104">
        <v>0</v>
      </c>
      <c r="X162" s="104">
        <v>0</v>
      </c>
      <c r="Z162" s="70"/>
      <c r="AA162" s="70"/>
      <c r="AB162" s="70"/>
    </row>
    <row r="163" spans="2:37" s="98" customFormat="1" ht="12" customHeight="1">
      <c r="B163" s="100" t="s">
        <v>92</v>
      </c>
      <c r="C163" s="101">
        <v>1.8194939800000001</v>
      </c>
      <c r="D163" s="101">
        <v>1.6285244480000001</v>
      </c>
      <c r="E163" s="101">
        <v>1.0585408912000001</v>
      </c>
      <c r="F163" s="101">
        <v>1.6936654259199999</v>
      </c>
      <c r="G163" s="101">
        <v>1.7750916483200001</v>
      </c>
      <c r="H163" s="101">
        <v>1.7750916483200001</v>
      </c>
      <c r="I163" s="101">
        <v>1.7750916483200003</v>
      </c>
      <c r="J163" s="101">
        <v>1.7750916483200001</v>
      </c>
      <c r="K163" s="101">
        <v>1.7750916483200001</v>
      </c>
      <c r="L163" s="101"/>
      <c r="M163" s="101"/>
      <c r="O163" s="100" t="s">
        <v>92</v>
      </c>
      <c r="P163" s="102">
        <v>5.7859908564000007</v>
      </c>
      <c r="Q163" s="102">
        <v>5.1787077446400005</v>
      </c>
      <c r="R163" s="102">
        <v>3.3661600340160005</v>
      </c>
      <c r="S163" s="102">
        <v>5.1011508963284484</v>
      </c>
      <c r="T163" s="102">
        <v>4.2012869132437771</v>
      </c>
      <c r="U163" s="102">
        <v>4.6472254371347272</v>
      </c>
      <c r="V163" s="102">
        <v>3.806151512327745</v>
      </c>
      <c r="W163" s="102">
        <v>1.9756770045801604</v>
      </c>
      <c r="X163" s="102">
        <v>0.67737497299891192</v>
      </c>
      <c r="Z163" s="97"/>
      <c r="AA163" s="97"/>
      <c r="AB163" s="97"/>
    </row>
    <row r="164" spans="2:37" ht="12" customHeight="1">
      <c r="Z164" s="33"/>
      <c r="AA164" s="33"/>
      <c r="AB164" s="33"/>
    </row>
    <row r="165" spans="2:37" ht="12" customHeight="1">
      <c r="Z165" s="33"/>
      <c r="AA165" s="33"/>
      <c r="AB165" s="33"/>
    </row>
    <row r="166" spans="2:37" ht="12" customHeight="1">
      <c r="Z166" s="33"/>
      <c r="AA166" s="33"/>
      <c r="AB166" s="33"/>
    </row>
    <row r="167" spans="2:37" ht="15" customHeight="1">
      <c r="B167" s="105" t="s">
        <v>93</v>
      </c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5" t="s">
        <v>93</v>
      </c>
      <c r="P167" s="106"/>
      <c r="Q167" s="106"/>
      <c r="R167" s="106"/>
      <c r="S167" s="106"/>
      <c r="T167" s="106"/>
      <c r="U167" s="106"/>
      <c r="V167" s="106"/>
      <c r="W167" s="106"/>
      <c r="X167" s="106"/>
      <c r="Z167" s="33"/>
      <c r="AA167" s="33"/>
      <c r="AB167" s="33"/>
    </row>
    <row r="168" spans="2:37" ht="15" customHeight="1">
      <c r="B168" s="107" t="s">
        <v>94</v>
      </c>
      <c r="C168" s="21">
        <v>2018</v>
      </c>
      <c r="D168" s="21">
        <v>2019</v>
      </c>
      <c r="E168" s="21">
        <v>2020</v>
      </c>
      <c r="F168" s="21">
        <v>2025</v>
      </c>
      <c r="G168" s="21">
        <v>2030</v>
      </c>
      <c r="H168" s="21">
        <v>2035</v>
      </c>
      <c r="I168" s="21">
        <v>2040</v>
      </c>
      <c r="J168" s="21">
        <v>2045</v>
      </c>
      <c r="K168" s="108">
        <v>2050</v>
      </c>
      <c r="L168" s="22"/>
      <c r="M168" s="22"/>
      <c r="O168" s="107" t="s">
        <v>94</v>
      </c>
      <c r="P168" s="21">
        <v>2018</v>
      </c>
      <c r="Q168" s="21">
        <v>2019</v>
      </c>
      <c r="R168" s="21">
        <v>2020</v>
      </c>
      <c r="S168" s="21">
        <v>2025</v>
      </c>
      <c r="T168" s="21">
        <v>2030</v>
      </c>
      <c r="U168" s="21">
        <v>2035</v>
      </c>
      <c r="V168" s="21">
        <v>2040</v>
      </c>
      <c r="W168" s="21">
        <v>2045</v>
      </c>
      <c r="X168" s="108">
        <v>2050</v>
      </c>
      <c r="Z168" s="33"/>
      <c r="AA168" s="33"/>
      <c r="AB168" s="33"/>
    </row>
    <row r="169" spans="2:37" ht="12" customHeight="1">
      <c r="B169" s="31" t="s">
        <v>95</v>
      </c>
      <c r="C169" s="109">
        <v>24.785215016553884</v>
      </c>
      <c r="D169" s="109">
        <v>24.572813261339846</v>
      </c>
      <c r="E169" s="109">
        <v>19.872671811520696</v>
      </c>
      <c r="F169" s="109">
        <v>21.124016739883242</v>
      </c>
      <c r="G169" s="109">
        <v>17.033558958780397</v>
      </c>
      <c r="H169" s="109">
        <v>13.2583599340063</v>
      </c>
      <c r="I169" s="109">
        <v>9.2828339858739017</v>
      </c>
      <c r="J169" s="109">
        <v>6.3101615382958043</v>
      </c>
      <c r="K169" s="110">
        <v>4.5324756131681285</v>
      </c>
      <c r="L169" s="110"/>
      <c r="M169" s="110"/>
      <c r="O169" s="31" t="s">
        <v>95</v>
      </c>
      <c r="P169" s="109">
        <v>72.238150451255152</v>
      </c>
      <c r="Q169" s="109">
        <v>71.2230709624761</v>
      </c>
      <c r="R169" s="109">
        <v>57.14220137541318</v>
      </c>
      <c r="S169" s="109">
        <v>58.254095663301243</v>
      </c>
      <c r="T169" s="109">
        <v>44.366344402006106</v>
      </c>
      <c r="U169" s="109">
        <v>26.152370793863135</v>
      </c>
      <c r="V169" s="109">
        <v>7.9867150845314949</v>
      </c>
      <c r="W169" s="109">
        <v>0</v>
      </c>
      <c r="X169" s="109">
        <v>0</v>
      </c>
    </row>
    <row r="170" spans="2:37" ht="12" customHeight="1">
      <c r="B170" s="31" t="s">
        <v>61</v>
      </c>
      <c r="C170" s="109">
        <v>5.5743132116865626</v>
      </c>
      <c r="D170" s="109">
        <v>5.4942803229924868</v>
      </c>
      <c r="E170" s="109">
        <v>4.8144033481321111</v>
      </c>
      <c r="F170" s="109">
        <v>5.0903191953332332</v>
      </c>
      <c r="G170" s="109">
        <v>4.4614609922475097</v>
      </c>
      <c r="H170" s="109">
        <v>3.5982104579140586</v>
      </c>
      <c r="I170" s="109">
        <v>2.5894668757160333</v>
      </c>
      <c r="J170" s="109">
        <v>1.9069329699843056</v>
      </c>
      <c r="K170" s="110">
        <v>1.5854779414865079</v>
      </c>
      <c r="L170" s="110"/>
      <c r="M170" s="110"/>
      <c r="O170" s="31" t="s">
        <v>61</v>
      </c>
      <c r="P170" s="109">
        <v>16.428070211542902</v>
      </c>
      <c r="Q170" s="109">
        <v>16.126325164425413</v>
      </c>
      <c r="R170" s="109">
        <v>14.013799561183445</v>
      </c>
      <c r="S170" s="109">
        <v>14.425843147031618</v>
      </c>
      <c r="T170" s="109">
        <v>11.611985002101889</v>
      </c>
      <c r="U170" s="109">
        <v>7.1502148099079497</v>
      </c>
      <c r="V170" s="109">
        <v>1.914259128543363</v>
      </c>
      <c r="W170" s="109">
        <v>3.6847200000000004E-2</v>
      </c>
      <c r="X170" s="109">
        <v>0</v>
      </c>
      <c r="AK170" s="80"/>
    </row>
    <row r="171" spans="2:37" ht="12" customHeight="1">
      <c r="B171" s="31" t="s">
        <v>96</v>
      </c>
      <c r="C171" s="109">
        <v>11.490610191551852</v>
      </c>
      <c r="D171" s="109">
        <v>11.267661714720253</v>
      </c>
      <c r="E171" s="109">
        <v>10.352031604126328</v>
      </c>
      <c r="F171" s="109">
        <v>9.7012324002720085</v>
      </c>
      <c r="G171" s="109">
        <v>7.840098143813429</v>
      </c>
      <c r="H171" s="109">
        <v>6.4018658681105451</v>
      </c>
      <c r="I171" s="109">
        <v>5.0412478475254519</v>
      </c>
      <c r="J171" s="109">
        <v>4.0296452671487391</v>
      </c>
      <c r="K171" s="110">
        <v>3.4079152471694032</v>
      </c>
      <c r="L171" s="110"/>
      <c r="M171" s="110"/>
      <c r="O171" s="31" t="s">
        <v>96</v>
      </c>
      <c r="P171" s="109">
        <v>33.926614222204336</v>
      </c>
      <c r="Q171" s="109">
        <v>33.130897876153853</v>
      </c>
      <c r="R171" s="109">
        <v>30.198648272212516</v>
      </c>
      <c r="S171" s="109">
        <v>27.572515296241711</v>
      </c>
      <c r="T171" s="109">
        <v>20.628804337335744</v>
      </c>
      <c r="U171" s="109">
        <v>13.275704359151952</v>
      </c>
      <c r="V171" s="109">
        <v>4.8944755407733513</v>
      </c>
      <c r="W171" s="109">
        <v>0.38136890396940654</v>
      </c>
      <c r="X171" s="109">
        <v>0</v>
      </c>
    </row>
    <row r="172" spans="2:37" ht="12" customHeight="1">
      <c r="B172" s="31" t="s">
        <v>97</v>
      </c>
      <c r="C172" s="109">
        <v>0.43910243667983601</v>
      </c>
      <c r="D172" s="109">
        <v>0.43901603835014602</v>
      </c>
      <c r="E172" s="109">
        <v>0.37096855240587301</v>
      </c>
      <c r="F172" s="109">
        <v>0.39292247451665002</v>
      </c>
      <c r="G172" s="109">
        <v>0.32125153488958264</v>
      </c>
      <c r="H172" s="109">
        <v>0.24999178275064959</v>
      </c>
      <c r="I172" s="109">
        <v>0.20904445320467879</v>
      </c>
      <c r="J172" s="109">
        <v>0.18008798996994191</v>
      </c>
      <c r="K172" s="110">
        <v>0.14735988177393622</v>
      </c>
      <c r="L172" s="110"/>
      <c r="M172" s="110"/>
      <c r="O172" s="31" t="s">
        <v>97</v>
      </c>
      <c r="P172" s="110">
        <v>1.2353905549647013</v>
      </c>
      <c r="Q172" s="110">
        <v>1.2271529959576706</v>
      </c>
      <c r="R172" s="110">
        <v>1.0335666129145751</v>
      </c>
      <c r="S172" s="110">
        <v>1.0355253592449449</v>
      </c>
      <c r="T172" s="110">
        <v>0.77149126487725272</v>
      </c>
      <c r="U172" s="110">
        <v>0.41977441328893922</v>
      </c>
      <c r="V172" s="110">
        <v>0.17035321731158087</v>
      </c>
      <c r="W172" s="110">
        <v>0</v>
      </c>
      <c r="X172" s="110">
        <v>0</v>
      </c>
    </row>
    <row r="173" spans="2:37" ht="12" customHeight="1">
      <c r="B173" s="31" t="s">
        <v>98</v>
      </c>
      <c r="C173" s="109">
        <v>0.91937988734059695</v>
      </c>
      <c r="D173" s="109">
        <v>0.91218414974419593</v>
      </c>
      <c r="E173" s="109">
        <v>0.78466391144223036</v>
      </c>
      <c r="F173" s="109">
        <v>0.97426191055641798</v>
      </c>
      <c r="G173" s="109">
        <v>0.97426191055641786</v>
      </c>
      <c r="H173" s="109">
        <v>0.97426191055641798</v>
      </c>
      <c r="I173" s="109">
        <v>0.97426191055641786</v>
      </c>
      <c r="J173" s="109">
        <v>0.97426191055641798</v>
      </c>
      <c r="K173" s="110">
        <v>0.97426191055641798</v>
      </c>
      <c r="L173" s="110"/>
      <c r="M173" s="110"/>
      <c r="O173" s="31" t="s">
        <v>98</v>
      </c>
      <c r="P173" s="109">
        <v>0.37325552418000008</v>
      </c>
      <c r="Q173" s="109">
        <v>0.37289431886355001</v>
      </c>
      <c r="R173" s="109">
        <v>0.30716515845113995</v>
      </c>
      <c r="S173" s="109">
        <v>0.34811403778392935</v>
      </c>
      <c r="T173" s="109">
        <v>0.22540864767003599</v>
      </c>
      <c r="U173" s="109">
        <v>0</v>
      </c>
      <c r="V173" s="109">
        <v>0</v>
      </c>
      <c r="W173" s="109">
        <v>0</v>
      </c>
      <c r="X173" s="109">
        <v>0</v>
      </c>
    </row>
    <row r="174" spans="2:37" s="90" customFormat="1" ht="12" customHeight="1">
      <c r="B174" s="87" t="s">
        <v>99</v>
      </c>
      <c r="C174" s="111">
        <v>7.8536696393022104E-2</v>
      </c>
      <c r="D174" s="111">
        <v>8.6742022881845321E-2</v>
      </c>
      <c r="E174" s="111">
        <v>7.6192317396215473E-2</v>
      </c>
      <c r="F174" s="111">
        <v>9.3744702337918775E-2</v>
      </c>
      <c r="G174" s="111">
        <v>0.10680257990124745</v>
      </c>
      <c r="H174" s="111">
        <v>0.10990724314509664</v>
      </c>
      <c r="I174" s="111">
        <v>0.11171001135055331</v>
      </c>
      <c r="J174" s="111">
        <v>8.9883527920809628E-2</v>
      </c>
      <c r="K174" s="112">
        <v>6.3812170011476016E-2</v>
      </c>
      <c r="L174" s="112"/>
      <c r="M174" s="112"/>
      <c r="O174" s="87" t="s">
        <v>99</v>
      </c>
      <c r="P174" s="111">
        <v>0.23233934992108254</v>
      </c>
      <c r="Q174" s="111">
        <v>0.2557033395724766</v>
      </c>
      <c r="R174" s="111">
        <v>0.22290824377436799</v>
      </c>
      <c r="S174" s="111">
        <v>0.26919353744547408</v>
      </c>
      <c r="T174" s="111">
        <v>0.29700588465332428</v>
      </c>
      <c r="U174" s="111">
        <v>0.26513445224224175</v>
      </c>
      <c r="V174" s="111">
        <v>0.15749949816309969</v>
      </c>
      <c r="W174" s="111">
        <v>1.9043748897521029E-2</v>
      </c>
      <c r="X174" s="111">
        <v>0</v>
      </c>
    </row>
    <row r="175" spans="2:37" s="90" customFormat="1" ht="12" customHeight="1">
      <c r="B175" s="87" t="s">
        <v>100</v>
      </c>
      <c r="C175" s="111">
        <v>0.36726888667555102</v>
      </c>
      <c r="D175" s="111">
        <v>0.36726888667555102</v>
      </c>
      <c r="E175" s="111">
        <v>0.36726888667555102</v>
      </c>
      <c r="F175" s="111">
        <v>0.34890544234177345</v>
      </c>
      <c r="G175" s="111">
        <v>0.33054199800799594</v>
      </c>
      <c r="H175" s="111">
        <v>0.31217855367421832</v>
      </c>
      <c r="I175" s="111">
        <v>0.29381510934044081</v>
      </c>
      <c r="J175" s="111">
        <v>0.22036133200533059</v>
      </c>
      <c r="K175" s="112">
        <v>0.1469075546702204</v>
      </c>
      <c r="L175" s="112"/>
      <c r="M175" s="112"/>
      <c r="O175" s="87" t="s">
        <v>100</v>
      </c>
      <c r="P175" s="111">
        <v>1.0332908128728957</v>
      </c>
      <c r="Q175" s="111">
        <v>1.026602846446534</v>
      </c>
      <c r="R175" s="111">
        <v>1.023258863233353</v>
      </c>
      <c r="S175" s="111">
        <v>0.94664987981098536</v>
      </c>
      <c r="T175" s="111">
        <v>0.89759866204844152</v>
      </c>
      <c r="U175" s="111">
        <v>0.66388656061815776</v>
      </c>
      <c r="V175" s="111">
        <v>0.33707350788863388</v>
      </c>
      <c r="W175" s="111">
        <v>0</v>
      </c>
      <c r="X175" s="111">
        <v>0</v>
      </c>
    </row>
    <row r="176" spans="2:37" ht="12" customHeight="1">
      <c r="B176" s="31" t="s">
        <v>101</v>
      </c>
      <c r="C176" s="109">
        <v>0</v>
      </c>
      <c r="D176" s="109">
        <v>0</v>
      </c>
      <c r="E176" s="109">
        <v>0</v>
      </c>
      <c r="F176" s="109">
        <v>0</v>
      </c>
      <c r="G176" s="109">
        <v>0</v>
      </c>
      <c r="H176" s="109">
        <v>0</v>
      </c>
      <c r="I176" s="109">
        <v>0</v>
      </c>
      <c r="J176" s="109">
        <v>0</v>
      </c>
      <c r="K176" s="110">
        <v>0</v>
      </c>
      <c r="L176" s="110"/>
      <c r="M176" s="110"/>
      <c r="O176" s="31" t="s">
        <v>101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</row>
    <row r="177" spans="2:37" ht="12" customHeight="1">
      <c r="B177" s="31" t="s">
        <v>102</v>
      </c>
      <c r="C177" s="109">
        <v>1.5743320616280001</v>
      </c>
      <c r="D177" s="109">
        <v>1.601864217211999</v>
      </c>
      <c r="E177" s="109">
        <v>0.79298327525402246</v>
      </c>
      <c r="F177" s="109">
        <v>1.5481176680639936</v>
      </c>
      <c r="G177" s="109">
        <v>1.4942029231731804</v>
      </c>
      <c r="H177" s="109">
        <v>1.4222632011781895</v>
      </c>
      <c r="I177" s="109">
        <v>1.3347533589918983</v>
      </c>
      <c r="J177" s="109">
        <v>1.2316733966143061</v>
      </c>
      <c r="K177" s="110">
        <v>1.1130233140454133</v>
      </c>
      <c r="L177" s="110"/>
      <c r="M177" s="110"/>
      <c r="O177" s="31" t="s">
        <v>102</v>
      </c>
      <c r="P177" s="110">
        <v>4.7576314902398158</v>
      </c>
      <c r="Q177" s="110">
        <v>4.8408336644146601</v>
      </c>
      <c r="R177" s="110">
        <v>2.3963954578176558</v>
      </c>
      <c r="S177" s="110">
        <v>4.5680010792971988</v>
      </c>
      <c r="T177" s="110">
        <v>4.063933110446416</v>
      </c>
      <c r="U177" s="110">
        <v>3.4384635151683902</v>
      </c>
      <c r="V177" s="110">
        <v>2.5411835300503154</v>
      </c>
      <c r="W177" s="110">
        <v>1.7121738221014788</v>
      </c>
      <c r="X177" s="110">
        <v>0.50453346825678591</v>
      </c>
    </row>
    <row r="178" spans="2:37" ht="12" customHeight="1">
      <c r="B178" s="113" t="s">
        <v>103</v>
      </c>
      <c r="C178" s="114">
        <v>45.228758388509313</v>
      </c>
      <c r="D178" s="114">
        <v>44.741830613916328</v>
      </c>
      <c r="E178" s="114">
        <v>37.431183706953021</v>
      </c>
      <c r="F178" s="114">
        <v>39.273520533305245</v>
      </c>
      <c r="G178" s="114">
        <v>32.56217904136976</v>
      </c>
      <c r="H178" s="114">
        <v>26.327038951335471</v>
      </c>
      <c r="I178" s="114">
        <v>19.837133552559372</v>
      </c>
      <c r="J178" s="114">
        <v>14.943007932495656</v>
      </c>
      <c r="K178" s="115">
        <v>11.971233632881502</v>
      </c>
      <c r="L178" s="115"/>
      <c r="M178" s="115"/>
      <c r="O178" s="113" t="s">
        <v>103</v>
      </c>
      <c r="P178" s="114">
        <v>130.22474261718085</v>
      </c>
      <c r="Q178" s="114">
        <v>128.20348116831025</v>
      </c>
      <c r="R178" s="114">
        <v>106.33794354500024</v>
      </c>
      <c r="S178" s="114">
        <v>107.4199380001571</v>
      </c>
      <c r="T178" s="114">
        <v>82.862571311139206</v>
      </c>
      <c r="U178" s="114">
        <v>51.365548904240768</v>
      </c>
      <c r="V178" s="114">
        <v>18.001559507261838</v>
      </c>
      <c r="W178" s="114">
        <v>2.1494336749684066</v>
      </c>
      <c r="X178" s="114">
        <v>0.50453346825678591</v>
      </c>
    </row>
    <row r="179" spans="2:37" ht="12" customHeight="1">
      <c r="B179" s="116"/>
      <c r="C179" s="114"/>
      <c r="D179" s="114"/>
      <c r="E179" s="117">
        <v>-0.16339624031139732</v>
      </c>
      <c r="F179" s="117">
        <v>-0.12221918516919694</v>
      </c>
      <c r="G179" s="117">
        <v>-0.27222068041083358</v>
      </c>
      <c r="H179" s="117">
        <v>-0.41157886054070369</v>
      </c>
      <c r="I179" s="117">
        <v>-0.55663115969176946</v>
      </c>
      <c r="J179" s="117">
        <v>-0.66601706440129793</v>
      </c>
      <c r="K179" s="117">
        <v>-0.73243755410494948</v>
      </c>
      <c r="L179" s="117"/>
      <c r="M179" s="117"/>
      <c r="N179" s="118"/>
      <c r="O179" s="113"/>
      <c r="P179" s="114"/>
      <c r="Q179" s="114"/>
      <c r="R179" s="117">
        <v>-0.17055338454190738</v>
      </c>
      <c r="S179" s="117">
        <v>-0.16211371936825758</v>
      </c>
      <c r="T179" s="117">
        <v>-0.35366364036282161</v>
      </c>
      <c r="U179" s="117">
        <v>-0.59934357135898531</v>
      </c>
      <c r="V179" s="117">
        <v>-0.85958603196095174</v>
      </c>
      <c r="W179" s="117">
        <v>-0.98323420194693034</v>
      </c>
      <c r="X179" s="117">
        <v>-0.99606458838980816</v>
      </c>
      <c r="AE179" s="118"/>
      <c r="AF179" s="118"/>
      <c r="AG179" s="118"/>
      <c r="AH179" s="118"/>
      <c r="AI179" s="118"/>
      <c r="AJ179" s="118"/>
      <c r="AK179" s="118"/>
    </row>
    <row r="180" spans="2:37" ht="12" customHeight="1">
      <c r="B180" s="116" t="s">
        <v>104</v>
      </c>
      <c r="C180" s="114">
        <v>44.37421363261231</v>
      </c>
      <c r="D180" s="114">
        <v>43.867966991407329</v>
      </c>
      <c r="E180" s="114">
        <v>36.962625029705485</v>
      </c>
      <c r="F180" s="114">
        <v>38.428977219990479</v>
      </c>
      <c r="G180" s="114">
        <v>31.747047792929589</v>
      </c>
      <c r="H180" s="114">
        <v>25.551152918182179</v>
      </c>
      <c r="I180" s="114">
        <v>19.108986689103748</v>
      </c>
      <c r="J180" s="114">
        <v>14.271094193148485</v>
      </c>
      <c r="K180" s="114">
        <v>11.364046972053574</v>
      </c>
      <c r="L180" s="114"/>
      <c r="M180" s="114"/>
      <c r="O180" s="116" t="s">
        <v>104</v>
      </c>
      <c r="P180" s="114">
        <v>127.64230836486011</v>
      </c>
      <c r="Q180" s="114">
        <v>125.56266530108805</v>
      </c>
      <c r="R180" s="114">
        <v>104.92195922235818</v>
      </c>
      <c r="S180" s="114">
        <v>104.92796026079084</v>
      </c>
      <c r="T180" s="114">
        <v>80.645577341631636</v>
      </c>
      <c r="U180" s="114">
        <v>49.489766830489373</v>
      </c>
      <c r="V180" s="114">
        <v>16.615269819803213</v>
      </c>
      <c r="W180" s="114">
        <v>1.2153929476271186</v>
      </c>
      <c r="X180" s="114">
        <v>0.22929575490348592</v>
      </c>
    </row>
    <row r="181" spans="2:37" ht="12" customHeight="1">
      <c r="B181" s="116"/>
      <c r="C181" s="114"/>
      <c r="D181" s="114"/>
      <c r="E181" s="117">
        <v>-0.15741194396025771</v>
      </c>
      <c r="F181" s="117">
        <v>-0.12398545326894717</v>
      </c>
      <c r="G181" s="117">
        <v>-0.27630455728326631</v>
      </c>
      <c r="H181" s="117">
        <v>-0.4175441747007097</v>
      </c>
      <c r="I181" s="117">
        <v>-0.56439771433112607</v>
      </c>
      <c r="J181" s="117">
        <v>-0.6746807483477899</v>
      </c>
      <c r="K181" s="117">
        <v>-0.74094885741389582</v>
      </c>
      <c r="L181" s="117"/>
      <c r="M181" s="117"/>
      <c r="N181" s="118"/>
      <c r="O181" s="113"/>
      <c r="P181" s="114"/>
      <c r="Q181" s="114"/>
      <c r="R181" s="117">
        <v>-0.16438569561449889</v>
      </c>
      <c r="S181" s="117">
        <v>-0.16433790243952717</v>
      </c>
      <c r="T181" s="117">
        <v>-0.35772646153814314</v>
      </c>
      <c r="U181" s="117">
        <v>-0.60585603442060321</v>
      </c>
      <c r="V181" s="117">
        <v>-0.867673485745454</v>
      </c>
      <c r="W181" s="117">
        <v>-0.99032042729650005</v>
      </c>
      <c r="X181" s="117">
        <v>-0.998173854032537</v>
      </c>
      <c r="AE181" s="118"/>
      <c r="AF181" s="118"/>
      <c r="AG181" s="118"/>
      <c r="AH181" s="118"/>
      <c r="AI181" s="118"/>
      <c r="AJ181" s="118"/>
      <c r="AK181" s="118"/>
    </row>
    <row r="182" spans="2:37" ht="15.75" customHeight="1">
      <c r="B182" s="107" t="s">
        <v>94</v>
      </c>
      <c r="C182" s="21">
        <v>2018</v>
      </c>
      <c r="D182" s="21">
        <v>2019</v>
      </c>
      <c r="E182" s="21">
        <v>2020</v>
      </c>
      <c r="F182" s="21">
        <v>2025</v>
      </c>
      <c r="G182" s="21">
        <v>2030</v>
      </c>
      <c r="H182" s="21">
        <v>2035</v>
      </c>
      <c r="I182" s="21">
        <v>2040</v>
      </c>
      <c r="J182" s="21">
        <v>2045</v>
      </c>
      <c r="K182" s="108">
        <v>2050</v>
      </c>
      <c r="L182" s="22"/>
      <c r="M182" s="22"/>
      <c r="O182" s="107" t="s">
        <v>94</v>
      </c>
      <c r="P182" s="21">
        <v>2018</v>
      </c>
      <c r="Q182" s="21">
        <v>2019</v>
      </c>
      <c r="R182" s="21">
        <v>2020</v>
      </c>
      <c r="S182" s="21">
        <v>2025</v>
      </c>
      <c r="T182" s="21">
        <v>2030</v>
      </c>
      <c r="U182" s="21">
        <v>2035</v>
      </c>
      <c r="V182" s="21">
        <v>2040</v>
      </c>
      <c r="W182" s="21">
        <v>2045</v>
      </c>
      <c r="X182" s="108">
        <v>2050</v>
      </c>
    </row>
    <row r="183" spans="2:37" s="90" customFormat="1" ht="12" customHeight="1">
      <c r="B183" s="87" t="s">
        <v>85</v>
      </c>
      <c r="C183" s="111">
        <v>1.8194939800000001</v>
      </c>
      <c r="D183" s="111">
        <v>1.6285244480000001</v>
      </c>
      <c r="E183" s="111">
        <v>1.0585408912000001</v>
      </c>
      <c r="F183" s="111">
        <v>1.6936654259199999</v>
      </c>
      <c r="G183" s="111">
        <v>1.7750916483200001</v>
      </c>
      <c r="H183" s="111">
        <v>1.7750916483200001</v>
      </c>
      <c r="I183" s="111">
        <v>1.7750916483200003</v>
      </c>
      <c r="J183" s="111">
        <v>1.7750916483200001</v>
      </c>
      <c r="K183" s="112">
        <v>1.7750916483200001</v>
      </c>
      <c r="L183" s="112"/>
      <c r="M183" s="112"/>
      <c r="O183" s="87" t="s">
        <v>85</v>
      </c>
      <c r="P183" s="111">
        <v>5.7859908564000007</v>
      </c>
      <c r="Q183" s="111">
        <v>5.1787077446400005</v>
      </c>
      <c r="R183" s="111">
        <v>3.3661600340160005</v>
      </c>
      <c r="S183" s="111">
        <v>5.1011508963284484</v>
      </c>
      <c r="T183" s="111">
        <v>4.2012869132437771</v>
      </c>
      <c r="U183" s="111">
        <v>4.6472254371347272</v>
      </c>
      <c r="V183" s="111">
        <v>3.806151512327745</v>
      </c>
      <c r="W183" s="111">
        <v>1.9756770045801604</v>
      </c>
      <c r="X183" s="111">
        <v>0.67737497299891192</v>
      </c>
    </row>
    <row r="184" spans="2:37" ht="12" customHeight="1">
      <c r="B184" s="31" t="s">
        <v>105</v>
      </c>
      <c r="C184" s="109">
        <v>5.9037976366929996</v>
      </c>
      <c r="D184" s="109">
        <v>6.0765395623850003</v>
      </c>
      <c r="E184" s="109">
        <v>1.558872679467501</v>
      </c>
      <c r="F184" s="109">
        <v>6.1133633921330546</v>
      </c>
      <c r="G184" s="109">
        <v>6.0901510110047425</v>
      </c>
      <c r="H184" s="109">
        <v>5.923410765412898</v>
      </c>
      <c r="I184" s="109">
        <v>5.7000979364952489</v>
      </c>
      <c r="J184" s="109">
        <v>5.420212524251796</v>
      </c>
      <c r="K184" s="110">
        <v>5.0837545286825385</v>
      </c>
      <c r="L184" s="110"/>
      <c r="M184" s="110"/>
      <c r="O184" s="31" t="s">
        <v>105</v>
      </c>
      <c r="P184" s="109">
        <v>17.841276458086245</v>
      </c>
      <c r="Q184" s="109">
        <v>18.363302557527469</v>
      </c>
      <c r="R184" s="109">
        <v>4.7109132373507876</v>
      </c>
      <c r="S184" s="109">
        <v>18.038583984589874</v>
      </c>
      <c r="T184" s="109">
        <v>16.563992719730699</v>
      </c>
      <c r="U184" s="109">
        <v>14.320437866462219</v>
      </c>
      <c r="V184" s="109">
        <v>10.852188457375844</v>
      </c>
      <c r="W184" s="109">
        <v>7.5347458342129059</v>
      </c>
      <c r="X184" s="109">
        <v>2.3044659278517949</v>
      </c>
    </row>
    <row r="185" spans="2:37" ht="12" customHeight="1">
      <c r="B185" s="31" t="s">
        <v>106</v>
      </c>
      <c r="C185" s="109">
        <v>7.7232916166929995</v>
      </c>
      <c r="D185" s="109">
        <v>7.7050640103850006</v>
      </c>
      <c r="E185" s="109">
        <v>2.6174135706675008</v>
      </c>
      <c r="F185" s="109">
        <v>7.8070288180530545</v>
      </c>
      <c r="G185" s="109">
        <v>7.8652426593247426</v>
      </c>
      <c r="H185" s="109">
        <v>7.6985024137328981</v>
      </c>
      <c r="I185" s="109">
        <v>7.475189584815249</v>
      </c>
      <c r="J185" s="109">
        <v>7.1953041725717961</v>
      </c>
      <c r="K185" s="110">
        <v>6.8588461770025386</v>
      </c>
      <c r="L185" s="110"/>
      <c r="M185" s="110"/>
      <c r="O185" s="31" t="s">
        <v>106</v>
      </c>
      <c r="P185" s="109">
        <v>23.627267314486247</v>
      </c>
      <c r="Q185" s="109">
        <v>23.542010302167469</v>
      </c>
      <c r="R185" s="109">
        <v>8.077073271366789</v>
      </c>
      <c r="S185" s="109">
        <v>23.139734880918322</v>
      </c>
      <c r="T185" s="109">
        <v>20.765279632974476</v>
      </c>
      <c r="U185" s="109">
        <v>18.967663303596947</v>
      </c>
      <c r="V185" s="109">
        <v>14.658339969703588</v>
      </c>
      <c r="W185" s="109">
        <v>9.5104228387930654</v>
      </c>
      <c r="X185" s="109">
        <v>2.981840900850707</v>
      </c>
    </row>
    <row r="189" spans="2:37" ht="12" customHeight="1">
      <c r="B189" t="s">
        <v>107</v>
      </c>
      <c r="T189" s="119"/>
    </row>
    <row r="190" spans="2:37" ht="12" customHeight="1">
      <c r="C190" t="s">
        <v>108</v>
      </c>
      <c r="D190" t="s">
        <v>108</v>
      </c>
      <c r="E190" t="s">
        <v>108</v>
      </c>
      <c r="O190" t="s">
        <v>109</v>
      </c>
    </row>
    <row r="191" spans="2:37" ht="30.75" customHeight="1">
      <c r="B191" s="107" t="s">
        <v>94</v>
      </c>
      <c r="C191" s="21">
        <v>2018</v>
      </c>
      <c r="D191" s="21">
        <v>2019</v>
      </c>
      <c r="E191" s="21">
        <v>2020</v>
      </c>
      <c r="O191" s="120" t="s">
        <v>110</v>
      </c>
      <c r="P191" s="121">
        <v>2018</v>
      </c>
      <c r="Q191" s="122">
        <v>2019</v>
      </c>
      <c r="R191" s="122" t="s">
        <v>111</v>
      </c>
      <c r="S191" s="123">
        <v>2025</v>
      </c>
      <c r="T191" s="123">
        <v>2030</v>
      </c>
      <c r="U191" s="123">
        <v>2035</v>
      </c>
      <c r="V191" s="123">
        <v>2040</v>
      </c>
      <c r="W191" s="123">
        <v>2045</v>
      </c>
      <c r="X191" s="123">
        <v>2050</v>
      </c>
    </row>
    <row r="192" spans="2:37" ht="13.5" customHeight="1">
      <c r="B192" s="31" t="s">
        <v>112</v>
      </c>
      <c r="C192" s="124">
        <v>41.82612921262632</v>
      </c>
      <c r="D192" s="124">
        <v>41.296669059619902</v>
      </c>
      <c r="E192" s="124">
        <v>34.975549700971648</v>
      </c>
      <c r="O192" s="125" t="s">
        <v>112</v>
      </c>
      <c r="P192" s="126">
        <v>130.84962646040501</v>
      </c>
      <c r="Q192" s="126">
        <v>130.57870455249099</v>
      </c>
      <c r="R192" s="126">
        <v>108.33575756355</v>
      </c>
      <c r="S192" s="127"/>
      <c r="T192" s="127"/>
      <c r="U192" s="127"/>
      <c r="V192" s="127"/>
      <c r="W192" s="127"/>
      <c r="X192" s="127"/>
    </row>
    <row r="193" spans="2:24" ht="12" customHeight="1">
      <c r="B193" s="31" t="s">
        <v>95</v>
      </c>
      <c r="C193" s="128">
        <v>24.718228901257</v>
      </c>
      <c r="D193" s="128">
        <v>24.518616821803299</v>
      </c>
      <c r="E193" s="128">
        <v>19.808085372774499</v>
      </c>
      <c r="G193" s="124"/>
      <c r="H193" s="124"/>
      <c r="I193" s="124"/>
      <c r="O193" s="127" t="s">
        <v>95</v>
      </c>
      <c r="P193" s="127">
        <v>71.185580178055503</v>
      </c>
      <c r="Q193" s="127">
        <v>70.802883735495101</v>
      </c>
      <c r="R193" s="127">
        <v>59.808395089617498</v>
      </c>
      <c r="S193" s="127">
        <v>57.910420129709827</v>
      </c>
      <c r="T193" s="127">
        <v>44.10460096727855</v>
      </c>
      <c r="U193" s="127">
        <v>25.998082414910172</v>
      </c>
      <c r="V193" s="127">
        <v>7.9395967053503353</v>
      </c>
      <c r="W193" s="127">
        <v>0</v>
      </c>
      <c r="X193" s="127">
        <v>0</v>
      </c>
    </row>
    <row r="194" spans="2:24" ht="12" customHeight="1">
      <c r="B194" s="31" t="s">
        <v>61</v>
      </c>
      <c r="C194" s="128">
        <v>5.5612392880525796</v>
      </c>
      <c r="D194" s="128">
        <v>5.4750445226866598</v>
      </c>
      <c r="E194" s="128">
        <v>4.8137270961390204</v>
      </c>
      <c r="G194" s="124"/>
      <c r="H194" s="124"/>
      <c r="I194" s="124"/>
      <c r="O194" s="127" t="s">
        <v>61</v>
      </c>
      <c r="P194" s="127">
        <v>20.3802146466811</v>
      </c>
      <c r="Q194" s="127">
        <v>20.786101134797299</v>
      </c>
      <c r="R194" s="127">
        <v>16.725567675738599</v>
      </c>
      <c r="S194" s="127">
        <v>18.594257002234134</v>
      </c>
      <c r="T194" s="127">
        <v>14.967321579369836</v>
      </c>
      <c r="U194" s="127">
        <v>9.2163023291963775</v>
      </c>
      <c r="V194" s="127">
        <v>2.4673931251174182</v>
      </c>
      <c r="W194" s="127">
        <v>4.7494368241048225E-2</v>
      </c>
      <c r="X194" s="127">
        <v>0</v>
      </c>
    </row>
    <row r="195" spans="2:24" ht="12" customHeight="1">
      <c r="B195" s="31" t="s">
        <v>96</v>
      </c>
      <c r="C195" s="128">
        <v>11.1075585866369</v>
      </c>
      <c r="D195" s="128">
        <v>10.863991676779801</v>
      </c>
      <c r="E195" s="128">
        <v>9.9827686796522599</v>
      </c>
      <c r="G195" s="124"/>
      <c r="H195" s="124"/>
      <c r="I195" s="124"/>
      <c r="O195" s="127" t="s">
        <v>113</v>
      </c>
      <c r="P195" s="127">
        <v>31.0198912904265</v>
      </c>
      <c r="Q195" s="127">
        <v>30.656171024089801</v>
      </c>
      <c r="R195" s="127">
        <v>26.0623582128683</v>
      </c>
      <c r="S195" s="127">
        <v>25.512974252783657</v>
      </c>
      <c r="T195" s="127">
        <v>19.087926809343237</v>
      </c>
      <c r="U195" s="127">
        <v>12.284069837791643</v>
      </c>
      <c r="V195" s="127">
        <v>4.5288805577215765</v>
      </c>
      <c r="W195" s="127">
        <v>0.3528823875241453</v>
      </c>
      <c r="X195" s="127">
        <v>0</v>
      </c>
    </row>
    <row r="196" spans="2:24" ht="12" customHeight="1">
      <c r="B196" s="31" t="s">
        <v>97</v>
      </c>
      <c r="C196" s="129">
        <v>0.43910243667983601</v>
      </c>
      <c r="D196" s="129">
        <v>0.43901603835014602</v>
      </c>
      <c r="E196" s="129">
        <v>0.37096855240587301</v>
      </c>
      <c r="G196" s="124"/>
      <c r="H196" s="124"/>
      <c r="I196" s="124"/>
      <c r="O196" s="127" t="s">
        <v>114</v>
      </c>
      <c r="P196" s="127">
        <v>1.3339190041551101</v>
      </c>
      <c r="Q196" s="127">
        <v>1.33659246970305</v>
      </c>
      <c r="R196" s="127">
        <v>1.13982194701877</v>
      </c>
      <c r="S196" s="127">
        <v>1.1278751727882197</v>
      </c>
      <c r="T196" s="127">
        <v>0.84029409411325451</v>
      </c>
      <c r="U196" s="127">
        <v>0.45721056919895714</v>
      </c>
      <c r="V196" s="127">
        <v>0.18554559064630299</v>
      </c>
      <c r="W196" s="127">
        <v>0</v>
      </c>
      <c r="X196" s="127">
        <v>0</v>
      </c>
    </row>
    <row r="197" spans="2:24" ht="12" customHeight="1">
      <c r="B197" s="31" t="s">
        <v>98</v>
      </c>
      <c r="C197" s="109">
        <v>0.86657568240921201</v>
      </c>
      <c r="D197" s="109">
        <v>0.85384801583627501</v>
      </c>
      <c r="E197" s="109">
        <v>0.68237209924532005</v>
      </c>
      <c r="G197" s="124"/>
      <c r="H197" s="124"/>
      <c r="I197" s="124"/>
      <c r="O197" s="127" t="s">
        <v>115</v>
      </c>
      <c r="P197" s="127">
        <v>0.44921495277566698</v>
      </c>
      <c r="Q197" s="127">
        <v>0.44794365091577298</v>
      </c>
      <c r="R197" s="127">
        <v>0.38397897680776499</v>
      </c>
      <c r="S197" s="127">
        <v>0.41817604916910728</v>
      </c>
      <c r="T197" s="127">
        <v>0.27077476774927828</v>
      </c>
      <c r="U197" s="127">
        <v>0</v>
      </c>
      <c r="V197" s="127">
        <v>0</v>
      </c>
      <c r="W197" s="127">
        <v>0</v>
      </c>
      <c r="X197" s="127">
        <v>0</v>
      </c>
    </row>
    <row r="198" spans="2:24" s="90" customFormat="1" ht="12" customHeight="1">
      <c r="B198" s="87" t="s">
        <v>99</v>
      </c>
      <c r="C198" s="112">
        <v>7.8536696393022104E-2</v>
      </c>
      <c r="D198" s="112">
        <v>7.4745792519985699E-2</v>
      </c>
      <c r="E198" s="112">
        <v>5.9876098632566002E-2</v>
      </c>
      <c r="G198" s="130"/>
      <c r="H198" s="130"/>
      <c r="I198" s="130"/>
      <c r="O198" s="131" t="s">
        <v>116</v>
      </c>
      <c r="P198" s="131">
        <v>0.110004165383111</v>
      </c>
      <c r="Q198" s="131">
        <v>0.113890995909649</v>
      </c>
      <c r="R198" s="131">
        <v>0.11590414711704999</v>
      </c>
      <c r="S198" s="131">
        <v>0.11989956847402269</v>
      </c>
      <c r="T198" s="131">
        <v>0.13228726715399708</v>
      </c>
      <c r="U198" s="131">
        <v>0.11809164036072084</v>
      </c>
      <c r="V198" s="131">
        <v>7.0150725176512885E-2</v>
      </c>
      <c r="W198" s="131">
        <v>8.4821400120086952E-3</v>
      </c>
      <c r="X198" s="131">
        <v>0</v>
      </c>
    </row>
    <row r="199" spans="2:24" s="90" customFormat="1" ht="12" customHeight="1">
      <c r="B199" s="87" t="s">
        <v>100</v>
      </c>
      <c r="C199" s="112">
        <v>0.36726888667555102</v>
      </c>
      <c r="D199" s="112">
        <v>0.37118711539999999</v>
      </c>
      <c r="E199" s="112">
        <v>0.37118711539999999</v>
      </c>
      <c r="G199" s="130"/>
      <c r="H199" s="130"/>
      <c r="I199" s="130"/>
      <c r="O199" s="131" t="s">
        <v>117</v>
      </c>
      <c r="P199" s="131">
        <v>1.0309159230898399</v>
      </c>
      <c r="Q199" s="131">
        <v>1.0450356813455399</v>
      </c>
      <c r="R199" s="131">
        <v>1.0347049018325301</v>
      </c>
      <c r="S199" s="131">
        <v>0.9636471451138422</v>
      </c>
      <c r="T199" s="131">
        <v>0.91371520409815155</v>
      </c>
      <c r="U199" s="131">
        <v>0.67580676072855239</v>
      </c>
      <c r="V199" s="131">
        <v>0.34312572208348663</v>
      </c>
      <c r="W199" s="131">
        <v>0</v>
      </c>
      <c r="X199" s="131">
        <v>0</v>
      </c>
    </row>
    <row r="200" spans="2:24" ht="12" customHeight="1">
      <c r="B200" s="31" t="s">
        <v>101</v>
      </c>
      <c r="C200" s="1">
        <v>0</v>
      </c>
      <c r="D200" s="1">
        <v>0</v>
      </c>
      <c r="E200" s="1">
        <v>0</v>
      </c>
      <c r="G200" s="124"/>
      <c r="H200" s="124"/>
      <c r="I200" s="124"/>
      <c r="O200" s="127" t="s">
        <v>118</v>
      </c>
      <c r="P200" s="127">
        <v>1.41641169605665</v>
      </c>
      <c r="Q200" s="127">
        <v>1.4105635024335801</v>
      </c>
      <c r="R200" s="127">
        <v>1.260256263107</v>
      </c>
      <c r="S200" s="127">
        <v>1.4105635024335801</v>
      </c>
      <c r="T200" s="127">
        <v>1.4105635024335801</v>
      </c>
      <c r="U200" s="127">
        <v>1.1000000000000001</v>
      </c>
      <c r="V200" s="127">
        <v>0.8</v>
      </c>
      <c r="W200" s="127">
        <v>0.5</v>
      </c>
      <c r="X200" s="127">
        <v>0</v>
      </c>
    </row>
    <row r="201" spans="2:24" ht="12" customHeight="1">
      <c r="B201" s="31" t="s">
        <v>119</v>
      </c>
      <c r="C201" s="110">
        <v>0.85116058633928504</v>
      </c>
      <c r="D201" s="110">
        <v>0.86536730005916696</v>
      </c>
      <c r="E201" s="110">
        <v>0.49126556371063801</v>
      </c>
      <c r="G201" s="124"/>
      <c r="H201" s="124"/>
      <c r="I201" s="124"/>
      <c r="O201" s="127" t="s">
        <v>120</v>
      </c>
      <c r="P201" s="127">
        <v>3.9234746037816302</v>
      </c>
      <c r="Q201" s="127">
        <v>3.97952235780087</v>
      </c>
      <c r="R201" s="127">
        <v>1.80477034944227</v>
      </c>
      <c r="S201" s="127">
        <v>3.7552338472509357</v>
      </c>
      <c r="T201" s="127">
        <v>3.3408527941197663</v>
      </c>
      <c r="U201" s="127">
        <v>2.826670648835389</v>
      </c>
      <c r="V201" s="127">
        <v>2.0890403129216728</v>
      </c>
      <c r="W201" s="127">
        <v>1.4075331808200211</v>
      </c>
      <c r="X201" s="127">
        <v>0.41476372798061695</v>
      </c>
    </row>
    <row r="202" spans="2:24" ht="12" customHeight="1">
      <c r="B202" s="113" t="s">
        <v>121</v>
      </c>
      <c r="C202" s="114">
        <v>43.989671064443499</v>
      </c>
      <c r="D202" s="114">
        <v>43.461817283435302</v>
      </c>
      <c r="E202" s="114">
        <v>36.5802505779602</v>
      </c>
      <c r="G202" s="124"/>
      <c r="H202" s="124"/>
      <c r="I202" s="124"/>
      <c r="O202" s="132" t="s">
        <v>48</v>
      </c>
      <c r="P202" s="132">
        <v>130.84962646040512</v>
      </c>
      <c r="Q202" s="132">
        <v>130.57870455249065</v>
      </c>
      <c r="R202" s="132">
        <v>108.33575756354978</v>
      </c>
      <c r="S202" s="132">
        <v>109.81304666995733</v>
      </c>
      <c r="T202" s="132">
        <v>85.068336985659656</v>
      </c>
      <c r="U202" s="132">
        <v>52.676234201021821</v>
      </c>
      <c r="V202" s="132">
        <v>18.423732739017304</v>
      </c>
      <c r="W202" s="132">
        <v>2.3163920765972232</v>
      </c>
      <c r="X202" s="132">
        <v>0.41476372798061695</v>
      </c>
    </row>
    <row r="203" spans="2:24" ht="12" customHeight="1">
      <c r="B203" s="31" t="s">
        <v>122</v>
      </c>
      <c r="C203" s="109">
        <v>41.826129212626398</v>
      </c>
      <c r="D203" s="109">
        <v>41.296669059619902</v>
      </c>
      <c r="E203" s="109">
        <v>34.975549700971698</v>
      </c>
      <c r="G203" s="124"/>
      <c r="H203" s="124"/>
      <c r="I203" s="124"/>
      <c r="O203" s="127" t="s">
        <v>123</v>
      </c>
      <c r="P203" s="127">
        <v>123.91960511931821</v>
      </c>
      <c r="Q203" s="127">
        <v>123.58174836408524</v>
      </c>
      <c r="R203" s="127">
        <v>103.73614292524317</v>
      </c>
      <c r="S203" s="127">
        <v>103.14552655751585</v>
      </c>
      <c r="T203" s="127">
        <v>79.000143450104886</v>
      </c>
      <c r="U203" s="127">
        <v>47.955665151097151</v>
      </c>
      <c r="V203" s="127">
        <v>15.121415978835634</v>
      </c>
      <c r="W203" s="127">
        <v>0.40037675576519355</v>
      </c>
      <c r="X203" s="127">
        <v>0</v>
      </c>
    </row>
    <row r="204" spans="2:24" ht="12" customHeight="1">
      <c r="D204" s="133">
        <v>-1.1999493704667796E-2</v>
      </c>
      <c r="R204" s="134">
        <v>-0.17034130538490333</v>
      </c>
      <c r="S204" s="134">
        <v>-0.1590279054590088</v>
      </c>
      <c r="T204" s="135">
        <v>-0.3485282513929101</v>
      </c>
      <c r="U204" s="134">
        <v>-0.59659398994997093</v>
      </c>
      <c r="V204" s="134">
        <v>-0.85890706450061893</v>
      </c>
      <c r="W204" s="134">
        <v>-0.9822605677967492</v>
      </c>
      <c r="X204" s="134">
        <v>-0.99682364954222769</v>
      </c>
    </row>
    <row r="205" spans="2:24" ht="12" customHeight="1">
      <c r="D205" s="133">
        <v>-1.2658597938024485E-2</v>
      </c>
      <c r="T205" s="33"/>
    </row>
    <row r="206" spans="2:24" ht="12" customHeight="1">
      <c r="O206" t="s">
        <v>124</v>
      </c>
    </row>
    <row r="207" spans="2:24" ht="28.5" customHeight="1">
      <c r="O207" s="123" t="s">
        <v>125</v>
      </c>
      <c r="P207" s="121">
        <v>2018</v>
      </c>
      <c r="Q207" s="122">
        <v>2019</v>
      </c>
      <c r="R207" s="122">
        <v>2020</v>
      </c>
      <c r="S207" s="123">
        <v>2025</v>
      </c>
      <c r="T207" s="123">
        <v>2030</v>
      </c>
      <c r="U207" s="123">
        <v>2035</v>
      </c>
      <c r="V207" s="123">
        <v>2040</v>
      </c>
      <c r="W207" s="123">
        <v>2045</v>
      </c>
      <c r="X207" s="123">
        <v>2050</v>
      </c>
    </row>
    <row r="208" spans="2:24" ht="16.5" customHeight="1">
      <c r="O208" s="125" t="s">
        <v>112</v>
      </c>
      <c r="P208" s="126">
        <v>130.84962646040501</v>
      </c>
      <c r="Q208" s="126">
        <v>130.57870455249099</v>
      </c>
      <c r="R208" s="126">
        <v>108.33575756355</v>
      </c>
      <c r="S208" s="123"/>
      <c r="T208" s="123"/>
      <c r="U208" s="123"/>
      <c r="V208" s="123"/>
      <c r="W208" s="123"/>
      <c r="X208" s="123"/>
    </row>
    <row r="209" spans="15:24" ht="12" customHeight="1">
      <c r="O209" s="3" t="s">
        <v>95</v>
      </c>
      <c r="P209" s="136">
        <v>73.467660666607699</v>
      </c>
      <c r="Q209" s="136">
        <v>73.188363876122096</v>
      </c>
      <c r="R209" s="136">
        <v>62.193875230244501</v>
      </c>
      <c r="S209" s="127">
        <v>59.861529319991774</v>
      </c>
      <c r="T209" s="127">
        <v>45.590566568775323</v>
      </c>
      <c r="U209" s="127">
        <v>26.874005908744664</v>
      </c>
      <c r="V209" s="127">
        <v>8.2070964068590442</v>
      </c>
      <c r="W209" s="127">
        <v>0</v>
      </c>
      <c r="X209" s="127">
        <v>0</v>
      </c>
    </row>
    <row r="210" spans="15:24" ht="12" customHeight="1">
      <c r="O210" s="3" t="s">
        <v>61</v>
      </c>
      <c r="P210" s="136">
        <v>20.828834172170399</v>
      </c>
      <c r="Q210" s="136">
        <v>21.287226096108402</v>
      </c>
      <c r="R210" s="136">
        <v>17.226692637049702</v>
      </c>
      <c r="S210" s="127">
        <v>19.042539547403429</v>
      </c>
      <c r="T210" s="127">
        <v>15.328163586187374</v>
      </c>
      <c r="U210" s="127">
        <v>9.4384949914084473</v>
      </c>
      <c r="V210" s="127">
        <v>2.5268786571248523</v>
      </c>
      <c r="W210" s="127">
        <v>4.8639393625700418E-2</v>
      </c>
      <c r="X210" s="127">
        <v>0</v>
      </c>
    </row>
    <row r="211" spans="15:24" ht="12" customHeight="1">
      <c r="O211" s="3" t="s">
        <v>96</v>
      </c>
      <c r="P211" s="136">
        <v>31.7616310210988</v>
      </c>
      <c r="Q211" s="136">
        <v>31.473960366489301</v>
      </c>
      <c r="R211" s="136">
        <v>26.880147555267801</v>
      </c>
      <c r="S211" s="127">
        <v>26.193562784875418</v>
      </c>
      <c r="T211" s="127">
        <v>19.597119659974069</v>
      </c>
      <c r="U211" s="127">
        <v>12.611761818200517</v>
      </c>
      <c r="V211" s="127">
        <v>4.6496937620253576</v>
      </c>
      <c r="W211" s="127">
        <v>0.36229593938001686</v>
      </c>
      <c r="X211" s="127">
        <v>0</v>
      </c>
    </row>
    <row r="212" spans="15:24" ht="12" customHeight="1">
      <c r="O212" s="3" t="s">
        <v>97</v>
      </c>
      <c r="P212" s="136">
        <v>1.3831555101667301</v>
      </c>
      <c r="Q212" s="136">
        <v>1.3868742202911499</v>
      </c>
      <c r="R212" s="136">
        <v>1.19010369760688</v>
      </c>
      <c r="S212" s="127">
        <v>1.1703051126675359</v>
      </c>
      <c r="T212" s="127">
        <v>0.87190541844627512</v>
      </c>
      <c r="U212" s="127">
        <v>0.47441053727285531</v>
      </c>
      <c r="V212" s="127">
        <v>0.19252569664201599</v>
      </c>
      <c r="W212" s="127">
        <v>0</v>
      </c>
      <c r="X212" s="127">
        <v>0</v>
      </c>
    </row>
    <row r="213" spans="15:24" ht="12" customHeight="1">
      <c r="O213" s="3" t="s">
        <v>98</v>
      </c>
      <c r="P213" s="136">
        <v>0.45030243599784903</v>
      </c>
      <c r="Q213" s="136">
        <v>0.44903113413795398</v>
      </c>
      <c r="R213" s="136">
        <v>0.38506646002994699</v>
      </c>
      <c r="S213" s="127">
        <v>0.41919126489202163</v>
      </c>
      <c r="T213" s="127">
        <v>0.27143213395218191</v>
      </c>
      <c r="U213" s="127">
        <v>0</v>
      </c>
      <c r="V213" s="127">
        <v>0</v>
      </c>
      <c r="W213" s="127">
        <v>0</v>
      </c>
      <c r="X213" s="127">
        <v>0</v>
      </c>
    </row>
    <row r="214" spans="15:24" ht="12" customHeight="1">
      <c r="O214" s="3" t="s">
        <v>99</v>
      </c>
      <c r="P214" s="136">
        <v>0.110004165383111</v>
      </c>
      <c r="Q214" s="136">
        <v>0.113890995909649</v>
      </c>
      <c r="R214" s="136">
        <v>0.11590414711704999</v>
      </c>
      <c r="S214" s="127">
        <v>0.11989956847402271</v>
      </c>
      <c r="T214" s="127">
        <v>0.13228726715399708</v>
      </c>
      <c r="U214" s="127">
        <v>0.11809164036072084</v>
      </c>
      <c r="V214" s="127">
        <v>7.0150725176512885E-2</v>
      </c>
      <c r="W214" s="127">
        <v>8.4821400120086952E-3</v>
      </c>
      <c r="X214" s="127">
        <v>0</v>
      </c>
    </row>
    <row r="215" spans="15:24" ht="12" customHeight="1">
      <c r="O215" s="3" t="s">
        <v>100</v>
      </c>
      <c r="P215" s="136">
        <v>1.0309159230898399</v>
      </c>
      <c r="Q215" s="136">
        <v>1.0450356813455399</v>
      </c>
      <c r="R215" s="136">
        <v>1.0347049018325301</v>
      </c>
      <c r="S215" s="127">
        <v>0.96364714511384209</v>
      </c>
      <c r="T215" s="127">
        <v>0.91371520409815155</v>
      </c>
      <c r="U215" s="127">
        <v>0.67580676072855239</v>
      </c>
      <c r="V215" s="127">
        <v>0.34312572208348663</v>
      </c>
      <c r="W215" s="127">
        <v>0</v>
      </c>
      <c r="X215" s="127">
        <v>0</v>
      </c>
    </row>
    <row r="216" spans="15:24" ht="12" customHeight="1">
      <c r="O216" s="3" t="s">
        <v>101</v>
      </c>
      <c r="P216" s="136">
        <v>1.54166335616547</v>
      </c>
      <c r="Q216" s="136">
        <v>1.55158240108157</v>
      </c>
      <c r="R216" s="136">
        <v>1.4012751617549899</v>
      </c>
      <c r="S216" s="127">
        <v>1.55158240108157</v>
      </c>
      <c r="T216" s="127">
        <v>1.55158240108157</v>
      </c>
      <c r="U216" s="127">
        <v>1.2099707941153774</v>
      </c>
      <c r="V216" s="127">
        <v>0.87997875935663816</v>
      </c>
      <c r="W216" s="127">
        <v>0.54998672459789877</v>
      </c>
      <c r="X216" s="127">
        <v>0</v>
      </c>
    </row>
    <row r="217" spans="15:24" ht="12" customHeight="1">
      <c r="O217" s="3" t="s">
        <v>102</v>
      </c>
      <c r="P217" s="136">
        <v>5.2986180403166498</v>
      </c>
      <c r="Q217" s="136">
        <v>5.3718252647761098</v>
      </c>
      <c r="R217" s="136">
        <v>3.1970732564175099</v>
      </c>
      <c r="S217" s="127">
        <v>5.0690656420768292</v>
      </c>
      <c r="T217" s="127">
        <v>4.5097063998574569</v>
      </c>
      <c r="U217" s="127">
        <v>3.8156289728715294</v>
      </c>
      <c r="V217" s="127">
        <v>2.8199262431810577</v>
      </c>
      <c r="W217" s="127">
        <v>1.8999823651997216</v>
      </c>
      <c r="X217" s="127">
        <v>0.55987580230865786</v>
      </c>
    </row>
    <row r="218" spans="15:24" ht="12" customHeight="1">
      <c r="O218" s="137" t="s">
        <v>121</v>
      </c>
      <c r="P218" s="138">
        <v>135.872785290997</v>
      </c>
      <c r="Q218" s="138">
        <v>135.86779003626199</v>
      </c>
      <c r="R218" s="138">
        <v>113.62484304732099</v>
      </c>
      <c r="S218" s="132">
        <v>114.39132278657644</v>
      </c>
      <c r="T218" s="132">
        <v>88.766478639526412</v>
      </c>
      <c r="U218" s="132">
        <v>55.218171423702671</v>
      </c>
      <c r="V218" s="132">
        <v>19.689375972448968</v>
      </c>
      <c r="W218" s="132">
        <v>2.8693865628153463</v>
      </c>
      <c r="X218" s="132">
        <v>0.55987580230865786</v>
      </c>
    </row>
    <row r="219" spans="15:24" ht="12" customHeight="1">
      <c r="R219" s="134">
        <v>-0.16371022876727837</v>
      </c>
      <c r="S219" s="134">
        <v>-0.15806886418005084</v>
      </c>
      <c r="T219" s="134">
        <v>-0.34667018124137172</v>
      </c>
      <c r="U219" s="134">
        <v>-0.59358894842577925</v>
      </c>
      <c r="V219" s="134">
        <v>-0.85508429947087505</v>
      </c>
      <c r="W219" s="134">
        <v>-0.9788810389714182</v>
      </c>
      <c r="X219" s="134">
        <v>-0.99587926025617091</v>
      </c>
    </row>
    <row r="220" spans="15:24" ht="12" customHeight="1">
      <c r="O220" s="1" t="s">
        <v>126</v>
      </c>
      <c r="P220" s="109">
        <v>130.57416725068035</v>
      </c>
      <c r="Q220" s="109">
        <v>130.49596477148589</v>
      </c>
      <c r="R220" s="109">
        <v>110.42776979090348</v>
      </c>
      <c r="S220" s="109">
        <v>109.32225714449962</v>
      </c>
      <c r="T220" s="109">
        <v>84.256772239668948</v>
      </c>
      <c r="U220" s="109">
        <v>51.402542450831142</v>
      </c>
      <c r="V220" s="109">
        <v>16.86944972926791</v>
      </c>
      <c r="W220" s="109">
        <v>0.96940419761562469</v>
      </c>
      <c r="X220" s="109">
        <v>0</v>
      </c>
    </row>
    <row r="221" spans="15:24" ht="12" customHeight="1">
      <c r="P221" s="1"/>
      <c r="Q221" s="1"/>
      <c r="R221" s="139">
        <v>-0.15378402708255556</v>
      </c>
      <c r="S221" s="139">
        <v>-0.16225565031121059</v>
      </c>
      <c r="T221" s="139">
        <v>-0.35433427089325953</v>
      </c>
      <c r="U221" s="139">
        <v>-0.60609860587763631</v>
      </c>
      <c r="V221" s="139">
        <v>-0.87072818873128877</v>
      </c>
      <c r="W221" s="139">
        <v>-0.99257138564159308</v>
      </c>
      <c r="X221" s="139">
        <v>-1</v>
      </c>
    </row>
    <row r="222" spans="15:24" ht="12" customHeight="1">
      <c r="R222" s="134"/>
      <c r="S222" s="134"/>
      <c r="T222" s="134"/>
      <c r="U222" s="134"/>
      <c r="V222" s="134"/>
      <c r="W222" s="134"/>
      <c r="X222" s="134"/>
    </row>
    <row r="223" spans="15:24" ht="12" customHeight="1">
      <c r="O223" s="1" t="s">
        <v>127</v>
      </c>
      <c r="P223" s="140">
        <v>3.0041327577405381</v>
      </c>
      <c r="Q223" s="140">
        <v>3.0367172433610459</v>
      </c>
      <c r="R223" s="140">
        <v>3.0355663859546764</v>
      </c>
      <c r="S223" s="140">
        <v>2.9126831827966342</v>
      </c>
      <c r="T223" s="140">
        <v>2.7260607629099369</v>
      </c>
      <c r="U223" s="140">
        <v>2.0973939198316738</v>
      </c>
      <c r="V223" s="140">
        <v>0.9925514651741939</v>
      </c>
      <c r="W223" s="140">
        <v>0.19202201964809676</v>
      </c>
      <c r="X223" s="140">
        <v>4.676843001132662E-2</v>
      </c>
    </row>
    <row r="224" spans="15:24" ht="12" customHeight="1">
      <c r="O224" s="1" t="s">
        <v>128</v>
      </c>
      <c r="P224" s="133">
        <v>0</v>
      </c>
      <c r="Q224" s="133">
        <v>1.0846553148009086E-2</v>
      </c>
      <c r="R224" s="133">
        <v>1.0463461753860814E-2</v>
      </c>
      <c r="S224" s="133">
        <v>-3.0441256202234146E-2</v>
      </c>
      <c r="T224" s="141">
        <v>-9.2563151250261044E-2</v>
      </c>
      <c r="U224" s="133">
        <v>-0.30183048188284423</v>
      </c>
      <c r="V224" s="133">
        <v>-0.66960465957546111</v>
      </c>
      <c r="W224" s="133">
        <v>-0.93608071442471141</v>
      </c>
      <c r="X224" s="141">
        <v>-0.98443196962889812</v>
      </c>
    </row>
    <row r="228" spans="2:13" ht="12" customHeight="1">
      <c r="B228" s="142" t="s">
        <v>129</v>
      </c>
      <c r="J228" t="s">
        <v>12</v>
      </c>
    </row>
    <row r="229" spans="2:13" ht="12" customHeight="1">
      <c r="B229" s="143" t="s">
        <v>130</v>
      </c>
      <c r="C229" s="143">
        <v>2018</v>
      </c>
      <c r="D229" s="143">
        <v>2019</v>
      </c>
      <c r="E229" s="143">
        <v>2020</v>
      </c>
      <c r="F229" s="143">
        <v>2025</v>
      </c>
      <c r="G229" s="143">
        <v>2030</v>
      </c>
      <c r="H229" s="143">
        <v>2035</v>
      </c>
      <c r="I229" s="143">
        <v>2040</v>
      </c>
      <c r="J229" s="143">
        <v>2045</v>
      </c>
      <c r="K229" s="143">
        <v>2050</v>
      </c>
      <c r="L229" s="144"/>
      <c r="M229" s="144"/>
    </row>
    <row r="230" spans="2:13" ht="12" customHeight="1">
      <c r="B230" s="123" t="s">
        <v>131</v>
      </c>
      <c r="C230" s="123"/>
      <c r="D230" s="123"/>
      <c r="E230" s="123"/>
      <c r="F230" s="123"/>
      <c r="G230" s="123"/>
      <c r="H230" s="123"/>
      <c r="I230" s="123"/>
      <c r="J230" s="123"/>
      <c r="K230" s="123"/>
    </row>
    <row r="231" spans="2:13" ht="12" customHeight="1">
      <c r="B231" s="123" t="s">
        <v>132</v>
      </c>
      <c r="C231" s="123"/>
      <c r="D231" s="123"/>
      <c r="E231" s="123"/>
      <c r="F231" s="123"/>
      <c r="G231" s="123"/>
      <c r="H231" s="123"/>
      <c r="I231" s="123"/>
      <c r="J231" s="123"/>
      <c r="K231" s="123"/>
    </row>
    <row r="232" spans="2:13" ht="12" customHeight="1">
      <c r="B232" s="145" t="s">
        <v>133</v>
      </c>
      <c r="C232" s="146">
        <v>7.2364589950395404</v>
      </c>
      <c r="D232" s="146">
        <v>7.5188891095883497</v>
      </c>
      <c r="E232" s="146">
        <v>6.4692635166763344</v>
      </c>
      <c r="F232" s="146">
        <v>11.004304420901656</v>
      </c>
      <c r="G232" s="146">
        <v>9.8531374841183688</v>
      </c>
      <c r="H232" s="146">
        <v>5.9881274170248604</v>
      </c>
      <c r="I232" s="146">
        <v>1.9360156364899728</v>
      </c>
      <c r="J232" s="146">
        <v>0</v>
      </c>
      <c r="K232" s="146">
        <v>0</v>
      </c>
      <c r="L232" s="147"/>
      <c r="M232" s="147"/>
    </row>
    <row r="233" spans="2:13" ht="12" customHeight="1">
      <c r="B233" s="145" t="s">
        <v>134</v>
      </c>
      <c r="C233" s="146">
        <v>32.447455376632938</v>
      </c>
      <c r="D233" s="146">
        <v>31.495432579816178</v>
      </c>
      <c r="E233" s="146">
        <v>26.380506706367072</v>
      </c>
      <c r="F233" s="146">
        <v>21.597799280474199</v>
      </c>
      <c r="G233" s="146">
        <v>15.057950136236116</v>
      </c>
      <c r="H233" s="146">
        <v>9.0634175904379397</v>
      </c>
      <c r="I233" s="146">
        <v>2.8046747265284249</v>
      </c>
      <c r="J233" s="146">
        <v>0</v>
      </c>
      <c r="K233" s="146">
        <v>0</v>
      </c>
      <c r="L233" s="147"/>
      <c r="M233" s="147"/>
    </row>
    <row r="234" spans="2:13" ht="12" customHeight="1">
      <c r="B234" s="145" t="s">
        <v>135</v>
      </c>
      <c r="C234" s="146">
        <v>1.5743320616280001</v>
      </c>
      <c r="D234" s="146">
        <v>1.601864217211999</v>
      </c>
      <c r="E234" s="146">
        <v>0.79298327525402246</v>
      </c>
      <c r="F234" s="146">
        <v>1.5115820910976834</v>
      </c>
      <c r="G234" s="146">
        <v>1.3447826308558624</v>
      </c>
      <c r="H234" s="146">
        <v>1.1378105609425515</v>
      </c>
      <c r="I234" s="146">
        <v>0.84089461616489591</v>
      </c>
      <c r="J234" s="146">
        <v>0.56656976244258073</v>
      </c>
      <c r="K234" s="146">
        <v>0.16695349710681201</v>
      </c>
      <c r="L234" s="147"/>
      <c r="M234" s="147"/>
    </row>
    <row r="235" spans="2:13" ht="12" customHeight="1">
      <c r="B235" s="123" t="s">
        <v>136</v>
      </c>
      <c r="C235" s="123"/>
      <c r="D235" s="123"/>
      <c r="E235" s="123"/>
      <c r="F235" s="123"/>
      <c r="G235" s="123"/>
      <c r="H235" s="123"/>
      <c r="I235" s="123"/>
      <c r="J235" s="123"/>
      <c r="K235" s="123"/>
    </row>
    <row r="236" spans="2:13" ht="12" customHeight="1">
      <c r="B236" s="123" t="s">
        <v>137</v>
      </c>
      <c r="C236" s="123"/>
      <c r="D236" s="123"/>
      <c r="E236" s="123"/>
      <c r="F236" s="123"/>
      <c r="G236" s="123"/>
      <c r="H236" s="123"/>
      <c r="I236" s="123"/>
      <c r="J236" s="123"/>
      <c r="K236" s="123"/>
    </row>
    <row r="237" spans="2:13" ht="12" customHeight="1">
      <c r="B237" s="145" t="s">
        <v>41</v>
      </c>
      <c r="C237" s="148">
        <v>0</v>
      </c>
      <c r="D237" s="148">
        <v>0</v>
      </c>
      <c r="E237" s="148">
        <v>0</v>
      </c>
      <c r="F237" s="148">
        <v>0</v>
      </c>
      <c r="G237" s="148">
        <v>0</v>
      </c>
      <c r="H237" s="148">
        <v>0</v>
      </c>
      <c r="I237" s="148">
        <v>0</v>
      </c>
      <c r="J237" s="148">
        <v>0</v>
      </c>
      <c r="K237" s="148">
        <v>0</v>
      </c>
      <c r="L237" s="149"/>
      <c r="M237" s="149"/>
    </row>
    <row r="238" spans="2:13" ht="12" customHeight="1">
      <c r="B238" s="145" t="s">
        <v>138</v>
      </c>
      <c r="C238" s="146">
        <v>0.13613462290572126</v>
      </c>
      <c r="D238" s="146">
        <v>0.16398960731563011</v>
      </c>
      <c r="E238" s="146">
        <v>0.17668162058535894</v>
      </c>
      <c r="F238" s="146">
        <v>0.32721053832151131</v>
      </c>
      <c r="G238" s="146">
        <v>0.4276395017623616</v>
      </c>
      <c r="H238" s="146">
        <v>0.3943483237973211</v>
      </c>
      <c r="I238" s="146">
        <v>0.28183864949367637</v>
      </c>
      <c r="J238" s="146">
        <v>0.18512271501563402</v>
      </c>
      <c r="K238" s="146">
        <v>0</v>
      </c>
      <c r="L238" s="147"/>
      <c r="M238" s="147"/>
    </row>
    <row r="239" spans="2:13" ht="12" customHeight="1">
      <c r="B239" s="145" t="s">
        <v>139</v>
      </c>
      <c r="C239" s="148">
        <v>0</v>
      </c>
      <c r="D239" s="148">
        <v>0</v>
      </c>
      <c r="E239" s="148">
        <v>3.0192345868213002E-6</v>
      </c>
      <c r="F239" s="148">
        <v>0</v>
      </c>
      <c r="G239" s="148">
        <v>5.6019748491354375E-2</v>
      </c>
      <c r="H239" s="148">
        <v>0.17367875692952522</v>
      </c>
      <c r="I239" s="148">
        <v>0.30793528545248883</v>
      </c>
      <c r="J239" s="148">
        <v>0.40964410982938138</v>
      </c>
      <c r="K239" s="148">
        <v>0.46403266244022717</v>
      </c>
      <c r="L239" s="149"/>
      <c r="M239" s="149"/>
    </row>
    <row r="240" spans="2:13" ht="12" customHeight="1">
      <c r="B240" s="150" t="s">
        <v>140</v>
      </c>
      <c r="C240" s="151">
        <v>0</v>
      </c>
      <c r="D240" s="151">
        <v>0</v>
      </c>
      <c r="E240" s="151">
        <v>0</v>
      </c>
      <c r="F240" s="151">
        <v>6.1924706722559751E-3</v>
      </c>
      <c r="G240" s="151">
        <v>2.9884058463463609E-2</v>
      </c>
      <c r="H240" s="151">
        <v>7.1113160058909469E-2</v>
      </c>
      <c r="I240" s="151">
        <v>0.17351793666894677</v>
      </c>
      <c r="J240" s="151">
        <v>0.33729855336831482</v>
      </c>
      <c r="K240" s="151">
        <v>0.57870803011585259</v>
      </c>
      <c r="L240" s="152"/>
      <c r="M240" s="152"/>
    </row>
    <row r="241" spans="2:13" ht="12" customHeight="1">
      <c r="B241" s="123" t="s">
        <v>141</v>
      </c>
      <c r="C241" s="123"/>
      <c r="D241" s="123"/>
      <c r="E241" s="123"/>
      <c r="F241" s="123"/>
      <c r="G241" s="123"/>
      <c r="H241" s="123"/>
      <c r="I241" s="123"/>
      <c r="J241" s="123"/>
      <c r="K241" s="123"/>
    </row>
    <row r="242" spans="2:13" ht="12" customHeight="1">
      <c r="B242" s="145" t="s">
        <v>46</v>
      </c>
      <c r="C242" s="148">
        <v>0.83334921042633081</v>
      </c>
      <c r="D242" s="148">
        <v>0.83632538606293094</v>
      </c>
      <c r="E242" s="148">
        <v>0.73974710832280022</v>
      </c>
      <c r="F242" s="148">
        <v>1.3296155056700114</v>
      </c>
      <c r="G242" s="148">
        <v>2.6031831919185855</v>
      </c>
      <c r="H242" s="148">
        <v>4.7943388150776194</v>
      </c>
      <c r="I242" s="148">
        <v>7.1471435265704493</v>
      </c>
      <c r="J242" s="148">
        <v>8.6799716777892471</v>
      </c>
      <c r="K242" s="148">
        <v>9.1783829853323979</v>
      </c>
      <c r="L242" s="149"/>
      <c r="M242" s="149"/>
    </row>
    <row r="243" spans="2:13" ht="12" customHeight="1">
      <c r="B243" s="153" t="s">
        <v>142</v>
      </c>
      <c r="C243" s="154">
        <v>0</v>
      </c>
      <c r="D243" s="154">
        <v>0</v>
      </c>
      <c r="E243" s="154">
        <v>1.7685847906442336E-4</v>
      </c>
      <c r="F243" s="154">
        <v>1.7221607280079543E-2</v>
      </c>
      <c r="G243" s="154">
        <v>5.8314477513049308E-2</v>
      </c>
      <c r="H243" s="154">
        <v>0.14585485948668042</v>
      </c>
      <c r="I243" s="154">
        <v>0.23059525867664429</v>
      </c>
      <c r="J243" s="154">
        <v>0.28480417694712923</v>
      </c>
      <c r="K243" s="154">
        <v>0.42173108876977328</v>
      </c>
      <c r="L243" s="155"/>
      <c r="M243" s="155"/>
    </row>
    <row r="244" spans="2:13" ht="12" customHeight="1">
      <c r="B244" s="123" t="s">
        <v>143</v>
      </c>
      <c r="C244" s="123"/>
      <c r="D244" s="123"/>
      <c r="E244" s="123"/>
      <c r="F244" s="123"/>
      <c r="G244" s="123"/>
      <c r="H244" s="123"/>
      <c r="I244" s="123"/>
      <c r="J244" s="123"/>
      <c r="K244" s="123"/>
    </row>
    <row r="245" spans="2:13" ht="12" customHeight="1">
      <c r="B245" s="123" t="s">
        <v>144</v>
      </c>
      <c r="C245" s="123"/>
      <c r="D245" s="123"/>
      <c r="E245" s="123"/>
      <c r="F245" s="123"/>
      <c r="G245" s="123"/>
      <c r="H245" s="123"/>
      <c r="I245" s="123"/>
      <c r="J245" s="123"/>
      <c r="K245" s="123"/>
    </row>
    <row r="246" spans="2:13" ht="12" customHeight="1">
      <c r="B246" s="153" t="s">
        <v>71</v>
      </c>
      <c r="C246" s="156">
        <v>3.0008918509829785</v>
      </c>
      <c r="D246" s="156">
        <v>3.1251655601601653</v>
      </c>
      <c r="E246" s="156">
        <v>2.8718216020337923</v>
      </c>
      <c r="F246" s="156">
        <v>3.4795946188878406</v>
      </c>
      <c r="G246" s="156">
        <v>3.1312678120105959</v>
      </c>
      <c r="H246" s="156">
        <v>4.5583494675800686</v>
      </c>
      <c r="I246" s="156">
        <v>6.1145179165138757</v>
      </c>
      <c r="J246" s="156">
        <v>4.4795969371033681</v>
      </c>
      <c r="K246" s="156">
        <v>1.1614253691164387</v>
      </c>
      <c r="L246" s="157"/>
      <c r="M246" s="157"/>
    </row>
    <row r="247" spans="2:13" ht="12" customHeight="1">
      <c r="B247" s="123" t="s">
        <v>145</v>
      </c>
      <c r="C247" s="123"/>
      <c r="D247" s="123"/>
      <c r="E247" s="123"/>
      <c r="F247" s="123"/>
      <c r="G247" s="123"/>
      <c r="H247" s="123"/>
      <c r="I247" s="123"/>
      <c r="J247" s="123"/>
      <c r="K247" s="123"/>
    </row>
    <row r="248" spans="2:13" ht="12" customHeight="1">
      <c r="B248" s="123" t="s">
        <v>146</v>
      </c>
      <c r="C248" s="123"/>
      <c r="D248" s="123"/>
      <c r="E248" s="123"/>
      <c r="F248" s="123"/>
      <c r="G248" s="123"/>
      <c r="H248" s="123"/>
      <c r="I248" s="123"/>
      <c r="J248" s="123"/>
      <c r="K248" s="123"/>
    </row>
    <row r="249" spans="2:13" ht="12" customHeight="1">
      <c r="B249" s="123" t="s">
        <v>147</v>
      </c>
      <c r="C249" s="123"/>
      <c r="D249" s="123"/>
      <c r="E249" s="123"/>
      <c r="F249" s="123"/>
      <c r="G249" s="123"/>
      <c r="H249" s="123"/>
      <c r="I249" s="123"/>
      <c r="J249" s="123"/>
      <c r="K249" s="123"/>
    </row>
    <row r="250" spans="2:13" ht="12" customHeight="1">
      <c r="B250" s="145" t="s">
        <v>148</v>
      </c>
      <c r="C250" s="158">
        <v>45.228622117615515</v>
      </c>
      <c r="D250" s="158">
        <v>44.741666460155244</v>
      </c>
      <c r="E250" s="158">
        <v>37.431183706953036</v>
      </c>
      <c r="F250" s="158">
        <v>39.273520533305231</v>
      </c>
      <c r="G250" s="158">
        <v>32.56217904136976</v>
      </c>
      <c r="H250" s="158">
        <v>26.327038951335474</v>
      </c>
      <c r="I250" s="158">
        <v>19.837133552559372</v>
      </c>
      <c r="J250" s="158">
        <v>14.943007932495656</v>
      </c>
      <c r="K250" s="159">
        <v>11.971233632881502</v>
      </c>
      <c r="L250" s="160"/>
      <c r="M250" s="160"/>
    </row>
    <row r="251" spans="2:13" s="1" customFormat="1" ht="12" customHeight="1">
      <c r="B251" s="161" t="s">
        <v>149</v>
      </c>
      <c r="C251" s="162">
        <v>0</v>
      </c>
      <c r="D251" s="162">
        <v>0</v>
      </c>
      <c r="E251" s="162">
        <v>0</v>
      </c>
      <c r="F251" s="162">
        <v>6.1924706722559751E-3</v>
      </c>
      <c r="G251" s="162">
        <v>2.9884058463463609E-2</v>
      </c>
      <c r="H251" s="162">
        <v>7.1113160058909469E-2</v>
      </c>
      <c r="I251" s="162">
        <v>0.17351793666894677</v>
      </c>
      <c r="J251" s="162">
        <v>0.33255181708586268</v>
      </c>
      <c r="K251" s="162">
        <v>0.55651165702270666</v>
      </c>
      <c r="L251" s="162"/>
      <c r="M251" s="162"/>
    </row>
    <row r="252" spans="2:13" s="1" customFormat="1" ht="12" customHeight="1">
      <c r="B252" s="161" t="s">
        <v>150</v>
      </c>
      <c r="C252" s="162">
        <v>0</v>
      </c>
      <c r="D252" s="162">
        <v>0</v>
      </c>
      <c r="E252" s="162">
        <v>0</v>
      </c>
      <c r="F252" s="162">
        <v>0</v>
      </c>
      <c r="G252" s="162">
        <v>0</v>
      </c>
      <c r="H252" s="162">
        <v>0</v>
      </c>
      <c r="I252" s="162">
        <v>0</v>
      </c>
      <c r="J252" s="162">
        <v>4.7467362824521542E-3</v>
      </c>
      <c r="K252" s="162">
        <v>2.2196373093145965E-2</v>
      </c>
      <c r="L252" s="162"/>
      <c r="M252" s="162"/>
    </row>
    <row r="253" spans="2:13" ht="12" customHeight="1"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63"/>
    </row>
    <row r="254" spans="2:13" ht="12" customHeight="1"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63"/>
    </row>
    <row r="255" spans="2:13" s="1" customFormat="1" ht="12" customHeight="1">
      <c r="B255" s="1" t="s">
        <v>151</v>
      </c>
      <c r="C255" s="164">
        <v>6.6349398024535433E-2</v>
      </c>
      <c r="D255" s="164">
        <v>6.9849109508321197E-2</v>
      </c>
      <c r="E255" s="164">
        <v>7.672742820525251E-2</v>
      </c>
      <c r="F255" s="164">
        <v>8.9037503607615365E-2</v>
      </c>
      <c r="G255" s="164">
        <v>9.7953588593420876E-2</v>
      </c>
      <c r="H255" s="164">
        <v>0.17868338082996313</v>
      </c>
      <c r="I255" s="164">
        <v>0.3198603849885297</v>
      </c>
      <c r="J255" s="164">
        <v>0.31883815732237164</v>
      </c>
      <c r="K255" s="164">
        <v>0.13224672631379786</v>
      </c>
      <c r="L255" s="164"/>
      <c r="M255" s="164"/>
    </row>
    <row r="256" spans="2:13" s="1" customFormat="1" ht="12" customHeight="1">
      <c r="B256" s="1" t="s">
        <v>152</v>
      </c>
      <c r="C256" s="164">
        <v>1.8425261956007286E-2</v>
      </c>
      <c r="D256" s="164">
        <v>1.8692316407296131E-2</v>
      </c>
      <c r="E256" s="164">
        <v>1.976285639573264E-2</v>
      </c>
      <c r="F256" s="164">
        <v>3.3855266541293491E-2</v>
      </c>
      <c r="G256" s="164">
        <v>7.9944993503391779E-2</v>
      </c>
      <c r="H256" s="164">
        <v>0.18210702783323912</v>
      </c>
      <c r="I256" s="164">
        <v>0.36029114325584255</v>
      </c>
      <c r="J256" s="164">
        <v>0.58087178411472551</v>
      </c>
      <c r="K256" s="164">
        <v>0.76670318755805134</v>
      </c>
      <c r="L256" s="164"/>
      <c r="M256" s="164"/>
    </row>
    <row r="257" spans="2:13" s="1" customFormat="1" ht="12" customHeight="1">
      <c r="B257" s="1" t="s">
        <v>153</v>
      </c>
      <c r="C257" s="164">
        <v>8.4774659980542719E-2</v>
      </c>
      <c r="D257" s="164">
        <v>8.8541425915617325E-2</v>
      </c>
      <c r="E257" s="164">
        <v>9.649036526192846E-2</v>
      </c>
      <c r="F257" s="164">
        <v>0.1230504456154361</v>
      </c>
      <c r="G257" s="164">
        <v>0.1805367288512322</v>
      </c>
      <c r="H257" s="164">
        <v>0.37008852674784226</v>
      </c>
      <c r="I257" s="164">
        <v>0.70442183024369098</v>
      </c>
      <c r="J257" s="164">
        <v>0.94969603972279537</v>
      </c>
      <c r="K257" s="164">
        <v>0.98605377672621464</v>
      </c>
      <c r="L257" s="164"/>
      <c r="M257" s="164"/>
    </row>
    <row r="258" spans="2:13" ht="12" customHeight="1"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</row>
    <row r="259" spans="2:13" ht="12" customHeight="1"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63"/>
    </row>
    <row r="260" spans="2:13" ht="12" customHeight="1">
      <c r="B260" s="142" t="s">
        <v>154</v>
      </c>
      <c r="J260" t="s">
        <v>12</v>
      </c>
    </row>
    <row r="261" spans="2:13" ht="12" customHeight="1">
      <c r="B261" s="143" t="s">
        <v>130</v>
      </c>
      <c r="C261" s="143">
        <v>2018</v>
      </c>
      <c r="D261" s="143">
        <v>2019</v>
      </c>
      <c r="E261" s="143">
        <v>2020</v>
      </c>
      <c r="F261" s="143">
        <v>2025</v>
      </c>
      <c r="G261" s="143">
        <v>2030</v>
      </c>
      <c r="H261" s="143">
        <v>2035</v>
      </c>
      <c r="I261" s="143">
        <v>2040</v>
      </c>
      <c r="J261" s="143">
        <v>2045</v>
      </c>
      <c r="K261" s="143">
        <v>2050</v>
      </c>
      <c r="L261" s="144"/>
      <c r="M261" s="144"/>
    </row>
    <row r="262" spans="2:13" ht="12" customHeight="1">
      <c r="B262" s="123" t="s">
        <v>131</v>
      </c>
      <c r="C262" s="123"/>
      <c r="D262" s="123"/>
      <c r="E262" s="123"/>
      <c r="F262" s="123"/>
      <c r="G262" s="123"/>
      <c r="H262" s="123"/>
      <c r="I262" s="123"/>
      <c r="J262" s="123"/>
      <c r="K262" s="123"/>
    </row>
    <row r="263" spans="2:13" ht="12" customHeight="1">
      <c r="B263" s="123" t="s">
        <v>132</v>
      </c>
      <c r="C263" s="123"/>
      <c r="D263" s="123"/>
      <c r="E263" s="123"/>
      <c r="F263" s="123"/>
      <c r="G263" s="123"/>
      <c r="H263" s="123"/>
      <c r="I263" s="123"/>
      <c r="J263" s="123"/>
      <c r="K263" s="123"/>
    </row>
    <row r="264" spans="2:13" ht="12" customHeight="1">
      <c r="B264" s="145" t="s">
        <v>133</v>
      </c>
      <c r="C264" s="146">
        <v>7.2364589950395404</v>
      </c>
      <c r="D264" s="146">
        <v>7.5188891095883497</v>
      </c>
      <c r="E264" s="146">
        <v>6.4692635166763344</v>
      </c>
      <c r="F264" s="146">
        <v>11.004304420901656</v>
      </c>
      <c r="G264" s="146">
        <v>9.8531374841183688</v>
      </c>
      <c r="H264" s="146">
        <v>5.9881274170248604</v>
      </c>
      <c r="I264" s="146">
        <v>1.9360156364899728</v>
      </c>
      <c r="J264" s="146">
        <v>0</v>
      </c>
      <c r="K264" s="146">
        <v>0</v>
      </c>
      <c r="L264" s="147"/>
      <c r="M264" s="147"/>
    </row>
    <row r="265" spans="2:13" ht="12" customHeight="1">
      <c r="B265" s="145" t="s">
        <v>134</v>
      </c>
      <c r="C265" s="146">
        <v>32.447455376632938</v>
      </c>
      <c r="D265" s="146">
        <v>31.495432579816178</v>
      </c>
      <c r="E265" s="146">
        <v>26.380506706367072</v>
      </c>
      <c r="F265" s="146">
        <v>21.597799280474199</v>
      </c>
      <c r="G265" s="146">
        <v>15.057950136236116</v>
      </c>
      <c r="H265" s="146">
        <v>9.0634175904379397</v>
      </c>
      <c r="I265" s="146">
        <v>2.8046747265284249</v>
      </c>
      <c r="J265" s="146">
        <v>0</v>
      </c>
      <c r="K265" s="146">
        <v>0</v>
      </c>
      <c r="L265" s="147"/>
      <c r="M265" s="147"/>
    </row>
    <row r="266" spans="2:13" ht="12" customHeight="1">
      <c r="B266" s="145" t="s">
        <v>135</v>
      </c>
      <c r="C266" s="146">
        <v>0.71978730573100014</v>
      </c>
      <c r="D266" s="146">
        <v>0.72800059470299905</v>
      </c>
      <c r="E266" s="146">
        <v>0.32442459800648366</v>
      </c>
      <c r="F266" s="146">
        <v>0.68696999997714503</v>
      </c>
      <c r="G266" s="146">
        <v>0.61116450725970939</v>
      </c>
      <c r="H266" s="146">
        <v>0.51710173441991891</v>
      </c>
      <c r="I266" s="146">
        <v>0.38216209218785263</v>
      </c>
      <c r="J266" s="146">
        <v>0.25748944234288251</v>
      </c>
      <c r="K266" s="146">
        <v>7.5875497982622733E-2</v>
      </c>
      <c r="L266" s="147"/>
      <c r="M266" s="147"/>
    </row>
    <row r="267" spans="2:13" ht="12" customHeight="1">
      <c r="B267" s="123" t="s">
        <v>136</v>
      </c>
      <c r="C267" s="123">
        <v>0</v>
      </c>
      <c r="D267" s="123">
        <v>0</v>
      </c>
      <c r="E267" s="123">
        <v>0</v>
      </c>
      <c r="F267" s="123">
        <v>0</v>
      </c>
      <c r="G267" s="123">
        <v>0</v>
      </c>
      <c r="H267" s="123">
        <v>0</v>
      </c>
      <c r="I267" s="123">
        <v>0</v>
      </c>
      <c r="J267" s="123">
        <v>0</v>
      </c>
      <c r="K267" s="123">
        <v>0</v>
      </c>
    </row>
    <row r="268" spans="2:13" ht="12" customHeight="1">
      <c r="B268" s="123" t="s">
        <v>137</v>
      </c>
      <c r="C268" s="123">
        <v>0</v>
      </c>
      <c r="D268" s="123">
        <v>0</v>
      </c>
      <c r="E268" s="123">
        <v>0</v>
      </c>
      <c r="F268" s="123">
        <v>0</v>
      </c>
      <c r="G268" s="123">
        <v>0</v>
      </c>
      <c r="H268" s="123">
        <v>0</v>
      </c>
      <c r="I268" s="123">
        <v>0</v>
      </c>
      <c r="J268" s="123">
        <v>0</v>
      </c>
      <c r="K268" s="123">
        <v>0</v>
      </c>
    </row>
    <row r="269" spans="2:13" ht="12" customHeight="1">
      <c r="B269" s="145" t="s">
        <v>41</v>
      </c>
      <c r="C269" s="148">
        <v>0</v>
      </c>
      <c r="D269" s="148">
        <v>0</v>
      </c>
      <c r="E269" s="148">
        <v>0</v>
      </c>
      <c r="F269" s="148">
        <v>0</v>
      </c>
      <c r="G269" s="148">
        <v>0</v>
      </c>
      <c r="H269" s="148">
        <v>0</v>
      </c>
      <c r="I269" s="148">
        <v>0</v>
      </c>
      <c r="J269" s="148">
        <v>0</v>
      </c>
      <c r="K269" s="148">
        <v>0</v>
      </c>
      <c r="L269" s="149"/>
      <c r="M269" s="149"/>
    </row>
    <row r="270" spans="2:13" ht="12" customHeight="1">
      <c r="B270" s="145" t="s">
        <v>138</v>
      </c>
      <c r="C270" s="146">
        <v>0.13613462290572126</v>
      </c>
      <c r="D270" s="146">
        <v>0.16398960731563011</v>
      </c>
      <c r="E270" s="146">
        <v>0.17668162058535894</v>
      </c>
      <c r="F270" s="146">
        <v>0.32721053832151131</v>
      </c>
      <c r="G270" s="146">
        <v>0.4276395017623616</v>
      </c>
      <c r="H270" s="146">
        <v>0.3943483237973211</v>
      </c>
      <c r="I270" s="146">
        <v>0.28183864949367637</v>
      </c>
      <c r="J270" s="146">
        <v>0.18512271501563402</v>
      </c>
      <c r="K270" s="146">
        <v>0</v>
      </c>
      <c r="L270" s="147"/>
      <c r="M270" s="147"/>
    </row>
    <row r="271" spans="2:13" ht="12" customHeight="1">
      <c r="B271" s="145" t="s">
        <v>139</v>
      </c>
      <c r="C271" s="148">
        <v>0</v>
      </c>
      <c r="D271" s="148">
        <v>0</v>
      </c>
      <c r="E271" s="148">
        <v>3.0192345868213002E-6</v>
      </c>
      <c r="F271" s="148">
        <v>0</v>
      </c>
      <c r="G271" s="148">
        <v>5.6019748491354375E-2</v>
      </c>
      <c r="H271" s="148">
        <v>0.17367875692952522</v>
      </c>
      <c r="I271" s="148">
        <v>0.30793528545248883</v>
      </c>
      <c r="J271" s="148">
        <v>0.40964410982938138</v>
      </c>
      <c r="K271" s="148">
        <v>0.46403266244022717</v>
      </c>
      <c r="L271" s="149"/>
      <c r="M271" s="149"/>
    </row>
    <row r="272" spans="2:13" ht="12" customHeight="1">
      <c r="B272" s="150" t="s">
        <v>155</v>
      </c>
      <c r="C272" s="151">
        <v>0</v>
      </c>
      <c r="D272" s="151">
        <v>0</v>
      </c>
      <c r="E272" s="151">
        <v>0</v>
      </c>
      <c r="F272" s="151">
        <v>2.8142974189969078E-3</v>
      </c>
      <c r="G272" s="151">
        <v>1.3581433494660209E-2</v>
      </c>
      <c r="H272" s="151">
        <v>3.2318858401244932E-2</v>
      </c>
      <c r="I272" s="151">
        <v>7.8858844419715607E-2</v>
      </c>
      <c r="J272" s="151">
        <v>0.15588184374457886</v>
      </c>
      <c r="K272" s="151">
        <v>0.2751146997018884</v>
      </c>
      <c r="L272" s="152"/>
      <c r="M272" s="152"/>
    </row>
    <row r="273" spans="2:13" ht="12" customHeight="1">
      <c r="B273" s="123" t="s">
        <v>141</v>
      </c>
      <c r="C273" s="123">
        <v>0</v>
      </c>
      <c r="D273" s="123">
        <v>0</v>
      </c>
      <c r="E273" s="123">
        <v>0</v>
      </c>
      <c r="F273" s="123">
        <v>0</v>
      </c>
      <c r="G273" s="123">
        <v>0</v>
      </c>
      <c r="H273" s="123">
        <v>0</v>
      </c>
      <c r="I273" s="123">
        <v>0</v>
      </c>
      <c r="J273" s="123">
        <v>0</v>
      </c>
      <c r="K273" s="123">
        <v>0</v>
      </c>
    </row>
    <row r="274" spans="2:13" ht="12" customHeight="1">
      <c r="B274" s="145" t="s">
        <v>46</v>
      </c>
      <c r="C274" s="148">
        <v>0.83334921042633081</v>
      </c>
      <c r="D274" s="148">
        <v>0.83632538606293094</v>
      </c>
      <c r="E274" s="148">
        <v>0.73974710832280022</v>
      </c>
      <c r="F274" s="148">
        <v>1.3296155056700114</v>
      </c>
      <c r="G274" s="148">
        <v>2.6031831919185855</v>
      </c>
      <c r="H274" s="148">
        <v>4.7943388150776194</v>
      </c>
      <c r="I274" s="148">
        <v>7.1471435265704493</v>
      </c>
      <c r="J274" s="148">
        <v>8.6799716777892471</v>
      </c>
      <c r="K274" s="148">
        <v>9.1783829853323979</v>
      </c>
      <c r="L274" s="149"/>
      <c r="M274" s="149"/>
    </row>
    <row r="275" spans="2:13" ht="12" customHeight="1">
      <c r="B275" s="153" t="s">
        <v>142</v>
      </c>
      <c r="C275" s="154">
        <v>0</v>
      </c>
      <c r="D275" s="154">
        <v>0</v>
      </c>
      <c r="E275" s="154">
        <v>1.7685847906442336E-4</v>
      </c>
      <c r="F275" s="154">
        <v>1.7221607280079543E-2</v>
      </c>
      <c r="G275" s="154">
        <v>5.8314477513049308E-2</v>
      </c>
      <c r="H275" s="154">
        <v>0.14585485948668042</v>
      </c>
      <c r="I275" s="154">
        <v>0.23059525867664429</v>
      </c>
      <c r="J275" s="154">
        <v>0.28480417694712923</v>
      </c>
      <c r="K275" s="154">
        <v>0.42173108876977328</v>
      </c>
      <c r="L275" s="155"/>
      <c r="M275" s="155"/>
    </row>
    <row r="276" spans="2:13" ht="12" customHeight="1">
      <c r="B276" s="123" t="s">
        <v>143</v>
      </c>
      <c r="C276" s="123">
        <v>0</v>
      </c>
      <c r="D276" s="123">
        <v>0</v>
      </c>
      <c r="E276" s="123">
        <v>0</v>
      </c>
      <c r="F276" s="123">
        <v>0</v>
      </c>
      <c r="G276" s="123">
        <v>0</v>
      </c>
      <c r="H276" s="123">
        <v>0</v>
      </c>
      <c r="I276" s="123">
        <v>0</v>
      </c>
      <c r="J276" s="123">
        <v>0</v>
      </c>
      <c r="K276" s="123">
        <v>0</v>
      </c>
    </row>
    <row r="277" spans="2:13" ht="12" customHeight="1">
      <c r="B277" s="123" t="s">
        <v>144</v>
      </c>
      <c r="C277" s="123">
        <v>0</v>
      </c>
      <c r="D277" s="123">
        <v>0</v>
      </c>
      <c r="E277" s="123">
        <v>0</v>
      </c>
      <c r="F277" s="123">
        <v>0</v>
      </c>
      <c r="G277" s="123">
        <v>0</v>
      </c>
      <c r="H277" s="123">
        <v>0</v>
      </c>
      <c r="I277" s="123">
        <v>0</v>
      </c>
      <c r="J277" s="123">
        <v>0</v>
      </c>
      <c r="K277" s="123">
        <v>0</v>
      </c>
    </row>
    <row r="278" spans="2:13" ht="12" customHeight="1">
      <c r="B278" s="153" t="s">
        <v>71</v>
      </c>
      <c r="C278" s="156">
        <v>3.0008918509829785</v>
      </c>
      <c r="D278" s="156">
        <v>3.1251655601601653</v>
      </c>
      <c r="E278" s="156">
        <v>2.8718216020337923</v>
      </c>
      <c r="F278" s="156">
        <v>3.4630415699468711</v>
      </c>
      <c r="G278" s="156">
        <v>3.0660573121353822</v>
      </c>
      <c r="H278" s="156">
        <v>4.4419665626070755</v>
      </c>
      <c r="I278" s="156">
        <v>5.9397626692845256</v>
      </c>
      <c r="J278" s="156">
        <v>4.2981802274796319</v>
      </c>
      <c r="K278" s="156">
        <v>0.94891003782666372</v>
      </c>
      <c r="L278" s="157"/>
      <c r="M278" s="157"/>
    </row>
    <row r="279" spans="2:13" ht="12" customHeight="1">
      <c r="B279" s="123" t="s">
        <v>145</v>
      </c>
      <c r="C279" s="123">
        <v>0</v>
      </c>
      <c r="D279" s="123">
        <v>0</v>
      </c>
      <c r="E279" s="123">
        <v>0</v>
      </c>
      <c r="F279" s="123">
        <v>0</v>
      </c>
      <c r="G279" s="123">
        <v>0</v>
      </c>
      <c r="H279" s="123">
        <v>0</v>
      </c>
      <c r="I279" s="123">
        <v>0</v>
      </c>
      <c r="J279" s="123">
        <v>0</v>
      </c>
      <c r="K279" s="123">
        <v>0</v>
      </c>
    </row>
    <row r="280" spans="2:13" ht="12" customHeight="1">
      <c r="B280" s="123" t="s">
        <v>146</v>
      </c>
      <c r="C280" s="123">
        <v>0</v>
      </c>
      <c r="D280" s="123">
        <v>0</v>
      </c>
      <c r="E280" s="123">
        <v>0</v>
      </c>
      <c r="F280" s="123">
        <v>0</v>
      </c>
      <c r="G280" s="123">
        <v>0</v>
      </c>
      <c r="H280" s="123">
        <v>0</v>
      </c>
      <c r="I280" s="123">
        <v>0</v>
      </c>
      <c r="J280" s="123">
        <v>0</v>
      </c>
      <c r="K280" s="123">
        <v>0</v>
      </c>
    </row>
    <row r="281" spans="2:13" ht="12" customHeight="1">
      <c r="B281" s="123" t="s">
        <v>147</v>
      </c>
      <c r="C281" s="123">
        <v>0</v>
      </c>
      <c r="D281" s="123">
        <v>0</v>
      </c>
      <c r="E281" s="123">
        <v>0</v>
      </c>
      <c r="F281" s="123">
        <v>0</v>
      </c>
      <c r="G281" s="123">
        <v>0</v>
      </c>
      <c r="H281" s="123">
        <v>0</v>
      </c>
      <c r="I281" s="123">
        <v>0</v>
      </c>
      <c r="J281" s="123">
        <v>0</v>
      </c>
      <c r="K281" s="123">
        <v>0</v>
      </c>
    </row>
    <row r="282" spans="2:13" ht="12" customHeight="1">
      <c r="B282" s="145" t="s">
        <v>148</v>
      </c>
      <c r="C282" s="158">
        <v>44.37407736171852</v>
      </c>
      <c r="D282" s="158">
        <v>43.867802837646245</v>
      </c>
      <c r="E282" s="158">
        <v>36.962625029705492</v>
      </c>
      <c r="F282" s="158">
        <v>38.428977219990472</v>
      </c>
      <c r="G282" s="158">
        <v>31.747047792929589</v>
      </c>
      <c r="H282" s="158">
        <v>25.551152918182179</v>
      </c>
      <c r="I282" s="158">
        <v>19.108986689103752</v>
      </c>
      <c r="J282" s="158">
        <v>14.271094193148484</v>
      </c>
      <c r="K282" s="158">
        <v>11.364046972053574</v>
      </c>
      <c r="L282" s="160"/>
      <c r="M282" s="160"/>
    </row>
    <row r="283" spans="2:13" s="1" customFormat="1" ht="12" customHeight="1">
      <c r="B283" s="161" t="s">
        <v>156</v>
      </c>
      <c r="C283" s="162">
        <v>0</v>
      </c>
      <c r="D283" s="162">
        <v>0</v>
      </c>
      <c r="E283" s="162">
        <v>0</v>
      </c>
      <c r="F283" s="162">
        <v>2.8142974189969078E-3</v>
      </c>
      <c r="G283" s="162">
        <v>1.3581433494660209E-2</v>
      </c>
      <c r="H283" s="162">
        <v>3.2318858401244932E-2</v>
      </c>
      <c r="I283" s="162">
        <v>7.8858844419715607E-2</v>
      </c>
      <c r="J283" s="162">
        <v>0.15113510746212672</v>
      </c>
      <c r="K283" s="162">
        <v>0.25291832660874247</v>
      </c>
      <c r="L283" s="162"/>
      <c r="M283" s="162"/>
    </row>
    <row r="284" spans="2:13" s="1" customFormat="1" ht="12" customHeight="1">
      <c r="B284" s="161" t="s">
        <v>150</v>
      </c>
      <c r="C284" s="162">
        <v>0</v>
      </c>
      <c r="D284" s="162">
        <v>0</v>
      </c>
      <c r="E284" s="162">
        <v>0</v>
      </c>
      <c r="F284" s="162">
        <v>0</v>
      </c>
      <c r="G284" s="162">
        <v>0</v>
      </c>
      <c r="H284" s="162">
        <v>0</v>
      </c>
      <c r="I284" s="162">
        <v>0</v>
      </c>
      <c r="J284" s="162">
        <v>4.7467362824521542E-3</v>
      </c>
      <c r="K284" s="162">
        <v>2.2196373093145965E-2</v>
      </c>
      <c r="L284" s="162"/>
      <c r="M284" s="162"/>
    </row>
    <row r="285" spans="2:13" ht="12" customHeight="1">
      <c r="K285" s="33"/>
    </row>
    <row r="286" spans="2:13" ht="12" customHeight="1">
      <c r="B286" t="s">
        <v>151</v>
      </c>
      <c r="C286" s="133">
        <v>6.7627137946350752E-2</v>
      </c>
      <c r="D286" s="133">
        <v>7.1240530822260076E-2</v>
      </c>
      <c r="E286" s="133">
        <v>7.7700067519683405E-2</v>
      </c>
      <c r="F286" s="133">
        <v>9.0563512978860741E-2</v>
      </c>
      <c r="G286" s="133">
        <v>9.8414561568911083E-2</v>
      </c>
      <c r="H286" s="133">
        <v>0.17955438006200752</v>
      </c>
      <c r="I286" s="133">
        <v>0.32290346046866036</v>
      </c>
      <c r="J286" s="133">
        <v>0.32113756257225468</v>
      </c>
      <c r="K286" s="133">
        <v>0.12061206099966966</v>
      </c>
      <c r="L286" s="133"/>
      <c r="M286" s="133"/>
    </row>
    <row r="287" spans="2:13" ht="12" customHeight="1">
      <c r="B287" t="s">
        <v>152</v>
      </c>
      <c r="C287" s="133">
        <v>1.8780090989458195E-2</v>
      </c>
      <c r="D287" s="133">
        <v>1.9064674589656393E-2</v>
      </c>
      <c r="E287" s="133">
        <v>2.001338129335492E-2</v>
      </c>
      <c r="F287" s="133">
        <v>3.4599294643167217E-2</v>
      </c>
      <c r="G287" s="133">
        <v>8.1997646171633715E-2</v>
      </c>
      <c r="H287" s="133">
        <v>0.18763688787076108</v>
      </c>
      <c r="I287" s="133">
        <v>0.37402001701355858</v>
      </c>
      <c r="J287" s="133">
        <v>0.6082204742195928</v>
      </c>
      <c r="K287" s="133">
        <v>0.8076685187859437</v>
      </c>
      <c r="L287" s="133"/>
      <c r="M287" s="133"/>
    </row>
    <row r="288" spans="2:13" ht="12" customHeight="1">
      <c r="B288" t="s">
        <v>153</v>
      </c>
      <c r="C288" s="133">
        <v>8.6407228935808947E-2</v>
      </c>
      <c r="D288" s="133">
        <v>9.0305205411916473E-2</v>
      </c>
      <c r="E288" s="133">
        <v>9.771353049648436E-2</v>
      </c>
      <c r="F288" s="133">
        <v>0.12523604135403404</v>
      </c>
      <c r="G288" s="133">
        <v>0.18260457480534997</v>
      </c>
      <c r="H288" s="133">
        <v>0.37525343311139675</v>
      </c>
      <c r="I288" s="133">
        <v>0.71716495528348612</v>
      </c>
      <c r="J288" s="133">
        <v>0.96898540845095027</v>
      </c>
      <c r="K288" s="133">
        <v>0.9933231974340464</v>
      </c>
      <c r="L288" s="133"/>
      <c r="M288" s="133"/>
    </row>
    <row r="289" spans="2:15" ht="12" customHeight="1">
      <c r="C289" s="163"/>
      <c r="D289" s="163"/>
      <c r="E289" s="163"/>
      <c r="F289" s="163"/>
      <c r="G289" s="163"/>
      <c r="H289" s="163"/>
      <c r="I289" s="163"/>
      <c r="J289" s="163"/>
      <c r="K289" s="163"/>
      <c r="L289" s="163"/>
      <c r="M289" s="163"/>
    </row>
    <row r="290" spans="2:15" ht="12" customHeight="1">
      <c r="C290" s="163"/>
      <c r="D290" s="163"/>
      <c r="E290" s="163"/>
      <c r="F290" s="163"/>
      <c r="G290" s="163"/>
      <c r="H290" s="163"/>
      <c r="I290" s="163"/>
      <c r="J290" s="163"/>
      <c r="K290" s="163"/>
      <c r="L290" s="163"/>
      <c r="M290" s="163"/>
    </row>
    <row r="291" spans="2:15" ht="12" customHeight="1">
      <c r="B291" s="142" t="s">
        <v>157</v>
      </c>
      <c r="C291" s="163"/>
      <c r="D291" s="163"/>
      <c r="E291" s="163"/>
      <c r="F291" s="163"/>
      <c r="G291" s="163"/>
      <c r="H291" s="163"/>
      <c r="I291" s="163"/>
      <c r="J291" s="163" t="s">
        <v>12</v>
      </c>
      <c r="K291" s="163"/>
      <c r="L291" s="163"/>
      <c r="M291" s="163"/>
    </row>
    <row r="292" spans="2:15" ht="12" customHeight="1">
      <c r="B292" s="143" t="s">
        <v>106</v>
      </c>
      <c r="C292" s="143">
        <v>2019</v>
      </c>
      <c r="D292" s="143">
        <v>2019</v>
      </c>
      <c r="E292" s="143">
        <v>2020</v>
      </c>
      <c r="F292" s="143">
        <v>2025</v>
      </c>
      <c r="G292" s="143">
        <v>2030</v>
      </c>
      <c r="H292" s="143">
        <v>2035</v>
      </c>
      <c r="I292" s="143">
        <v>2040</v>
      </c>
      <c r="J292" s="143">
        <v>2045</v>
      </c>
      <c r="K292" s="143">
        <v>2050</v>
      </c>
      <c r="L292" s="144"/>
      <c r="M292" s="144"/>
    </row>
    <row r="293" spans="2:15" ht="12" customHeight="1">
      <c r="B293" s="123" t="s">
        <v>131</v>
      </c>
      <c r="C293" s="123"/>
      <c r="D293" s="123"/>
      <c r="E293" s="123"/>
      <c r="F293" s="123"/>
      <c r="G293" s="123"/>
      <c r="H293" s="123"/>
      <c r="I293" s="123"/>
      <c r="J293" s="123"/>
      <c r="K293" s="123"/>
    </row>
    <row r="294" spans="2:15" ht="12" customHeight="1">
      <c r="B294" s="123" t="s">
        <v>132</v>
      </c>
      <c r="C294" s="123"/>
      <c r="D294" s="123"/>
      <c r="E294" s="123"/>
      <c r="F294" s="123"/>
      <c r="G294" s="123"/>
      <c r="H294" s="123"/>
      <c r="I294" s="123"/>
      <c r="J294" s="123"/>
      <c r="K294" s="123"/>
    </row>
    <row r="295" spans="2:15" ht="12" customHeight="1">
      <c r="B295" s="123" t="s">
        <v>133</v>
      </c>
      <c r="C295" s="123"/>
      <c r="D295" s="123"/>
      <c r="E295" s="123"/>
      <c r="F295" s="123"/>
      <c r="G295" s="123"/>
      <c r="H295" s="123"/>
      <c r="I295" s="123"/>
      <c r="J295" s="123"/>
      <c r="K295" s="123"/>
    </row>
    <row r="296" spans="2:15" ht="12" customHeight="1">
      <c r="B296" s="123" t="s">
        <v>134</v>
      </c>
      <c r="C296" s="123"/>
      <c r="D296" s="123"/>
      <c r="E296" s="123"/>
      <c r="F296" s="123"/>
      <c r="G296" s="123"/>
      <c r="H296" s="123"/>
      <c r="I296" s="123"/>
      <c r="J296" s="123"/>
      <c r="K296" s="123"/>
    </row>
    <row r="297" spans="2:15" ht="12" customHeight="1">
      <c r="B297" s="145" t="s">
        <v>135</v>
      </c>
      <c r="C297" s="165">
        <v>5.9037976366929996</v>
      </c>
      <c r="D297" s="165">
        <v>6.0765395623850003</v>
      </c>
      <c r="E297" s="165">
        <v>1.558872679467501</v>
      </c>
      <c r="F297" s="165">
        <v>5.9690880160787145</v>
      </c>
      <c r="G297" s="165">
        <v>5.4811359099042685</v>
      </c>
      <c r="H297" s="165">
        <v>4.7387286123303181</v>
      </c>
      <c r="I297" s="165">
        <v>3.5910616999920069</v>
      </c>
      <c r="J297" s="165">
        <v>2.493297761155826</v>
      </c>
      <c r="K297" s="165">
        <v>0.76256317930238093</v>
      </c>
      <c r="L297" s="166"/>
      <c r="M297" s="166"/>
      <c r="O297" t="s">
        <v>158</v>
      </c>
    </row>
    <row r="298" spans="2:15" ht="12" customHeight="1">
      <c r="B298" s="123" t="s">
        <v>136</v>
      </c>
      <c r="C298" s="167">
        <v>1.8194939800000001</v>
      </c>
      <c r="D298" s="167">
        <v>1.6285244480000001</v>
      </c>
      <c r="E298" s="167">
        <v>1.0585408912000001</v>
      </c>
      <c r="F298" s="167">
        <v>1.5412355375872</v>
      </c>
      <c r="G298" s="167">
        <v>1.1893114043744002</v>
      </c>
      <c r="H298" s="167">
        <v>1.3295436445916802</v>
      </c>
      <c r="I298" s="167">
        <v>1.0650549889920002</v>
      </c>
      <c r="J298" s="167">
        <v>0.6212820769120001</v>
      </c>
      <c r="K298" s="167">
        <v>0.21301099779839996</v>
      </c>
      <c r="L298" s="85"/>
      <c r="M298" s="85"/>
      <c r="O298" t="s">
        <v>159</v>
      </c>
    </row>
    <row r="299" spans="2:15" ht="12" customHeight="1">
      <c r="B299" s="123" t="s">
        <v>137</v>
      </c>
      <c r="C299" s="167">
        <v>0</v>
      </c>
      <c r="D299" s="167">
        <v>0</v>
      </c>
      <c r="E299" s="167">
        <v>0</v>
      </c>
      <c r="F299" s="167">
        <v>0</v>
      </c>
      <c r="G299" s="167">
        <v>0</v>
      </c>
      <c r="H299" s="167">
        <v>0</v>
      </c>
      <c r="I299" s="167">
        <v>0</v>
      </c>
      <c r="J299" s="167">
        <v>0</v>
      </c>
      <c r="K299" s="167">
        <v>0</v>
      </c>
      <c r="L299" s="85"/>
      <c r="M299" s="85"/>
    </row>
    <row r="300" spans="2:15" ht="12" customHeight="1">
      <c r="B300" s="123" t="s">
        <v>41</v>
      </c>
      <c r="C300" s="123"/>
      <c r="D300" s="123"/>
      <c r="E300" s="123"/>
      <c r="F300" s="123"/>
      <c r="G300" s="123"/>
      <c r="H300" s="123"/>
      <c r="I300" s="123"/>
      <c r="J300" s="123"/>
      <c r="K300" s="123"/>
    </row>
    <row r="301" spans="2:15" ht="12" customHeight="1">
      <c r="B301" s="150" t="s">
        <v>138</v>
      </c>
      <c r="C301" s="168">
        <v>0</v>
      </c>
      <c r="D301" s="168">
        <v>0</v>
      </c>
      <c r="E301" s="168">
        <v>0</v>
      </c>
      <c r="F301" s="168">
        <v>8.4683271296000007E-2</v>
      </c>
      <c r="G301" s="168">
        <v>0.17750916483200002</v>
      </c>
      <c r="H301" s="168">
        <v>0.17750916483200002</v>
      </c>
      <c r="I301" s="168">
        <v>0.17750916483200002</v>
      </c>
      <c r="J301" s="168">
        <v>0</v>
      </c>
      <c r="K301" s="168">
        <v>0</v>
      </c>
      <c r="L301" s="169"/>
      <c r="M301" s="169"/>
      <c r="O301" t="s">
        <v>160</v>
      </c>
    </row>
    <row r="302" spans="2:15" ht="12" customHeight="1">
      <c r="B302" s="123" t="s">
        <v>139</v>
      </c>
      <c r="C302" s="170">
        <v>0</v>
      </c>
      <c r="D302" s="170">
        <v>0</v>
      </c>
      <c r="E302" s="170">
        <v>0</v>
      </c>
      <c r="F302" s="170">
        <v>0</v>
      </c>
      <c r="G302" s="170">
        <v>0</v>
      </c>
      <c r="H302" s="170">
        <v>0</v>
      </c>
      <c r="I302" s="170">
        <v>0</v>
      </c>
      <c r="J302" s="170">
        <v>0</v>
      </c>
      <c r="K302" s="170">
        <v>0</v>
      </c>
      <c r="L302" s="80"/>
      <c r="M302" s="80"/>
    </row>
    <row r="303" spans="2:15" ht="12" customHeight="1">
      <c r="B303" s="150" t="s">
        <v>161</v>
      </c>
      <c r="C303" s="171">
        <v>0</v>
      </c>
      <c r="D303" s="171">
        <v>0</v>
      </c>
      <c r="E303" s="171">
        <v>0</v>
      </c>
      <c r="F303" s="171">
        <v>2.4453453568532218E-2</v>
      </c>
      <c r="G303" s="171">
        <v>0.13067847846169486</v>
      </c>
      <c r="H303" s="171">
        <v>0.38847530398328495</v>
      </c>
      <c r="I303" s="171">
        <v>0.95402372954278247</v>
      </c>
      <c r="J303" s="171">
        <v>1.8184757112119851</v>
      </c>
      <c r="K303" s="171">
        <v>2.9501483434548694</v>
      </c>
      <c r="L303" s="152"/>
      <c r="M303" s="152"/>
      <c r="O303" t="s">
        <v>162</v>
      </c>
    </row>
    <row r="304" spans="2:15" ht="12" customHeight="1">
      <c r="B304" s="123" t="s">
        <v>141</v>
      </c>
      <c r="C304" s="123"/>
      <c r="D304" s="123"/>
      <c r="E304" s="123"/>
      <c r="F304" s="123"/>
      <c r="G304" s="123"/>
      <c r="H304" s="123"/>
      <c r="I304" s="123"/>
      <c r="J304" s="123"/>
      <c r="K304" s="123"/>
    </row>
    <row r="305" spans="2:15" ht="12" customHeight="1">
      <c r="B305" s="123" t="s">
        <v>46</v>
      </c>
      <c r="C305" s="123"/>
      <c r="D305" s="123"/>
      <c r="E305" s="123"/>
      <c r="F305" s="123"/>
      <c r="G305" s="123"/>
      <c r="H305" s="123"/>
      <c r="I305" s="123"/>
      <c r="J305" s="123"/>
      <c r="K305" s="123"/>
    </row>
    <row r="306" spans="2:15" ht="12" customHeight="1">
      <c r="B306" s="153" t="s">
        <v>142</v>
      </c>
      <c r="C306" s="172">
        <v>0</v>
      </c>
      <c r="D306" s="172">
        <v>0</v>
      </c>
      <c r="E306" s="172">
        <v>0</v>
      </c>
      <c r="F306" s="172">
        <v>6.0971955333120012E-2</v>
      </c>
      <c r="G306" s="172">
        <v>0.35945605878480003</v>
      </c>
      <c r="H306" s="172">
        <v>0.15816066586531202</v>
      </c>
      <c r="I306" s="172">
        <v>0.28756484702784002</v>
      </c>
      <c r="J306" s="172">
        <v>0.71891211756960005</v>
      </c>
      <c r="K306" s="172">
        <v>1.0384286142672001</v>
      </c>
      <c r="L306" s="173"/>
      <c r="M306" s="173"/>
      <c r="O306" t="s">
        <v>163</v>
      </c>
    </row>
    <row r="307" spans="2:15" ht="12" customHeight="1">
      <c r="B307" s="123" t="s">
        <v>143</v>
      </c>
      <c r="C307" s="123"/>
      <c r="D307" s="123"/>
      <c r="E307" s="123"/>
      <c r="F307" s="123"/>
      <c r="G307" s="123"/>
      <c r="H307" s="123"/>
      <c r="I307" s="123"/>
      <c r="J307" s="123"/>
      <c r="K307" s="123"/>
    </row>
    <row r="308" spans="2:15" ht="12" customHeight="1">
      <c r="B308" s="123" t="s">
        <v>144</v>
      </c>
      <c r="C308" s="123"/>
      <c r="D308" s="123"/>
      <c r="E308" s="123"/>
      <c r="F308" s="123"/>
      <c r="G308" s="123"/>
      <c r="H308" s="123"/>
      <c r="I308" s="123"/>
      <c r="J308" s="123"/>
      <c r="K308" s="123"/>
    </row>
    <row r="309" spans="2:15" ht="12" customHeight="1">
      <c r="B309" s="153" t="s">
        <v>71</v>
      </c>
      <c r="C309" s="154">
        <v>0</v>
      </c>
      <c r="D309" s="154">
        <v>0</v>
      </c>
      <c r="E309" s="154">
        <v>0</v>
      </c>
      <c r="F309" s="154">
        <v>0.12659658418948785</v>
      </c>
      <c r="G309" s="154">
        <v>0.52715164296757944</v>
      </c>
      <c r="H309" s="154">
        <v>0.90608502213030273</v>
      </c>
      <c r="I309" s="154">
        <v>1.3999751544286196</v>
      </c>
      <c r="J309" s="154">
        <v>1.5433365057223849</v>
      </c>
      <c r="K309" s="154">
        <v>1.8946950421796884</v>
      </c>
      <c r="L309" s="155"/>
      <c r="M309" s="155"/>
      <c r="O309" t="s">
        <v>164</v>
      </c>
    </row>
    <row r="310" spans="2:15" ht="12" customHeight="1">
      <c r="B310" s="123" t="s">
        <v>145</v>
      </c>
      <c r="C310" s="123"/>
      <c r="D310" s="123"/>
      <c r="E310" s="123"/>
      <c r="F310" s="123"/>
      <c r="G310" s="123"/>
      <c r="H310" s="123"/>
      <c r="I310" s="123"/>
      <c r="J310" s="123"/>
      <c r="K310" s="123"/>
    </row>
    <row r="311" spans="2:15" ht="12" customHeight="1">
      <c r="B311" s="123" t="s">
        <v>146</v>
      </c>
      <c r="C311" s="123"/>
      <c r="D311" s="123"/>
      <c r="E311" s="123"/>
      <c r="F311" s="123"/>
      <c r="G311" s="123"/>
      <c r="H311" s="123"/>
      <c r="I311" s="123"/>
      <c r="J311" s="123"/>
      <c r="K311" s="123"/>
    </row>
    <row r="312" spans="2:15" ht="12" customHeight="1">
      <c r="B312" s="123" t="s">
        <v>147</v>
      </c>
      <c r="C312" s="123"/>
      <c r="D312" s="123"/>
      <c r="E312" s="123"/>
      <c r="F312" s="123"/>
      <c r="G312" s="123"/>
      <c r="H312" s="123"/>
      <c r="I312" s="123"/>
      <c r="J312" s="123"/>
      <c r="K312" s="123"/>
    </row>
    <row r="313" spans="2:15" ht="12" customHeight="1">
      <c r="B313" s="145" t="s">
        <v>148</v>
      </c>
      <c r="C313" s="159">
        <v>7.7232916166929995</v>
      </c>
      <c r="D313" s="159">
        <v>7.7050640103850006</v>
      </c>
      <c r="E313" s="159">
        <v>2.6174135706675008</v>
      </c>
      <c r="F313" s="159">
        <v>7.8070288180530545</v>
      </c>
      <c r="G313" s="159">
        <v>7.8652426593247426</v>
      </c>
      <c r="H313" s="159">
        <v>7.698502413732899</v>
      </c>
      <c r="I313" s="159">
        <v>7.4751895848152481</v>
      </c>
      <c r="J313" s="159">
        <v>7.1953041725717961</v>
      </c>
      <c r="K313" s="159">
        <v>6.8588461770025395</v>
      </c>
      <c r="L313" s="174"/>
      <c r="M313" s="174"/>
    </row>
    <row r="314" spans="2:15" ht="12" customHeight="1">
      <c r="C314" s="175">
        <v>52.951913734308512</v>
      </c>
      <c r="D314" s="175">
        <v>52.446730470540246</v>
      </c>
      <c r="E314" s="175">
        <v>40.048597277620537</v>
      </c>
      <c r="F314" s="175">
        <v>47.080549351358286</v>
      </c>
      <c r="G314" s="175">
        <v>40.427421700694502</v>
      </c>
      <c r="H314" s="175">
        <v>34.025541365068371</v>
      </c>
      <c r="I314" s="175">
        <v>27.312323137374619</v>
      </c>
      <c r="J314" s="175">
        <v>22.138312105067453</v>
      </c>
      <c r="K314" s="175">
        <v>18.83007980988404</v>
      </c>
      <c r="L314" s="175"/>
      <c r="M314" s="175"/>
    </row>
    <row r="315" spans="2:15" ht="12" customHeight="1"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</row>
    <row r="316" spans="2:15" ht="12" customHeight="1">
      <c r="B316" s="44" t="s">
        <v>165</v>
      </c>
    </row>
    <row r="317" spans="2:15" ht="12" customHeight="1">
      <c r="B317" s="143"/>
      <c r="C317" s="143">
        <v>2019</v>
      </c>
      <c r="D317" s="143">
        <v>2019</v>
      </c>
      <c r="E317" s="143">
        <v>2020</v>
      </c>
      <c r="F317" s="143">
        <v>2025</v>
      </c>
      <c r="G317" s="143">
        <v>2030</v>
      </c>
      <c r="H317" s="143">
        <v>2035</v>
      </c>
      <c r="I317" s="143">
        <v>2040</v>
      </c>
      <c r="J317" s="143">
        <v>2045</v>
      </c>
      <c r="K317" s="143">
        <v>2050</v>
      </c>
      <c r="L317" s="144"/>
      <c r="M317" s="144"/>
    </row>
    <row r="318" spans="2:15" ht="12" customHeight="1">
      <c r="B318" s="123" t="s">
        <v>166</v>
      </c>
      <c r="C318" s="176">
        <v>45.228622117615515</v>
      </c>
      <c r="D318" s="176">
        <v>44.741666460155244</v>
      </c>
      <c r="E318" s="176">
        <v>37.431183706953036</v>
      </c>
      <c r="F318" s="176">
        <v>39.273520533305231</v>
      </c>
      <c r="G318" s="176">
        <v>32.56217904136976</v>
      </c>
      <c r="H318" s="176">
        <v>26.327038951335474</v>
      </c>
      <c r="I318" s="176">
        <v>19.837133552559372</v>
      </c>
      <c r="J318" s="176">
        <v>14.943007932495656</v>
      </c>
      <c r="K318" s="177">
        <v>11.971233632881502</v>
      </c>
      <c r="L318" s="178"/>
      <c r="M318" s="178"/>
    </row>
    <row r="319" spans="2:15" ht="12" customHeight="1">
      <c r="B319" s="123" t="s">
        <v>167</v>
      </c>
      <c r="C319" s="176">
        <v>7.7232916166929995</v>
      </c>
      <c r="D319" s="176">
        <v>7.7050640103850006</v>
      </c>
      <c r="E319" s="176">
        <v>2.6174135706675008</v>
      </c>
      <c r="F319" s="176">
        <v>7.8070288180530545</v>
      </c>
      <c r="G319" s="176">
        <v>7.8652426593247426</v>
      </c>
      <c r="H319" s="176">
        <v>7.698502413732899</v>
      </c>
      <c r="I319" s="176">
        <v>7.4751895848152481</v>
      </c>
      <c r="J319" s="176">
        <v>7.1953041725717961</v>
      </c>
      <c r="K319" s="177">
        <v>6.8588461770025395</v>
      </c>
      <c r="L319" s="178"/>
      <c r="M319" s="178"/>
    </row>
    <row r="320" spans="2:15" ht="12" customHeight="1">
      <c r="B320" s="145" t="s">
        <v>168</v>
      </c>
      <c r="C320" s="179">
        <v>52.951913734308512</v>
      </c>
      <c r="D320" s="179">
        <v>52.446730470540246</v>
      </c>
      <c r="E320" s="179">
        <v>40.048597277620537</v>
      </c>
      <c r="F320" s="179">
        <v>47.080549351358286</v>
      </c>
      <c r="G320" s="179">
        <v>40.427421700694502</v>
      </c>
      <c r="H320" s="179">
        <v>34.025541365068371</v>
      </c>
      <c r="I320" s="179">
        <v>27.312323137374619</v>
      </c>
      <c r="J320" s="179">
        <v>22.138312105067453</v>
      </c>
      <c r="K320" s="179">
        <v>18.83007980988404</v>
      </c>
      <c r="L320" s="180"/>
      <c r="M320" s="180"/>
    </row>
    <row r="321" spans="2:15" ht="12" customHeight="1">
      <c r="B321" t="s">
        <v>169</v>
      </c>
      <c r="C321" s="119">
        <v>0.1458548156624779</v>
      </c>
      <c r="D321" s="119">
        <v>0.146912189592314</v>
      </c>
      <c r="E321" s="119">
        <v>6.535593625223253E-2</v>
      </c>
      <c r="F321" s="119">
        <v>0.16582280635236088</v>
      </c>
      <c r="G321" s="119">
        <v>0.19455217098817917</v>
      </c>
      <c r="H321" s="119">
        <v>0.22625657388177253</v>
      </c>
      <c r="I321" s="119">
        <v>0.27369292415064023</v>
      </c>
      <c r="J321" s="119">
        <v>0.32501593339289825</v>
      </c>
      <c r="K321" s="119">
        <v>0.36424944802423426</v>
      </c>
      <c r="L321" s="119"/>
      <c r="M321" s="119"/>
    </row>
    <row r="322" spans="2:15" ht="12" customHeight="1"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</row>
    <row r="323" spans="2:15" ht="12" customHeight="1">
      <c r="B323" s="44" t="s">
        <v>170</v>
      </c>
    </row>
    <row r="324" spans="2:15" ht="12" customHeight="1">
      <c r="B324" s="143"/>
      <c r="C324" s="143">
        <v>2019</v>
      </c>
      <c r="D324" s="143">
        <v>2019</v>
      </c>
      <c r="E324" s="143">
        <v>2020</v>
      </c>
      <c r="F324" s="143">
        <v>2025</v>
      </c>
      <c r="G324" s="143">
        <v>2030</v>
      </c>
      <c r="H324" s="143">
        <v>2035</v>
      </c>
      <c r="I324" s="143">
        <v>2040</v>
      </c>
      <c r="J324" s="143">
        <v>2045</v>
      </c>
      <c r="K324" s="143">
        <v>2050</v>
      </c>
      <c r="L324" s="144"/>
      <c r="M324" s="144"/>
    </row>
    <row r="325" spans="2:15" ht="12" customHeight="1">
      <c r="B325" s="123" t="s">
        <v>171</v>
      </c>
      <c r="C325" s="176">
        <v>0</v>
      </c>
      <c r="D325" s="176">
        <v>0</v>
      </c>
      <c r="E325" s="176">
        <v>1.7685847906442336E-4</v>
      </c>
      <c r="F325" s="176">
        <v>1.7221607280079543E-2</v>
      </c>
      <c r="G325" s="176">
        <v>5.8314477513049308E-2</v>
      </c>
      <c r="H325" s="176">
        <v>0.14585485948668042</v>
      </c>
      <c r="I325" s="176">
        <v>0.23059525867664429</v>
      </c>
      <c r="J325" s="176">
        <v>0.28480417694712923</v>
      </c>
      <c r="K325" s="176">
        <v>0.42173108876977328</v>
      </c>
      <c r="L325" s="181"/>
      <c r="M325" s="181"/>
    </row>
    <row r="326" spans="2:15" ht="12" customHeight="1">
      <c r="B326" s="123" t="s">
        <v>172</v>
      </c>
      <c r="C326" s="176">
        <v>3.0008918509829785</v>
      </c>
      <c r="D326" s="176">
        <v>3.1251655601601653</v>
      </c>
      <c r="E326" s="176">
        <v>2.8718216020337923</v>
      </c>
      <c r="F326" s="176">
        <v>3.4795946188878406</v>
      </c>
      <c r="G326" s="176">
        <v>3.1312678120105959</v>
      </c>
      <c r="H326" s="176">
        <v>4.5583494675800686</v>
      </c>
      <c r="I326" s="176">
        <v>6.1145179165138757</v>
      </c>
      <c r="J326" s="176">
        <v>4.4795969371033681</v>
      </c>
      <c r="K326" s="176">
        <v>1.1614253691164387</v>
      </c>
      <c r="L326" s="181"/>
      <c r="M326" s="181"/>
    </row>
    <row r="327" spans="2:15" ht="12" customHeight="1">
      <c r="B327" s="123" t="s">
        <v>173</v>
      </c>
      <c r="C327" s="176">
        <v>0</v>
      </c>
      <c r="D327" s="176">
        <v>0</v>
      </c>
      <c r="E327" s="176">
        <v>0</v>
      </c>
      <c r="F327" s="176">
        <v>6.0971955333120012E-2</v>
      </c>
      <c r="G327" s="176">
        <v>0.35945605878480003</v>
      </c>
      <c r="H327" s="176">
        <v>0.15816066586531202</v>
      </c>
      <c r="I327" s="176">
        <v>0.28756484702784002</v>
      </c>
      <c r="J327" s="176">
        <v>0.71891211756960005</v>
      </c>
      <c r="K327" s="176">
        <v>1.0384286142672001</v>
      </c>
      <c r="L327" s="181"/>
      <c r="M327" s="181"/>
    </row>
    <row r="328" spans="2:15" ht="12" customHeight="1">
      <c r="B328" s="123" t="s">
        <v>174</v>
      </c>
      <c r="C328" s="176">
        <v>0</v>
      </c>
      <c r="D328" s="176">
        <v>0</v>
      </c>
      <c r="E328" s="176">
        <v>0</v>
      </c>
      <c r="F328" s="176">
        <v>0.12659658418948785</v>
      </c>
      <c r="G328" s="176">
        <v>0.52715164296757944</v>
      </c>
      <c r="H328" s="176">
        <v>0.90608502213030273</v>
      </c>
      <c r="I328" s="176">
        <v>1.3999751544286196</v>
      </c>
      <c r="J328" s="176">
        <v>1.5433365057223849</v>
      </c>
      <c r="K328" s="176">
        <v>1.8946950421796884</v>
      </c>
      <c r="L328" s="181"/>
      <c r="M328" s="181"/>
    </row>
    <row r="329" spans="2:15" ht="12" customHeight="1">
      <c r="B329" s="145" t="s">
        <v>175</v>
      </c>
      <c r="C329" s="182">
        <v>3.0008918509829785</v>
      </c>
      <c r="D329" s="182">
        <v>3.1251655601601653</v>
      </c>
      <c r="E329" s="182">
        <v>2.8719984605128568</v>
      </c>
      <c r="F329" s="182">
        <v>3.6843847656905284</v>
      </c>
      <c r="G329" s="182">
        <v>4.0761899912760242</v>
      </c>
      <c r="H329" s="182">
        <v>5.7684500150623643</v>
      </c>
      <c r="I329" s="182">
        <v>8.0326531766469813</v>
      </c>
      <c r="J329" s="182">
        <v>7.0266497373424821</v>
      </c>
      <c r="K329" s="182">
        <v>4.5162801143331004</v>
      </c>
      <c r="L329" s="183"/>
      <c r="M329" s="183"/>
    </row>
    <row r="330" spans="2:15" ht="12" customHeight="1">
      <c r="B330" s="184" t="s">
        <v>176</v>
      </c>
      <c r="C330" s="185">
        <v>3.0008918509829785</v>
      </c>
      <c r="D330" s="185">
        <v>3.1251655601601653</v>
      </c>
      <c r="E330" s="185">
        <v>2.8719984605128568</v>
      </c>
      <c r="F330" s="185">
        <v>3.4968162261679203</v>
      </c>
      <c r="G330" s="185">
        <v>3.1895822895236452</v>
      </c>
      <c r="H330" s="185">
        <v>4.7042043270667495</v>
      </c>
      <c r="I330" s="185">
        <v>6.3451131751905203</v>
      </c>
      <c r="J330" s="185">
        <v>4.7644011140504974</v>
      </c>
      <c r="K330" s="185">
        <v>1.5831564578862118</v>
      </c>
      <c r="L330" s="185"/>
      <c r="M330" s="185"/>
      <c r="O330" t="s">
        <v>177</v>
      </c>
    </row>
    <row r="331" spans="2:15" ht="12" customHeight="1">
      <c r="B331" s="184" t="s">
        <v>178</v>
      </c>
      <c r="C331" s="185">
        <v>0</v>
      </c>
      <c r="D331" s="185">
        <v>0</v>
      </c>
      <c r="E331" s="185">
        <v>0</v>
      </c>
      <c r="F331" s="185">
        <v>0.18756853952260788</v>
      </c>
      <c r="G331" s="185">
        <v>0.88660770175237946</v>
      </c>
      <c r="H331" s="185">
        <v>1.0642456879956148</v>
      </c>
      <c r="I331" s="185">
        <v>1.6875400014564597</v>
      </c>
      <c r="J331" s="185">
        <v>2.2622486232919847</v>
      </c>
      <c r="K331" s="185">
        <v>2.9331236564468885</v>
      </c>
      <c r="L331" s="185"/>
      <c r="M331" s="185"/>
    </row>
    <row r="332" spans="2:15" ht="12" customHeight="1">
      <c r="B332" s="186" t="s">
        <v>179</v>
      </c>
      <c r="C332" s="187">
        <v>5.6672018806350449E-2</v>
      </c>
      <c r="D332" s="187">
        <v>5.958742388938041E-2</v>
      </c>
      <c r="E332" s="187">
        <v>7.1712835298672284E-2</v>
      </c>
      <c r="F332" s="187">
        <v>7.8257047049180892E-2</v>
      </c>
      <c r="G332" s="187">
        <v>0.100827354795322</v>
      </c>
      <c r="H332" s="187">
        <v>0.16953293859960231</v>
      </c>
      <c r="I332" s="187">
        <v>0.29410362261183748</v>
      </c>
      <c r="J332" s="187">
        <v>0.31739771776612025</v>
      </c>
      <c r="K332" s="187">
        <v>0.23984391781294911</v>
      </c>
      <c r="L332" s="187"/>
      <c r="M332" s="187"/>
    </row>
    <row r="334" spans="2:15" ht="12" customHeight="1">
      <c r="B334" s="44" t="s">
        <v>180</v>
      </c>
    </row>
    <row r="335" spans="2:15" ht="12" customHeight="1">
      <c r="B335" s="143"/>
      <c r="C335" s="143">
        <v>2019</v>
      </c>
      <c r="D335" s="143">
        <v>2019</v>
      </c>
      <c r="E335" s="143">
        <v>2020</v>
      </c>
      <c r="F335" s="143">
        <v>2025</v>
      </c>
      <c r="G335" s="143">
        <v>2030</v>
      </c>
      <c r="H335" s="143">
        <v>2035</v>
      </c>
      <c r="I335" s="143">
        <v>2040</v>
      </c>
      <c r="J335" s="143">
        <v>2045</v>
      </c>
      <c r="K335" s="143">
        <v>2050</v>
      </c>
      <c r="L335" s="144"/>
      <c r="M335" s="144"/>
    </row>
    <row r="336" spans="2:15" ht="12" customHeight="1">
      <c r="B336" s="123" t="s">
        <v>181</v>
      </c>
      <c r="C336" s="176">
        <v>0</v>
      </c>
      <c r="D336" s="176">
        <v>0</v>
      </c>
      <c r="E336" s="176">
        <v>3.0192345868213002E-6</v>
      </c>
      <c r="F336" s="176">
        <v>0</v>
      </c>
      <c r="G336" s="176">
        <v>5.6019748491354375E-2</v>
      </c>
      <c r="H336" s="176">
        <v>0.17367875692952522</v>
      </c>
      <c r="I336" s="176">
        <v>0.30793528545248883</v>
      </c>
      <c r="J336" s="176">
        <v>0.40964410982938138</v>
      </c>
      <c r="K336" s="176">
        <v>0.46403266244022717</v>
      </c>
      <c r="L336" s="181"/>
      <c r="M336" s="181"/>
    </row>
    <row r="337" spans="2:13" ht="12" customHeight="1">
      <c r="B337" s="123" t="s">
        <v>182</v>
      </c>
      <c r="C337" s="176">
        <v>0</v>
      </c>
      <c r="D337" s="176">
        <v>0</v>
      </c>
      <c r="E337" s="176">
        <v>0</v>
      </c>
      <c r="F337" s="176">
        <v>6.1924706722559751E-3</v>
      </c>
      <c r="G337" s="176">
        <v>2.9884058463463609E-2</v>
      </c>
      <c r="H337" s="176">
        <v>7.1113160058909469E-2</v>
      </c>
      <c r="I337" s="176">
        <v>0.17351793666894677</v>
      </c>
      <c r="J337" s="176">
        <v>0.33729855336831482</v>
      </c>
      <c r="K337" s="176">
        <v>0.57870803011585259</v>
      </c>
      <c r="L337" s="181"/>
      <c r="M337" s="181"/>
    </row>
    <row r="338" spans="2:13" ht="12" customHeight="1">
      <c r="B338" s="123" t="s">
        <v>183</v>
      </c>
      <c r="C338" s="176">
        <v>0</v>
      </c>
      <c r="D338" s="176">
        <v>0</v>
      </c>
      <c r="E338" s="176">
        <v>0</v>
      </c>
      <c r="F338" s="176">
        <v>0</v>
      </c>
      <c r="G338" s="176">
        <v>0</v>
      </c>
      <c r="H338" s="176">
        <v>0</v>
      </c>
      <c r="I338" s="176">
        <v>0</v>
      </c>
      <c r="J338" s="176">
        <v>0</v>
      </c>
      <c r="K338" s="176">
        <v>0</v>
      </c>
      <c r="L338" s="181"/>
      <c r="M338" s="181"/>
    </row>
    <row r="339" spans="2:13" ht="12" customHeight="1">
      <c r="B339" s="123" t="s">
        <v>184</v>
      </c>
      <c r="C339" s="176">
        <v>0</v>
      </c>
      <c r="D339" s="176">
        <v>0</v>
      </c>
      <c r="E339" s="176">
        <v>0</v>
      </c>
      <c r="F339" s="176">
        <v>2.4453453568532218E-2</v>
      </c>
      <c r="G339" s="176">
        <v>0.13067847846169486</v>
      </c>
      <c r="H339" s="176">
        <v>0.38847530398328495</v>
      </c>
      <c r="I339" s="176">
        <v>0.95402372954278247</v>
      </c>
      <c r="J339" s="176">
        <v>1.8184757112119851</v>
      </c>
      <c r="K339" s="176">
        <v>2.9501483434548694</v>
      </c>
      <c r="L339" s="181"/>
      <c r="M339" s="181"/>
    </row>
    <row r="340" spans="2:13" ht="12" customHeight="1">
      <c r="B340" s="145" t="s">
        <v>185</v>
      </c>
      <c r="C340" s="179">
        <v>0</v>
      </c>
      <c r="D340" s="179">
        <v>0</v>
      </c>
      <c r="E340" s="179">
        <v>3.0192345868213002E-6</v>
      </c>
      <c r="F340" s="179">
        <v>3.0645924240788193E-2</v>
      </c>
      <c r="G340" s="179">
        <v>0.21658228541651287</v>
      </c>
      <c r="H340" s="179">
        <v>0.63326722097171961</v>
      </c>
      <c r="I340" s="179">
        <v>1.4354769516642181</v>
      </c>
      <c r="J340" s="179">
        <v>2.5654183744096812</v>
      </c>
      <c r="K340" s="179">
        <v>3.9928890360109492</v>
      </c>
      <c r="L340" s="180"/>
      <c r="M340" s="180"/>
    </row>
    <row r="341" spans="2:13" ht="12" customHeight="1">
      <c r="B341" s="184" t="s">
        <v>176</v>
      </c>
      <c r="C341" s="185">
        <v>0</v>
      </c>
      <c r="D341" s="185">
        <v>0</v>
      </c>
      <c r="E341" s="185">
        <v>3.0192345868213002E-6</v>
      </c>
      <c r="F341" s="185">
        <v>6.1924706722559751E-3</v>
      </c>
      <c r="G341" s="185">
        <v>8.5903806954817988E-2</v>
      </c>
      <c r="H341" s="185">
        <v>0.24479191698843469</v>
      </c>
      <c r="I341" s="185">
        <v>0.4814532221214356</v>
      </c>
      <c r="J341" s="185">
        <v>0.7469426631976962</v>
      </c>
      <c r="K341" s="185">
        <v>1.0427406925560798</v>
      </c>
      <c r="L341" s="185"/>
      <c r="M341" s="185"/>
    </row>
    <row r="342" spans="2:13" ht="12" customHeight="1">
      <c r="B342" s="184" t="s">
        <v>178</v>
      </c>
      <c r="C342" s="185">
        <v>0</v>
      </c>
      <c r="D342" s="185">
        <v>0</v>
      </c>
      <c r="E342" s="185">
        <v>0</v>
      </c>
      <c r="F342" s="185">
        <v>2.4453453568532218E-2</v>
      </c>
      <c r="G342" s="185">
        <v>0.13067847846169486</v>
      </c>
      <c r="H342" s="185">
        <v>0.38847530398328495</v>
      </c>
      <c r="I342" s="185">
        <v>0.95402372954278247</v>
      </c>
      <c r="J342" s="185">
        <v>1.8184757112119851</v>
      </c>
      <c r="K342" s="185">
        <v>2.9501483434548694</v>
      </c>
      <c r="L342" s="185"/>
      <c r="M342" s="185"/>
    </row>
    <row r="343" spans="2:13" ht="12" customHeight="1">
      <c r="B343" s="184" t="s">
        <v>186</v>
      </c>
      <c r="C343" s="119">
        <v>0</v>
      </c>
      <c r="D343" s="119">
        <v>0</v>
      </c>
      <c r="E343" s="119">
        <v>7.5389271836206653E-8</v>
      </c>
      <c r="F343" s="119">
        <v>6.5092537497980687E-4</v>
      </c>
      <c r="G343" s="119">
        <v>5.3573113571274865E-3</v>
      </c>
      <c r="H343" s="119">
        <v>1.8611525212111703E-2</v>
      </c>
      <c r="I343" s="119">
        <v>5.2557848867125057E-2</v>
      </c>
      <c r="J343" s="119">
        <v>0.11588138979314767</v>
      </c>
      <c r="K343" s="119">
        <v>0.21204843932286754</v>
      </c>
      <c r="L343" s="119"/>
      <c r="M343" s="119"/>
    </row>
    <row r="344" spans="2:13" ht="12" customHeight="1">
      <c r="K344" s="188">
        <v>3.5288563735707221</v>
      </c>
    </row>
    <row r="345" spans="2:13" ht="12" customHeight="1">
      <c r="B345" s="44" t="s">
        <v>187</v>
      </c>
    </row>
    <row r="346" spans="2:13" ht="12" customHeight="1">
      <c r="B346" s="143"/>
      <c r="C346" s="143">
        <v>2019</v>
      </c>
      <c r="D346" s="143">
        <v>2019</v>
      </c>
      <c r="E346" s="143">
        <v>2020</v>
      </c>
      <c r="F346" s="143">
        <v>2025</v>
      </c>
      <c r="G346" s="143">
        <v>2030</v>
      </c>
      <c r="H346" s="143">
        <v>2035</v>
      </c>
      <c r="I346" s="143">
        <v>2040</v>
      </c>
      <c r="J346" s="143">
        <v>2045</v>
      </c>
      <c r="K346" s="143">
        <v>2050</v>
      </c>
      <c r="L346" s="144"/>
      <c r="M346" s="144"/>
    </row>
    <row r="347" spans="2:13" ht="12" customHeight="1">
      <c r="B347" s="145" t="s">
        <v>46</v>
      </c>
      <c r="C347" s="189">
        <v>0.83334921042633081</v>
      </c>
      <c r="D347" s="189">
        <v>0.83632538606293094</v>
      </c>
      <c r="E347" s="189">
        <v>0.73974710832280022</v>
      </c>
      <c r="F347" s="189">
        <v>1.3296155056700114</v>
      </c>
      <c r="G347" s="189">
        <v>2.6031831919185855</v>
      </c>
      <c r="H347" s="189">
        <v>4.7943388150776194</v>
      </c>
      <c r="I347" s="189">
        <v>7.1471435265704493</v>
      </c>
      <c r="J347" s="189">
        <v>8.6799716777892471</v>
      </c>
      <c r="K347" s="189">
        <v>9.1783829853323979</v>
      </c>
      <c r="L347" s="190"/>
      <c r="M347" s="190"/>
    </row>
    <row r="348" spans="2:13" ht="12" customHeight="1">
      <c r="B348" t="s">
        <v>188</v>
      </c>
      <c r="C348" s="119">
        <v>1.5737848769880977E-2</v>
      </c>
      <c r="D348" s="119">
        <v>1.5946187275347922E-2</v>
      </c>
      <c r="E348" s="119">
        <v>1.8471236412971111E-2</v>
      </c>
      <c r="F348" s="119">
        <v>2.8241291233609016E-2</v>
      </c>
      <c r="G348" s="119">
        <v>6.4391521457671033E-2</v>
      </c>
      <c r="H348" s="119">
        <v>0.14090411563589786</v>
      </c>
      <c r="I348" s="119">
        <v>0.2616820067125738</v>
      </c>
      <c r="J348" s="119">
        <v>0.39207919901907989</v>
      </c>
      <c r="K348" s="119">
        <v>0.4874319746916102</v>
      </c>
      <c r="L348" s="119"/>
      <c r="M348" s="119"/>
    </row>
    <row r="350" spans="2:13" ht="12" customHeight="1">
      <c r="B350" s="44" t="s">
        <v>189</v>
      </c>
    </row>
    <row r="351" spans="2:13" ht="12" customHeight="1">
      <c r="B351" s="143"/>
      <c r="C351" s="143">
        <v>2019</v>
      </c>
      <c r="D351" s="143">
        <v>2019</v>
      </c>
      <c r="E351" s="143">
        <v>2020</v>
      </c>
      <c r="F351" s="143">
        <v>2025</v>
      </c>
      <c r="G351" s="143">
        <v>2030</v>
      </c>
      <c r="H351" s="143">
        <v>2035</v>
      </c>
      <c r="I351" s="143">
        <v>2040</v>
      </c>
      <c r="J351" s="143">
        <v>2045</v>
      </c>
      <c r="K351" s="143">
        <v>2050</v>
      </c>
      <c r="L351" s="144"/>
      <c r="M351" s="144"/>
    </row>
    <row r="352" spans="2:13" ht="12" customHeight="1">
      <c r="B352" s="145" t="s">
        <v>190</v>
      </c>
      <c r="C352" s="189">
        <v>49.117672672899197</v>
      </c>
      <c r="D352" s="189">
        <v>48.485239524317151</v>
      </c>
      <c r="E352" s="189">
        <v>36.436848689550288</v>
      </c>
      <c r="F352" s="189">
        <v>42.035903155756962</v>
      </c>
      <c r="G352" s="189">
        <v>33.531466232083382</v>
      </c>
      <c r="H352" s="189">
        <v>22.82948531395667</v>
      </c>
      <c r="I352" s="189">
        <v>10.697049482492975</v>
      </c>
      <c r="J352" s="189">
        <v>3.8662723155260412</v>
      </c>
      <c r="K352" s="189">
        <v>1.1425276742075929</v>
      </c>
      <c r="L352" s="190"/>
      <c r="M352" s="190"/>
    </row>
    <row r="353" spans="2:13" ht="12" customHeight="1">
      <c r="B353" t="s">
        <v>188</v>
      </c>
      <c r="C353" s="119">
        <v>0.92759013242376842</v>
      </c>
      <c r="D353" s="119">
        <v>0.92446638883527166</v>
      </c>
      <c r="E353" s="119">
        <v>0.90981585289908462</v>
      </c>
      <c r="F353" s="119">
        <v>0.89285073634223033</v>
      </c>
      <c r="G353" s="119">
        <v>0.8294238123898795</v>
      </c>
      <c r="H353" s="119">
        <v>0.67095142055238821</v>
      </c>
      <c r="I353" s="119">
        <v>0.39165652180846389</v>
      </c>
      <c r="J353" s="119">
        <v>0.17464169342165217</v>
      </c>
      <c r="K353" s="119">
        <v>6.0675668172573131E-2</v>
      </c>
      <c r="L353" s="119"/>
      <c r="M353" s="119"/>
    </row>
    <row r="355" spans="2:13" ht="12" customHeight="1">
      <c r="K355" s="118">
        <v>1</v>
      </c>
      <c r="L355" s="118"/>
      <c r="M355" s="118"/>
    </row>
    <row r="357" spans="2:13" s="191" customFormat="1" ht="21" customHeight="1">
      <c r="B357" s="191" t="s">
        <v>191</v>
      </c>
    </row>
    <row r="358" spans="2:13" ht="12" customHeight="1">
      <c r="B358" s="192" t="s">
        <v>12</v>
      </c>
      <c r="C358" s="193">
        <v>2018</v>
      </c>
      <c r="D358" s="193">
        <v>2019</v>
      </c>
      <c r="E358" s="193">
        <v>2020</v>
      </c>
      <c r="F358" s="193">
        <v>2025</v>
      </c>
      <c r="G358" s="193">
        <v>2030</v>
      </c>
      <c r="H358" s="193">
        <v>2035</v>
      </c>
      <c r="I358" s="193">
        <v>2040</v>
      </c>
      <c r="J358" s="193">
        <v>2045</v>
      </c>
      <c r="K358" s="193">
        <v>2050</v>
      </c>
    </row>
    <row r="359" spans="2:13" ht="12" customHeight="1">
      <c r="B359" s="123" t="s">
        <v>192</v>
      </c>
      <c r="C359" s="194">
        <v>0.56986138795888497</v>
      </c>
      <c r="D359" s="194">
        <v>0.64494271406892434</v>
      </c>
      <c r="E359" s="194">
        <v>0.57786449713230859</v>
      </c>
      <c r="F359" s="194">
        <v>1.1820792124335107</v>
      </c>
      <c r="G359" s="194">
        <v>0.93890795303208918</v>
      </c>
      <c r="H359" s="194">
        <v>1.7886614362541788</v>
      </c>
      <c r="I359" s="194">
        <v>2.3662413334877446</v>
      </c>
      <c r="J359" s="194">
        <v>1.628108910737107</v>
      </c>
      <c r="K359" s="194">
        <v>0.14643288642712357</v>
      </c>
    </row>
    <row r="360" spans="2:13" ht="12" customHeight="1">
      <c r="B360" s="123" t="s">
        <v>193</v>
      </c>
      <c r="C360" s="194">
        <v>2.4310304630240935</v>
      </c>
      <c r="D360" s="194">
        <v>2.480222846091241</v>
      </c>
      <c r="E360" s="194">
        <v>2.2939571049014837</v>
      </c>
      <c r="F360" s="194">
        <v>2.2671723001602757</v>
      </c>
      <c r="G360" s="194">
        <v>2.0728236251246521</v>
      </c>
      <c r="H360" s="194">
        <v>2.5563485511491617</v>
      </c>
      <c r="I360" s="194">
        <v>3.4279357768680758</v>
      </c>
      <c r="J360" s="194">
        <v>2.5189362092803989</v>
      </c>
      <c r="K360" s="194">
        <v>0.62543432277342059</v>
      </c>
    </row>
    <row r="361" spans="2:13" ht="12" customHeight="1">
      <c r="B361" s="123" t="s">
        <v>194</v>
      </c>
      <c r="C361" s="194">
        <v>0</v>
      </c>
      <c r="D361" s="194">
        <v>0</v>
      </c>
      <c r="E361" s="194">
        <v>1.7685847906442336E-4</v>
      </c>
      <c r="F361" s="194">
        <v>1.7221607280079543E-2</v>
      </c>
      <c r="G361" s="194">
        <v>5.8314477513049308E-2</v>
      </c>
      <c r="H361" s="194">
        <v>0.14585485948668042</v>
      </c>
      <c r="I361" s="194">
        <v>0.23059525867664429</v>
      </c>
      <c r="J361" s="194">
        <v>0.28480417694712923</v>
      </c>
      <c r="K361" s="194">
        <v>0.42173108876977328</v>
      </c>
    </row>
    <row r="362" spans="2:13" ht="12" customHeight="1">
      <c r="B362" s="123" t="s">
        <v>195</v>
      </c>
      <c r="C362" s="194">
        <v>0</v>
      </c>
      <c r="D362" s="194">
        <v>0</v>
      </c>
      <c r="E362" s="194">
        <v>0</v>
      </c>
      <c r="F362" s="194">
        <v>0</v>
      </c>
      <c r="G362" s="194">
        <v>0</v>
      </c>
      <c r="H362" s="194">
        <v>0</v>
      </c>
      <c r="I362" s="194">
        <v>0</v>
      </c>
      <c r="J362" s="194">
        <v>4.7467362824521542E-3</v>
      </c>
      <c r="K362" s="194">
        <v>2.2196373093145965E-2</v>
      </c>
    </row>
    <row r="363" spans="2:13" ht="12" customHeight="1">
      <c r="B363" s="123" t="s">
        <v>196</v>
      </c>
      <c r="C363" s="194">
        <v>0</v>
      </c>
      <c r="D363" s="194">
        <v>0</v>
      </c>
      <c r="E363" s="194">
        <v>0</v>
      </c>
      <c r="F363" s="194">
        <v>3.0343106294054276E-2</v>
      </c>
      <c r="G363" s="194">
        <v>0.11953623385385444</v>
      </c>
      <c r="H363" s="194">
        <v>0.21333948017672844</v>
      </c>
      <c r="I363" s="194">
        <v>0.3203408061580556</v>
      </c>
      <c r="J363" s="194">
        <v>0.33255181708586268</v>
      </c>
      <c r="K363" s="194">
        <v>0.3895581599158946</v>
      </c>
    </row>
    <row r="364" spans="2:13" ht="12" customHeight="1">
      <c r="B364" s="123" t="s">
        <v>197</v>
      </c>
      <c r="C364" s="194">
        <v>0</v>
      </c>
      <c r="D364" s="194">
        <v>0</v>
      </c>
      <c r="E364" s="194">
        <v>0</v>
      </c>
      <c r="F364" s="194">
        <v>6.1924706722559751E-3</v>
      </c>
      <c r="G364" s="194">
        <v>2.9884058463463609E-2</v>
      </c>
      <c r="H364" s="194">
        <v>7.1113160058909469E-2</v>
      </c>
      <c r="I364" s="194">
        <v>0.17351793666894677</v>
      </c>
      <c r="J364" s="194">
        <v>0.33255181708586268</v>
      </c>
      <c r="K364" s="194">
        <v>0.55651165702270666</v>
      </c>
    </row>
    <row r="365" spans="2:13" ht="12" customHeight="1">
      <c r="B365" s="123" t="s">
        <v>198</v>
      </c>
      <c r="C365" s="194">
        <v>0</v>
      </c>
      <c r="D365" s="194">
        <v>0</v>
      </c>
      <c r="E365" s="194">
        <v>0</v>
      </c>
      <c r="F365" s="194">
        <v>0.11982192248580786</v>
      </c>
      <c r="G365" s="195">
        <v>0.48721208088037943</v>
      </c>
      <c r="H365" s="194">
        <v>0.88851161481193475</v>
      </c>
      <c r="I365" s="194">
        <v>1.3680235047588596</v>
      </c>
      <c r="J365" s="194">
        <v>1.463457381547985</v>
      </c>
      <c r="K365" s="195">
        <v>1.7793140850388884</v>
      </c>
    </row>
    <row r="366" spans="2:13" ht="12" customHeight="1">
      <c r="B366" s="123" t="s">
        <v>199</v>
      </c>
      <c r="C366" s="194">
        <v>0</v>
      </c>
      <c r="D366" s="194">
        <v>0</v>
      </c>
      <c r="E366" s="194">
        <v>0</v>
      </c>
      <c r="F366" s="194">
        <v>2.4453453568532218E-2</v>
      </c>
      <c r="G366" s="195">
        <v>0.12180302022009486</v>
      </c>
      <c r="H366" s="194">
        <v>0.29617053827064493</v>
      </c>
      <c r="I366" s="194">
        <v>0.74101273174438242</v>
      </c>
      <c r="J366" s="194">
        <v>1.463457381547985</v>
      </c>
      <c r="K366" s="195">
        <v>2.5418772643412693</v>
      </c>
    </row>
    <row r="367" spans="2:13" ht="12" customHeight="1">
      <c r="B367" s="123" t="s">
        <v>200</v>
      </c>
      <c r="C367" s="194">
        <v>0</v>
      </c>
      <c r="D367" s="194">
        <v>0</v>
      </c>
      <c r="E367" s="194">
        <v>0</v>
      </c>
      <c r="F367" s="194">
        <v>6.7746617036800003E-2</v>
      </c>
      <c r="G367" s="195">
        <v>0.39939562087200003</v>
      </c>
      <c r="H367" s="194">
        <v>0.17573407318368001</v>
      </c>
      <c r="I367" s="194">
        <v>0.31951649669760002</v>
      </c>
      <c r="J367" s="194">
        <v>0.79879124174400007</v>
      </c>
      <c r="K367" s="195">
        <v>1.1538095714080001</v>
      </c>
    </row>
    <row r="368" spans="2:13" ht="12" customHeight="1">
      <c r="B368" s="123" t="s">
        <v>201</v>
      </c>
      <c r="C368" s="194">
        <v>0</v>
      </c>
      <c r="D368" s="194">
        <v>0</v>
      </c>
      <c r="E368" s="194">
        <v>0</v>
      </c>
      <c r="F368" s="194">
        <v>0</v>
      </c>
      <c r="G368" s="195">
        <v>8.8754582416000014E-3</v>
      </c>
      <c r="H368" s="194">
        <v>9.230476571264E-2</v>
      </c>
      <c r="I368" s="194">
        <v>0.21301099779839999</v>
      </c>
      <c r="J368" s="194">
        <v>0.35501832966400004</v>
      </c>
      <c r="K368" s="195">
        <v>0.40827107911360005</v>
      </c>
    </row>
    <row r="369" spans="1:24" ht="12" customHeight="1">
      <c r="B369" s="196" t="s">
        <v>202</v>
      </c>
      <c r="C369" s="197">
        <v>3.0008918509829785</v>
      </c>
      <c r="D369" s="197">
        <v>3.1251655601601653</v>
      </c>
      <c r="E369" s="197">
        <v>2.8719984605128568</v>
      </c>
      <c r="F369" s="197">
        <v>3.684384765690528</v>
      </c>
      <c r="G369" s="197">
        <v>4.0761899912760242</v>
      </c>
      <c r="H369" s="197">
        <v>5.7684500150623643</v>
      </c>
      <c r="I369" s="197">
        <v>8.0326531766469795</v>
      </c>
      <c r="J369" s="197">
        <v>7.026649737342483</v>
      </c>
      <c r="K369" s="197">
        <v>4.5162801143331004</v>
      </c>
    </row>
    <row r="370" spans="1:24" ht="12" customHeight="1">
      <c r="B370" s="196" t="s">
        <v>203</v>
      </c>
      <c r="C370" s="197">
        <v>0</v>
      </c>
      <c r="D370" s="197">
        <v>0</v>
      </c>
      <c r="E370" s="197">
        <v>0</v>
      </c>
      <c r="F370" s="197">
        <v>3.0645924240788193E-2</v>
      </c>
      <c r="G370" s="197">
        <v>0.16056253692515846</v>
      </c>
      <c r="H370" s="197">
        <v>0.45958846404219444</v>
      </c>
      <c r="I370" s="197">
        <v>1.1275416662117292</v>
      </c>
      <c r="J370" s="197">
        <v>2.1557742645803</v>
      </c>
      <c r="K370" s="197">
        <v>3.5288563735707221</v>
      </c>
    </row>
    <row r="372" spans="1:24" ht="16.5" customHeight="1">
      <c r="B372" s="191" t="s">
        <v>191</v>
      </c>
      <c r="C372" s="191"/>
      <c r="D372" s="191"/>
      <c r="E372" s="191"/>
      <c r="F372" s="191"/>
      <c r="G372" s="191"/>
      <c r="H372" s="191"/>
      <c r="I372" s="191"/>
      <c r="J372" s="191"/>
      <c r="K372" s="191"/>
    </row>
    <row r="373" spans="1:24" ht="12" customHeight="1">
      <c r="B373" s="198" t="s">
        <v>204</v>
      </c>
      <c r="C373" s="193">
        <v>2018</v>
      </c>
      <c r="D373" s="199">
        <v>2019</v>
      </c>
      <c r="E373" s="193">
        <v>2020</v>
      </c>
      <c r="F373" s="193">
        <v>2025</v>
      </c>
      <c r="G373" s="199">
        <v>2030</v>
      </c>
      <c r="H373" s="193">
        <v>2035</v>
      </c>
      <c r="I373" s="193">
        <v>2040</v>
      </c>
      <c r="J373" s="193">
        <v>2045</v>
      </c>
      <c r="K373" s="199">
        <v>2050</v>
      </c>
      <c r="O373" s="200" t="s">
        <v>191</v>
      </c>
      <c r="P373" s="200"/>
      <c r="Q373" s="200"/>
      <c r="R373" s="200"/>
      <c r="S373" s="200"/>
      <c r="T373" s="200"/>
      <c r="U373" s="200"/>
      <c r="V373" s="200"/>
      <c r="W373" s="200"/>
      <c r="X373" s="200"/>
    </row>
    <row r="374" spans="1:24" ht="12" customHeight="1">
      <c r="A374" t="s">
        <v>205</v>
      </c>
      <c r="B374" s="123" t="s">
        <v>192</v>
      </c>
      <c r="C374" s="176">
        <v>6.6274879419618324</v>
      </c>
      <c r="D374" s="201">
        <v>7.5006837646215905</v>
      </c>
      <c r="E374" s="176">
        <v>6.7205641016487494</v>
      </c>
      <c r="F374" s="176">
        <v>13.747581240601729</v>
      </c>
      <c r="G374" s="201">
        <v>10.919499493763198</v>
      </c>
      <c r="H374" s="176">
        <v>20.802132503636102</v>
      </c>
      <c r="I374" s="176">
        <v>27.51938670846247</v>
      </c>
      <c r="J374" s="176">
        <v>18.934906631872554</v>
      </c>
      <c r="K374" s="201">
        <v>1.7030144691474471</v>
      </c>
      <c r="O374" s="198" t="s">
        <v>204</v>
      </c>
      <c r="P374" s="193">
        <v>2018</v>
      </c>
      <c r="Q374" s="199">
        <v>2019</v>
      </c>
      <c r="R374" s="193">
        <v>2020</v>
      </c>
      <c r="S374" s="193">
        <v>2025</v>
      </c>
      <c r="T374" s="199">
        <v>2030</v>
      </c>
      <c r="U374" s="193">
        <v>2035</v>
      </c>
      <c r="V374" s="193">
        <v>2040</v>
      </c>
      <c r="W374" s="193">
        <v>2045</v>
      </c>
      <c r="X374" s="199">
        <v>2050</v>
      </c>
    </row>
    <row r="375" spans="1:24" ht="12" customHeight="1">
      <c r="B375" s="123" t="s">
        <v>193</v>
      </c>
      <c r="C375" s="176">
        <v>28.27288428497021</v>
      </c>
      <c r="D375" s="201">
        <v>28.844991700041135</v>
      </c>
      <c r="E375" s="176">
        <v>26.678721130004259</v>
      </c>
      <c r="F375" s="176">
        <v>26.367213850864008</v>
      </c>
      <c r="G375" s="201">
        <v>24.106938760199707</v>
      </c>
      <c r="H375" s="176">
        <v>29.730333649864754</v>
      </c>
      <c r="I375" s="176">
        <v>39.866893084975722</v>
      </c>
      <c r="J375" s="176">
        <v>29.295228113931042</v>
      </c>
      <c r="K375" s="201">
        <v>7.2738011738548822</v>
      </c>
      <c r="O375" s="202" t="s">
        <v>192</v>
      </c>
      <c r="P375" s="203">
        <v>6.6274879419618404</v>
      </c>
      <c r="Q375" s="204">
        <v>7.5006837646215896</v>
      </c>
      <c r="R375" s="203">
        <v>6.7205641016487299</v>
      </c>
      <c r="S375" s="203">
        <v>14.0310365239131</v>
      </c>
      <c r="T375" s="204">
        <v>15.0613786120871</v>
      </c>
      <c r="U375" s="203">
        <v>20.169024123090601</v>
      </c>
      <c r="V375" s="203">
        <v>28.670197425361799</v>
      </c>
      <c r="W375" s="203">
        <v>18.9349066318726</v>
      </c>
      <c r="X375" s="204">
        <v>1.70301446914745</v>
      </c>
    </row>
    <row r="376" spans="1:24" ht="12" customHeight="1">
      <c r="B376" s="123" t="s">
        <v>194</v>
      </c>
      <c r="C376" s="176">
        <v>0</v>
      </c>
      <c r="D376" s="201">
        <v>0</v>
      </c>
      <c r="E376" s="176">
        <v>2.0568641115192438E-3</v>
      </c>
      <c r="F376" s="176">
        <v>0.20028729266732509</v>
      </c>
      <c r="G376" s="201">
        <v>0.67819737347676345</v>
      </c>
      <c r="H376" s="176">
        <v>1.6962920158300934</v>
      </c>
      <c r="I376" s="176">
        <v>2.6818228584093733</v>
      </c>
      <c r="J376" s="176">
        <v>3.3122725778951132</v>
      </c>
      <c r="K376" s="201">
        <v>4.9047325623924634</v>
      </c>
      <c r="O376" s="202" t="s">
        <v>193</v>
      </c>
      <c r="P376" s="203">
        <v>28.2728842849702</v>
      </c>
      <c r="Q376" s="204">
        <v>28.844991700041099</v>
      </c>
      <c r="R376" s="203">
        <v>26.678721130004199</v>
      </c>
      <c r="S376" s="203">
        <v>26.344777511682398</v>
      </c>
      <c r="T376" s="204">
        <v>23.886698046610501</v>
      </c>
      <c r="U376" s="203">
        <v>29.567719842574299</v>
      </c>
      <c r="V376" s="203">
        <v>39.824975895094603</v>
      </c>
      <c r="W376" s="203">
        <v>29.257169438632499</v>
      </c>
      <c r="X376" s="204">
        <v>7.2583672770717502</v>
      </c>
    </row>
    <row r="377" spans="1:24" ht="12" customHeight="1">
      <c r="B377" s="123" t="s">
        <v>195</v>
      </c>
      <c r="C377" s="176">
        <v>0</v>
      </c>
      <c r="D377" s="201">
        <v>0</v>
      </c>
      <c r="E377" s="176">
        <v>0</v>
      </c>
      <c r="F377" s="176">
        <v>0</v>
      </c>
      <c r="G377" s="201">
        <v>0</v>
      </c>
      <c r="H377" s="176">
        <v>0</v>
      </c>
      <c r="I377" s="176">
        <v>0</v>
      </c>
      <c r="J377" s="176">
        <v>5.5204542964918557E-2</v>
      </c>
      <c r="K377" s="201">
        <v>0.25814381907328759</v>
      </c>
      <c r="O377" s="202" t="s">
        <v>194</v>
      </c>
      <c r="P377" s="203">
        <v>0</v>
      </c>
      <c r="Q377" s="204">
        <v>0</v>
      </c>
      <c r="R377" s="203">
        <v>2.0568641115192399E-3</v>
      </c>
      <c r="S377" s="203">
        <v>0.199997698537662</v>
      </c>
      <c r="T377" s="204">
        <v>0.56431779320186404</v>
      </c>
      <c r="U377" s="203">
        <v>1.6936263064861801</v>
      </c>
      <c r="V377" s="203">
        <v>2.6774677465322201</v>
      </c>
      <c r="W377" s="203">
        <v>3.3068794366154499</v>
      </c>
      <c r="X377" s="204">
        <v>4.8969367777139103</v>
      </c>
    </row>
    <row r="378" spans="1:24" ht="12" customHeight="1">
      <c r="B378" s="123" t="s">
        <v>196</v>
      </c>
      <c r="C378" s="176">
        <v>0</v>
      </c>
      <c r="D378" s="201">
        <v>0</v>
      </c>
      <c r="E378" s="176">
        <v>0</v>
      </c>
      <c r="F378" s="176">
        <v>0.35289032619985122</v>
      </c>
      <c r="G378" s="201">
        <v>1.3902063997203271</v>
      </c>
      <c r="H378" s="176">
        <v>2.4811381544553517</v>
      </c>
      <c r="I378" s="176">
        <v>3.7255635756181871</v>
      </c>
      <c r="J378" s="176">
        <v>3.8675776327085831</v>
      </c>
      <c r="K378" s="201">
        <v>4.5305613998218544</v>
      </c>
      <c r="O378" s="202" t="s">
        <v>195</v>
      </c>
      <c r="P378" s="203">
        <v>0</v>
      </c>
      <c r="Q378" s="204">
        <v>0</v>
      </c>
      <c r="R378" s="203">
        <v>0</v>
      </c>
      <c r="S378" s="203">
        <v>0</v>
      </c>
      <c r="T378" s="204">
        <v>0</v>
      </c>
      <c r="U378" s="203">
        <v>0</v>
      </c>
      <c r="V378" s="203">
        <v>0</v>
      </c>
      <c r="W378" s="203">
        <v>5.5114657276924203E-2</v>
      </c>
      <c r="X378" s="204">
        <v>0.257733514616522</v>
      </c>
    </row>
    <row r="379" spans="1:24" ht="12" customHeight="1">
      <c r="B379" s="123" t="s">
        <v>197</v>
      </c>
      <c r="C379" s="176">
        <v>0</v>
      </c>
      <c r="D379" s="201">
        <v>0</v>
      </c>
      <c r="E379" s="176">
        <v>0</v>
      </c>
      <c r="F379" s="176">
        <v>7.2018433918336996E-2</v>
      </c>
      <c r="G379" s="201">
        <v>0.34755159993008178</v>
      </c>
      <c r="H379" s="176">
        <v>0.82704605148511723</v>
      </c>
      <c r="I379" s="176">
        <v>2.0180136034598513</v>
      </c>
      <c r="J379" s="176">
        <v>3.8675776327085831</v>
      </c>
      <c r="K379" s="201">
        <v>6.4722305711740793</v>
      </c>
      <c r="O379" s="202" t="s">
        <v>196</v>
      </c>
      <c r="P379" s="203">
        <v>0</v>
      </c>
      <c r="Q379" s="204">
        <v>0</v>
      </c>
      <c r="R379" s="203">
        <v>0</v>
      </c>
      <c r="S379" s="203">
        <v>0.352890326199851</v>
      </c>
      <c r="T379" s="204">
        <v>1.39020639972033</v>
      </c>
      <c r="U379" s="203">
        <v>2.4811381544553499</v>
      </c>
      <c r="V379" s="203">
        <v>3.7255635756181902</v>
      </c>
      <c r="W379" s="203">
        <v>3.86757763270858</v>
      </c>
      <c r="X379" s="204">
        <v>4.5305613998218597</v>
      </c>
    </row>
    <row r="380" spans="1:24" ht="12" customHeight="1">
      <c r="A380" t="s">
        <v>206</v>
      </c>
      <c r="B380" s="123" t="s">
        <v>198</v>
      </c>
      <c r="C380" s="176">
        <v>0</v>
      </c>
      <c r="D380" s="201">
        <v>0</v>
      </c>
      <c r="E380" s="176">
        <v>0</v>
      </c>
      <c r="F380" s="176">
        <v>1.3935289585099455</v>
      </c>
      <c r="G380" s="205">
        <v>5.6662765006388129</v>
      </c>
      <c r="H380" s="176">
        <v>10.333390080262802</v>
      </c>
      <c r="I380" s="176">
        <v>15.910113360345537</v>
      </c>
      <c r="J380" s="176">
        <v>17.020009347403068</v>
      </c>
      <c r="K380" s="205">
        <v>20.693422809002275</v>
      </c>
      <c r="O380" s="202" t="s">
        <v>197</v>
      </c>
      <c r="P380" s="203">
        <v>0</v>
      </c>
      <c r="Q380" s="204">
        <v>0</v>
      </c>
      <c r="R380" s="203">
        <v>0</v>
      </c>
      <c r="S380" s="203">
        <v>7.2018433918336996E-2</v>
      </c>
      <c r="T380" s="204">
        <v>0.347551599930082</v>
      </c>
      <c r="U380" s="203">
        <v>0.82704605148511701</v>
      </c>
      <c r="V380" s="203">
        <v>2.0180136034598499</v>
      </c>
      <c r="W380" s="203">
        <v>3.86757763270858</v>
      </c>
      <c r="X380" s="204">
        <v>6.4722305711740802</v>
      </c>
    </row>
    <row r="381" spans="1:24" ht="12" customHeight="1">
      <c r="B381" s="123" t="s">
        <v>199</v>
      </c>
      <c r="C381" s="176">
        <v>0</v>
      </c>
      <c r="D381" s="201">
        <v>0</v>
      </c>
      <c r="E381" s="176">
        <v>0</v>
      </c>
      <c r="F381" s="176">
        <v>0.28439366500202973</v>
      </c>
      <c r="G381" s="201">
        <v>1.4165691251597032</v>
      </c>
      <c r="H381" s="176">
        <v>3.4444633600876009</v>
      </c>
      <c r="I381" s="176">
        <v>8.6179780701871689</v>
      </c>
      <c r="J381" s="176">
        <v>17.020009347403068</v>
      </c>
      <c r="K381" s="201">
        <v>29.562032584288964</v>
      </c>
      <c r="O381" s="202" t="s">
        <v>198</v>
      </c>
      <c r="P381" s="203">
        <v>0</v>
      </c>
      <c r="Q381" s="204">
        <v>0</v>
      </c>
      <c r="R381" s="203">
        <v>0</v>
      </c>
      <c r="S381" s="203">
        <v>1.39352895850994</v>
      </c>
      <c r="T381" s="206">
        <v>5.6662765006388103</v>
      </c>
      <c r="U381" s="203">
        <v>10.3333900802628</v>
      </c>
      <c r="V381" s="203">
        <v>15.9101133603455</v>
      </c>
      <c r="W381" s="203">
        <v>17.0200093474031</v>
      </c>
      <c r="X381" s="206">
        <v>20.6934228090023</v>
      </c>
    </row>
    <row r="382" spans="1:24" ht="12" customHeight="1">
      <c r="A382" t="s">
        <v>207</v>
      </c>
      <c r="B382" s="123" t="s">
        <v>200</v>
      </c>
      <c r="C382" s="176">
        <v>0</v>
      </c>
      <c r="D382" s="201">
        <v>0</v>
      </c>
      <c r="E382" s="176">
        <v>0</v>
      </c>
      <c r="F382" s="176">
        <v>0.78789315613798405</v>
      </c>
      <c r="G382" s="205">
        <v>4.6449710707413603</v>
      </c>
      <c r="H382" s="176">
        <v>2.0437872711261984</v>
      </c>
      <c r="I382" s="176">
        <v>3.7159768565930884</v>
      </c>
      <c r="J382" s="176">
        <v>9.2899421414827206</v>
      </c>
      <c r="K382" s="205">
        <v>13.418805315475042</v>
      </c>
      <c r="M382" t="s">
        <v>208</v>
      </c>
      <c r="O382" s="202" t="s">
        <v>199</v>
      </c>
      <c r="P382" s="203">
        <v>0</v>
      </c>
      <c r="Q382" s="204">
        <v>0</v>
      </c>
      <c r="R382" s="203">
        <v>0</v>
      </c>
      <c r="S382" s="203">
        <v>0.28439366500202901</v>
      </c>
      <c r="T382" s="204">
        <v>1.4165691251596999</v>
      </c>
      <c r="U382" s="203">
        <v>3.4444633600876</v>
      </c>
      <c r="V382" s="203">
        <v>8.61797807018716</v>
      </c>
      <c r="W382" s="203">
        <v>17.0200093474031</v>
      </c>
      <c r="X382" s="204">
        <v>29.5620325842889</v>
      </c>
    </row>
    <row r="383" spans="1:24" ht="12" customHeight="1">
      <c r="B383" s="123" t="s">
        <v>201</v>
      </c>
      <c r="C383" s="176">
        <v>0</v>
      </c>
      <c r="D383" s="201">
        <v>0</v>
      </c>
      <c r="E383" s="176">
        <v>0</v>
      </c>
      <c r="F383" s="176">
        <v>0</v>
      </c>
      <c r="G383" s="201">
        <v>0.10322157934980802</v>
      </c>
      <c r="H383" s="176">
        <v>1.0735044252380033</v>
      </c>
      <c r="I383" s="176">
        <v>2.4773179043953921</v>
      </c>
      <c r="J383" s="176">
        <v>4.1288631739923209</v>
      </c>
      <c r="K383" s="201">
        <v>4.7481926500911689</v>
      </c>
      <c r="O383" s="202" t="s">
        <v>200</v>
      </c>
      <c r="P383" s="203">
        <v>0</v>
      </c>
      <c r="Q383" s="204">
        <v>0</v>
      </c>
      <c r="R383" s="203">
        <v>0</v>
      </c>
      <c r="S383" s="203">
        <v>0.40031980035361803</v>
      </c>
      <c r="T383" s="206">
        <v>1.8992770600364699</v>
      </c>
      <c r="U383" s="203">
        <v>1.14678263182681</v>
      </c>
      <c r="V383" s="203">
        <v>1.13262482155735</v>
      </c>
      <c r="W383" s="203">
        <v>0.57918314738728005</v>
      </c>
      <c r="X383" s="206">
        <v>13.336228051995199</v>
      </c>
    </row>
    <row r="384" spans="1:24" ht="12" customHeight="1">
      <c r="B384" s="207" t="s">
        <v>202</v>
      </c>
      <c r="C384" s="208">
        <v>34.900372226932042</v>
      </c>
      <c r="D384" s="209">
        <v>36.345675464662726</v>
      </c>
      <c r="E384" s="208">
        <v>33.401342095764527</v>
      </c>
      <c r="F384" s="208">
        <v>42.849394824980841</v>
      </c>
      <c r="G384" s="209">
        <v>47.406089598540177</v>
      </c>
      <c r="H384" s="208">
        <v>67.08707367517529</v>
      </c>
      <c r="I384" s="208">
        <v>93.419756444404371</v>
      </c>
      <c r="J384" s="208">
        <v>81.719936445293087</v>
      </c>
      <c r="K384" s="209">
        <v>52.524337729693968</v>
      </c>
      <c r="O384" s="202" t="s">
        <v>201</v>
      </c>
      <c r="P384" s="203">
        <v>0</v>
      </c>
      <c r="Q384" s="204">
        <v>0</v>
      </c>
      <c r="R384" s="203">
        <v>0</v>
      </c>
      <c r="S384" s="203">
        <v>0</v>
      </c>
      <c r="T384" s="204">
        <v>0</v>
      </c>
      <c r="U384" s="203">
        <v>0.60235047328277103</v>
      </c>
      <c r="V384" s="203">
        <v>0.36038062504097401</v>
      </c>
      <c r="W384" s="203">
        <v>0.18019031252048701</v>
      </c>
      <c r="X384" s="204">
        <v>4.8720585453109404</v>
      </c>
    </row>
    <row r="385" spans="2:24" ht="12" customHeight="1">
      <c r="B385" s="123" t="s">
        <v>209</v>
      </c>
      <c r="C385" s="210">
        <v>0</v>
      </c>
      <c r="D385" s="210">
        <v>0</v>
      </c>
      <c r="E385" s="210">
        <v>0</v>
      </c>
      <c r="F385" s="210">
        <v>2.1814221146479298</v>
      </c>
      <c r="G385" s="210">
        <v>10.311247571380173</v>
      </c>
      <c r="H385" s="210">
        <v>12.377177351389001</v>
      </c>
      <c r="I385" s="210">
        <v>19.626090216938625</v>
      </c>
      <c r="J385" s="210">
        <v>26.309951488885787</v>
      </c>
      <c r="K385" s="210">
        <v>34.112228124477319</v>
      </c>
      <c r="M385" t="s">
        <v>210</v>
      </c>
      <c r="O385" s="211" t="s">
        <v>202</v>
      </c>
      <c r="P385" s="212">
        <v>34.900372226932099</v>
      </c>
      <c r="Q385" s="213">
        <v>36.345675464662698</v>
      </c>
      <c r="R385" s="212">
        <v>33.401342095764498</v>
      </c>
      <c r="S385" s="212">
        <v>42.722550819196499</v>
      </c>
      <c r="T385" s="213">
        <v>48.468154412295199</v>
      </c>
      <c r="U385" s="212">
        <v>65.391681138696001</v>
      </c>
      <c r="V385" s="212">
        <v>91.940942824509705</v>
      </c>
      <c r="W385" s="212">
        <v>72.965725634619403</v>
      </c>
      <c r="X385" s="213">
        <v>52.418530784752399</v>
      </c>
    </row>
    <row r="386" spans="2:24" ht="12" customHeight="1">
      <c r="B386" s="207" t="s">
        <v>203</v>
      </c>
      <c r="C386" s="208">
        <v>0</v>
      </c>
      <c r="D386" s="209">
        <v>0</v>
      </c>
      <c r="E386" s="208">
        <v>0</v>
      </c>
      <c r="F386" s="208">
        <v>0.35641209892036674</v>
      </c>
      <c r="G386" s="209">
        <v>1.8673423044395929</v>
      </c>
      <c r="H386" s="208">
        <v>5.3450138368107218</v>
      </c>
      <c r="I386" s="208">
        <v>13.113309578042411</v>
      </c>
      <c r="J386" s="208">
        <v>25.07165469706889</v>
      </c>
      <c r="K386" s="209">
        <v>41.040599624627504</v>
      </c>
      <c r="O386" s="202" t="s">
        <v>209</v>
      </c>
      <c r="P386" s="214">
        <v>0</v>
      </c>
      <c r="Q386" s="214">
        <v>0</v>
      </c>
      <c r="R386" s="214">
        <v>0</v>
      </c>
      <c r="S386" s="214">
        <v>1.7938487588635601</v>
      </c>
      <c r="T386" s="214">
        <v>7.5655535606752702</v>
      </c>
      <c r="U386" s="214">
        <v>11.480172712089599</v>
      </c>
      <c r="V386" s="214">
        <v>17.042738181902902</v>
      </c>
      <c r="W386" s="214">
        <v>17.599192494790302</v>
      </c>
      <c r="X386" s="214">
        <v>34.029650860997499</v>
      </c>
    </row>
    <row r="387" spans="2:24" ht="12" customHeight="1">
      <c r="B387" s="184" t="s">
        <v>211</v>
      </c>
      <c r="C387" s="215">
        <v>0</v>
      </c>
      <c r="D387" s="215">
        <v>0</v>
      </c>
      <c r="E387" s="215">
        <v>0</v>
      </c>
      <c r="F387" s="215">
        <v>0.28439366500202973</v>
      </c>
      <c r="G387" s="215">
        <v>1.5197907045095111</v>
      </c>
      <c r="H387" s="215">
        <v>4.5179677853256042</v>
      </c>
      <c r="I387" s="215">
        <v>11.095295974582561</v>
      </c>
      <c r="J387" s="215">
        <v>21.14887252139539</v>
      </c>
      <c r="K387" s="215">
        <v>34.310225234380134</v>
      </c>
      <c r="M387" t="s">
        <v>212</v>
      </c>
      <c r="O387" s="211" t="s">
        <v>203</v>
      </c>
      <c r="P387" s="212">
        <v>0</v>
      </c>
      <c r="Q387" s="213">
        <v>0</v>
      </c>
      <c r="R387" s="212">
        <v>0</v>
      </c>
      <c r="S387" s="212">
        <v>0.35641209892036602</v>
      </c>
      <c r="T387" s="213">
        <v>1.7641207250897799</v>
      </c>
      <c r="U387" s="212">
        <v>4.8738598848554897</v>
      </c>
      <c r="V387" s="212">
        <v>10.996372298688</v>
      </c>
      <c r="W387" s="212">
        <v>21.122891949909</v>
      </c>
      <c r="X387" s="213">
        <v>41.164055215390498</v>
      </c>
    </row>
    <row r="388" spans="2:24" ht="12" customHeight="1">
      <c r="O388" s="216" t="s">
        <v>211</v>
      </c>
      <c r="P388" s="217">
        <v>0</v>
      </c>
      <c r="Q388" s="217">
        <v>0</v>
      </c>
      <c r="R388" s="217">
        <v>0</v>
      </c>
      <c r="S388" s="217">
        <v>0.28439366500202901</v>
      </c>
      <c r="T388" s="217">
        <v>1.4165691251596999</v>
      </c>
      <c r="U388" s="217">
        <v>4.0468138333703703</v>
      </c>
      <c r="V388" s="217">
        <v>8.97835869522814</v>
      </c>
      <c r="W388" s="217">
        <v>17.200199659923499</v>
      </c>
      <c r="X388" s="217">
        <v>34.434091129599899</v>
      </c>
    </row>
    <row r="389" spans="2:24" ht="12" customHeight="1">
      <c r="L389">
        <v>64</v>
      </c>
      <c r="M389" s="218"/>
    </row>
    <row r="390" spans="2:24" ht="16.5" customHeight="1">
      <c r="B390" s="191" t="s">
        <v>213</v>
      </c>
      <c r="C390" s="191"/>
      <c r="D390" s="191"/>
      <c r="E390" s="191"/>
      <c r="F390" s="191"/>
      <c r="G390" s="191"/>
      <c r="H390" s="191"/>
      <c r="I390" s="191"/>
      <c r="J390" s="191"/>
      <c r="K390" s="191"/>
    </row>
    <row r="391" spans="2:24" ht="12" customHeight="1">
      <c r="B391" s="219" t="s">
        <v>214</v>
      </c>
      <c r="C391" s="220">
        <v>2018</v>
      </c>
      <c r="D391" s="220">
        <v>2019</v>
      </c>
      <c r="E391" s="220">
        <v>2020</v>
      </c>
      <c r="F391" s="220">
        <v>2025</v>
      </c>
      <c r="G391" s="220">
        <v>2030</v>
      </c>
      <c r="H391" s="220">
        <v>2035</v>
      </c>
      <c r="I391" s="220">
        <v>2040</v>
      </c>
      <c r="J391" s="220">
        <v>2045</v>
      </c>
      <c r="K391" s="220">
        <v>2050</v>
      </c>
    </row>
    <row r="392" spans="2:24" ht="12" customHeight="1">
      <c r="B392" s="123" t="s">
        <v>215</v>
      </c>
      <c r="C392" s="176">
        <v>6.6274879419618324</v>
      </c>
      <c r="D392" s="176">
        <v>7.5006837646215905</v>
      </c>
      <c r="E392" s="176">
        <v>6.7205641016487494</v>
      </c>
      <c r="F392" s="176">
        <v>13.747581240601729</v>
      </c>
      <c r="G392" s="176">
        <v>10.919499493763198</v>
      </c>
      <c r="H392" s="176">
        <v>20.802132503636102</v>
      </c>
      <c r="I392" s="176">
        <v>27.51938670846247</v>
      </c>
      <c r="J392" s="176">
        <v>18.934906631872554</v>
      </c>
      <c r="K392" s="210">
        <v>1.7030144691474471</v>
      </c>
      <c r="L392">
        <v>30</v>
      </c>
      <c r="M392">
        <v>2</v>
      </c>
    </row>
    <row r="393" spans="2:24" ht="12" customHeight="1">
      <c r="B393" s="123" t="s">
        <v>216</v>
      </c>
      <c r="C393" s="176">
        <v>28.27288428497021</v>
      </c>
      <c r="D393" s="176">
        <v>28.844991700041135</v>
      </c>
      <c r="E393" s="176">
        <v>26.678721130004259</v>
      </c>
      <c r="F393" s="176">
        <v>26.367213850864008</v>
      </c>
      <c r="G393" s="176">
        <v>24.106938760199707</v>
      </c>
      <c r="H393" s="176">
        <v>29.730333649864754</v>
      </c>
      <c r="I393" s="176">
        <v>39.866893084975722</v>
      </c>
      <c r="J393" s="176">
        <v>29.295228113931042</v>
      </c>
      <c r="K393" s="210">
        <v>7.2738011738548822</v>
      </c>
      <c r="L393">
        <v>22</v>
      </c>
      <c r="M393">
        <v>29</v>
      </c>
      <c r="N393">
        <v>-17</v>
      </c>
    </row>
    <row r="394" spans="2:24" ht="12" customHeight="1">
      <c r="B394" s="123" t="s">
        <v>217</v>
      </c>
      <c r="C394" s="176">
        <v>0</v>
      </c>
      <c r="D394" s="176">
        <v>0</v>
      </c>
      <c r="E394" s="176">
        <v>2.0568641115192438E-3</v>
      </c>
      <c r="F394" s="176">
        <v>0.20028729266732509</v>
      </c>
      <c r="G394" s="176">
        <v>0.67819737347676345</v>
      </c>
      <c r="H394" s="176">
        <v>1.6962920158300934</v>
      </c>
      <c r="I394" s="176">
        <v>2.6818228584093733</v>
      </c>
      <c r="J394" s="176">
        <v>3.3122725778951132</v>
      </c>
      <c r="K394" s="210">
        <v>4.9047325623924634</v>
      </c>
    </row>
    <row r="395" spans="2:24" ht="12" customHeight="1">
      <c r="B395" s="123" t="s">
        <v>218</v>
      </c>
      <c r="C395" s="176">
        <v>0</v>
      </c>
      <c r="D395" s="176">
        <v>0</v>
      </c>
      <c r="E395" s="176">
        <v>0</v>
      </c>
      <c r="F395" s="176">
        <v>0.35289032619985122</v>
      </c>
      <c r="G395" s="176">
        <v>1.3902063997203271</v>
      </c>
      <c r="H395" s="176">
        <v>2.4811381544553517</v>
      </c>
      <c r="I395" s="176">
        <v>3.7255635756181871</v>
      </c>
      <c r="J395" s="176">
        <v>3.8675776327085831</v>
      </c>
      <c r="K395" s="210">
        <v>4.5305613998218544</v>
      </c>
      <c r="L395">
        <v>1</v>
      </c>
      <c r="M395">
        <v>5</v>
      </c>
    </row>
    <row r="396" spans="2:24" ht="12" customHeight="1">
      <c r="B396" s="221" t="s">
        <v>219</v>
      </c>
      <c r="C396" s="222">
        <v>0</v>
      </c>
      <c r="D396" s="222">
        <v>0</v>
      </c>
      <c r="E396" s="222">
        <v>0</v>
      </c>
      <c r="F396" s="222">
        <v>1.3935289585099455</v>
      </c>
      <c r="G396" s="222">
        <v>5.6662765006388129</v>
      </c>
      <c r="H396" s="222">
        <v>10.333390080262802</v>
      </c>
      <c r="I396" s="222">
        <v>15.910113360345537</v>
      </c>
      <c r="J396" s="222">
        <v>17.020009347403068</v>
      </c>
      <c r="K396" s="223">
        <v>20.693422809002275</v>
      </c>
      <c r="L396">
        <v>6</v>
      </c>
      <c r="M396">
        <v>22</v>
      </c>
    </row>
    <row r="397" spans="2:24" ht="12" customHeight="1">
      <c r="B397" s="221" t="s">
        <v>220</v>
      </c>
      <c r="C397" s="222">
        <v>0</v>
      </c>
      <c r="D397" s="222">
        <v>0</v>
      </c>
      <c r="E397" s="222">
        <v>0</v>
      </c>
      <c r="F397" s="222">
        <v>0.78789315613798405</v>
      </c>
      <c r="G397" s="222">
        <v>4.6449710707413603</v>
      </c>
      <c r="H397" s="222">
        <v>2.0437872711261984</v>
      </c>
      <c r="I397" s="222">
        <v>3.7159768565930884</v>
      </c>
      <c r="J397" s="222">
        <v>9.2899421414827206</v>
      </c>
      <c r="K397" s="223">
        <v>13.418805315475042</v>
      </c>
      <c r="L397">
        <v>7</v>
      </c>
      <c r="M397">
        <v>8</v>
      </c>
    </row>
    <row r="398" spans="2:24" ht="12" customHeight="1">
      <c r="B398" s="196" t="s">
        <v>202</v>
      </c>
      <c r="C398" s="224">
        <v>34.900372226932042</v>
      </c>
      <c r="D398" s="224">
        <v>36.345675464662726</v>
      </c>
      <c r="E398" s="224">
        <v>33.401342095764527</v>
      </c>
      <c r="F398" s="224">
        <v>42.849394824980841</v>
      </c>
      <c r="G398" s="224">
        <v>47.406089598540177</v>
      </c>
      <c r="H398" s="224">
        <v>67.08707367517529</v>
      </c>
      <c r="I398" s="224">
        <v>93.419756444404371</v>
      </c>
      <c r="J398" s="224">
        <v>81.719936445293087</v>
      </c>
      <c r="K398" s="225">
        <v>52.524337729693968</v>
      </c>
      <c r="L398" s="226">
        <v>66</v>
      </c>
      <c r="M398" s="226">
        <v>66</v>
      </c>
    </row>
    <row r="401" spans="2:5" ht="19.5" customHeight="1">
      <c r="B401" s="191" t="s">
        <v>213</v>
      </c>
      <c r="C401" s="191"/>
      <c r="D401" s="191"/>
      <c r="E401" s="191"/>
    </row>
    <row r="402" spans="2:5" ht="12" customHeight="1">
      <c r="B402" s="219"/>
      <c r="C402" s="220">
        <v>2019</v>
      </c>
      <c r="D402" s="220">
        <v>2030</v>
      </c>
      <c r="E402" s="220">
        <v>2050</v>
      </c>
    </row>
    <row r="403" spans="2:5" ht="12" customHeight="1">
      <c r="B403" s="123" t="s">
        <v>215</v>
      </c>
      <c r="C403" s="176">
        <v>7.5006837646215905</v>
      </c>
      <c r="D403" s="176">
        <v>10.919499493763198</v>
      </c>
      <c r="E403" s="176">
        <v>1.7030144691474471</v>
      </c>
    </row>
    <row r="404" spans="2:5" ht="12" customHeight="1">
      <c r="B404" s="123" t="s">
        <v>216</v>
      </c>
      <c r="C404" s="176">
        <v>28.844991700041135</v>
      </c>
      <c r="D404" s="176">
        <v>24.106938760199707</v>
      </c>
      <c r="E404" s="176">
        <v>7.2738011738548822</v>
      </c>
    </row>
    <row r="405" spans="2:5" ht="12" customHeight="1">
      <c r="B405" s="123" t="s">
        <v>217</v>
      </c>
      <c r="C405" s="176">
        <v>0</v>
      </c>
      <c r="D405" s="176">
        <v>0.67819737347676345</v>
      </c>
      <c r="E405" s="176">
        <v>4.9047325623924634</v>
      </c>
    </row>
    <row r="406" spans="2:5" ht="12" customHeight="1">
      <c r="B406" s="123" t="s">
        <v>218</v>
      </c>
      <c r="C406" s="176">
        <v>0</v>
      </c>
      <c r="D406" s="176">
        <v>1.3902063997203271</v>
      </c>
      <c r="E406" s="176">
        <v>4.5305613998218544</v>
      </c>
    </row>
    <row r="407" spans="2:5" ht="12" customHeight="1">
      <c r="B407" s="123" t="s">
        <v>219</v>
      </c>
      <c r="C407" s="176">
        <v>0</v>
      </c>
      <c r="D407" s="176">
        <v>5.6662765006388129</v>
      </c>
      <c r="E407" s="176">
        <v>20.693422809002275</v>
      </c>
    </row>
    <row r="408" spans="2:5" ht="12" customHeight="1">
      <c r="B408" s="123" t="s">
        <v>220</v>
      </c>
      <c r="C408" s="176">
        <v>0</v>
      </c>
      <c r="D408" s="176">
        <v>4.6449710707413603</v>
      </c>
      <c r="E408" s="176">
        <v>13.418805315475042</v>
      </c>
    </row>
    <row r="409" spans="2:5" ht="12" customHeight="1">
      <c r="B409" s="196" t="s">
        <v>202</v>
      </c>
      <c r="C409" s="225">
        <v>36.345675464662726</v>
      </c>
      <c r="D409" s="225">
        <v>47.406089598540177</v>
      </c>
      <c r="E409" s="225">
        <v>52.524337729693968</v>
      </c>
    </row>
    <row r="411" spans="2:5" ht="18.75" customHeight="1">
      <c r="B411" s="191" t="s">
        <v>213</v>
      </c>
      <c r="C411" s="191"/>
      <c r="D411" s="191"/>
      <c r="E411" s="191"/>
    </row>
    <row r="412" spans="2:5" ht="12" customHeight="1">
      <c r="B412" s="219"/>
      <c r="C412" s="220">
        <v>2019</v>
      </c>
      <c r="D412" s="220">
        <v>2030</v>
      </c>
      <c r="E412" s="220">
        <v>2050</v>
      </c>
    </row>
    <row r="413" spans="2:5" ht="12" customHeight="1">
      <c r="B413" s="123" t="s">
        <v>221</v>
      </c>
      <c r="C413" s="227">
        <v>0</v>
      </c>
      <c r="D413" s="227">
        <v>1.8673423044395929</v>
      </c>
      <c r="E413" s="227">
        <v>41.040599624627504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MJ111"/>
  <sheetViews>
    <sheetView topLeftCell="B13" zoomScale="90" zoomScaleNormal="90" workbookViewId="0">
      <selection activeCell="V26" sqref="V26"/>
    </sheetView>
  </sheetViews>
  <sheetFormatPr baseColWidth="10" defaultColWidth="9" defaultRowHeight="15"/>
  <cols>
    <col min="1" max="1" width="4.7109375" style="55" customWidth="1"/>
    <col min="2" max="2" width="32.7109375" style="55" customWidth="1"/>
    <col min="3" max="8" width="7.28515625" style="55" customWidth="1"/>
    <col min="9" max="9" width="9.7109375" style="55" customWidth="1"/>
    <col min="10" max="14" width="7.28515625" style="55" customWidth="1"/>
    <col min="15" max="15" width="4.28515625" style="55" customWidth="1"/>
    <col min="16" max="17" width="8" style="55" customWidth="1"/>
    <col min="18" max="18" width="5.5703125" style="55" customWidth="1"/>
    <col min="19" max="19" width="2.7109375" style="55" customWidth="1"/>
    <col min="20" max="20" width="2.42578125" style="55" customWidth="1"/>
    <col min="21" max="21" width="10.85546875" style="55" customWidth="1"/>
    <col min="22" max="31" width="7" style="55" customWidth="1"/>
    <col min="32" max="32" width="7.42578125" style="55" customWidth="1"/>
    <col min="33" max="34" width="7.28515625" style="55" customWidth="1"/>
    <col min="35" max="35" width="3.28515625" style="55" customWidth="1"/>
    <col min="36" max="37" width="7.28515625" style="55" customWidth="1"/>
    <col min="38" max="1024" width="9" style="55"/>
  </cols>
  <sheetData>
    <row r="2" spans="2:22" s="672" customFormat="1" ht="21" customHeight="1">
      <c r="B2" s="673" t="s">
        <v>532</v>
      </c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S2" s="55"/>
      <c r="T2" s="55"/>
      <c r="U2" s="55"/>
      <c r="V2" s="55"/>
    </row>
    <row r="3" spans="2:22" s="672" customFormat="1" ht="15" customHeight="1">
      <c r="B3" s="52" t="s">
        <v>550</v>
      </c>
      <c r="S3" s="55"/>
      <c r="T3" s="55"/>
      <c r="U3" s="55"/>
      <c r="V3" s="55"/>
    </row>
    <row r="4" spans="2:22" s="672" customFormat="1" ht="15" customHeight="1">
      <c r="B4" s="52"/>
      <c r="C4" s="52"/>
      <c r="D4" s="52"/>
      <c r="E4" s="52"/>
      <c r="S4" s="55"/>
      <c r="T4" s="55"/>
      <c r="U4" s="55"/>
      <c r="V4" s="55"/>
    </row>
    <row r="5" spans="2:22" ht="15" customHeight="1">
      <c r="B5" s="675" t="s">
        <v>551</v>
      </c>
      <c r="C5" s="676"/>
      <c r="D5" s="676"/>
      <c r="E5" s="676"/>
      <c r="F5" s="676"/>
      <c r="G5" s="676"/>
      <c r="H5" s="676"/>
      <c r="I5" s="676"/>
      <c r="J5" s="676"/>
      <c r="K5" s="676"/>
      <c r="L5" s="676"/>
      <c r="M5" s="676"/>
      <c r="N5" s="677"/>
    </row>
    <row r="6" spans="2:22" ht="15" customHeight="1">
      <c r="B6" s="678" t="s">
        <v>552</v>
      </c>
      <c r="C6" s="679"/>
      <c r="D6" s="679"/>
      <c r="E6" s="679"/>
      <c r="F6" s="680">
        <v>2018</v>
      </c>
      <c r="G6" s="680">
        <v>2019</v>
      </c>
      <c r="H6" s="680">
        <v>2020</v>
      </c>
      <c r="I6" s="680">
        <v>2025</v>
      </c>
      <c r="J6" s="680">
        <v>2030</v>
      </c>
      <c r="K6" s="680">
        <v>2035</v>
      </c>
      <c r="L6" s="680">
        <v>2040</v>
      </c>
      <c r="M6" s="680">
        <v>2045</v>
      </c>
      <c r="N6" s="681">
        <v>2050</v>
      </c>
    </row>
    <row r="7" spans="2:22" ht="15" customHeight="1">
      <c r="B7" s="678" t="s">
        <v>553</v>
      </c>
      <c r="C7" s="679"/>
      <c r="D7" s="679"/>
      <c r="E7" s="679"/>
      <c r="F7" s="682">
        <v>66.992000000000004</v>
      </c>
      <c r="G7" s="682">
        <v>67.146000000000001</v>
      </c>
      <c r="H7" s="682">
        <v>67.3</v>
      </c>
      <c r="I7" s="682">
        <v>68</v>
      </c>
      <c r="J7" s="682">
        <v>68.599999999999994</v>
      </c>
      <c r="K7" s="682">
        <v>69</v>
      </c>
      <c r="L7" s="682">
        <v>69.2</v>
      </c>
      <c r="M7" s="682">
        <v>69.3</v>
      </c>
      <c r="N7" s="683">
        <v>69.2</v>
      </c>
      <c r="P7" s="645">
        <v>2.4002866013852264E-2</v>
      </c>
      <c r="Q7" s="645">
        <v>3.2959159302603291E-2</v>
      </c>
    </row>
    <row r="8" spans="2:22" ht="15" customHeight="1">
      <c r="B8" s="684" t="s">
        <v>538</v>
      </c>
      <c r="C8" s="685"/>
      <c r="D8" s="685"/>
      <c r="E8" s="685"/>
      <c r="F8" s="682">
        <v>64.880941050502699</v>
      </c>
      <c r="G8" s="682">
        <v>65.03187244824305</v>
      </c>
      <c r="H8" s="682">
        <v>65.1828038459834</v>
      </c>
      <c r="I8" s="682">
        <v>65.867326732673305</v>
      </c>
      <c r="J8" s="682">
        <v>66.451350457818904</v>
      </c>
      <c r="K8" s="682">
        <v>66.835909090909098</v>
      </c>
      <c r="L8" s="682">
        <v>67.022387828850199</v>
      </c>
      <c r="M8" s="682">
        <v>67.109410500460498</v>
      </c>
      <c r="N8" s="683">
        <v>66.999160784749606</v>
      </c>
      <c r="P8" s="645">
        <v>2.4204479495662845E-2</v>
      </c>
      <c r="Q8" s="645">
        <v>3.2647796100831794E-2</v>
      </c>
    </row>
    <row r="9" spans="2:22" ht="15" customHeight="1">
      <c r="B9" s="55" t="s">
        <v>554</v>
      </c>
      <c r="F9" s="686">
        <v>1</v>
      </c>
      <c r="G9" s="686">
        <v>1.0023262824998618</v>
      </c>
      <c r="H9" s="686">
        <v>1.0046525649997236</v>
      </c>
      <c r="I9" s="686">
        <v>1.0152030113342965</v>
      </c>
      <c r="J9" s="687">
        <v>1.0242044794956628</v>
      </c>
      <c r="K9" s="686">
        <v>1.0301316227655311</v>
      </c>
      <c r="L9" s="686">
        <v>1.033005790971506</v>
      </c>
      <c r="M9" s="686">
        <v>1.0343470580709238</v>
      </c>
      <c r="N9" s="687">
        <v>1.0326477961008318</v>
      </c>
      <c r="P9" s="645"/>
      <c r="Q9" s="645"/>
    </row>
    <row r="10" spans="2:22" ht="15" customHeight="1">
      <c r="B10" s="55" t="s">
        <v>555</v>
      </c>
      <c r="F10" s="686"/>
      <c r="G10" s="686">
        <v>1</v>
      </c>
      <c r="H10" s="686">
        <v>1.002320883469263</v>
      </c>
      <c r="I10" s="686">
        <v>1.0128468434473448</v>
      </c>
      <c r="J10" s="686">
        <v>1.0218274202500561</v>
      </c>
      <c r="K10" s="686">
        <v>1.0277408073110894</v>
      </c>
      <c r="L10" s="686">
        <v>1.0306083049075874</v>
      </c>
      <c r="M10" s="686">
        <v>1.0319464590823662</v>
      </c>
      <c r="N10" s="686">
        <v>1.0302511409012904</v>
      </c>
      <c r="P10" s="645"/>
      <c r="Q10" s="645"/>
    </row>
    <row r="11" spans="2:22" ht="15" customHeight="1"/>
    <row r="12" spans="2:22" ht="15" customHeight="1">
      <c r="B12" s="675" t="s">
        <v>556</v>
      </c>
      <c r="C12" s="688"/>
      <c r="D12" s="688"/>
      <c r="E12" s="688"/>
      <c r="F12" s="688"/>
      <c r="G12" s="689"/>
      <c r="H12" s="689"/>
      <c r="I12" s="689"/>
      <c r="J12" s="689"/>
      <c r="K12" s="689"/>
      <c r="L12" s="689"/>
      <c r="M12" s="689"/>
      <c r="N12" s="689"/>
    </row>
    <row r="13" spans="2:22" ht="15" customHeight="1">
      <c r="B13" s="678" t="s">
        <v>188</v>
      </c>
      <c r="C13" s="679"/>
      <c r="D13" s="679"/>
      <c r="E13" s="679"/>
      <c r="F13" s="679">
        <v>2018</v>
      </c>
      <c r="G13" s="680">
        <v>2019</v>
      </c>
      <c r="H13" s="680">
        <v>2020</v>
      </c>
      <c r="I13" s="680">
        <v>2025</v>
      </c>
      <c r="J13" s="680">
        <v>2030</v>
      </c>
      <c r="K13" s="680">
        <v>2035</v>
      </c>
      <c r="L13" s="680">
        <v>2040</v>
      </c>
      <c r="M13" s="680">
        <v>2045</v>
      </c>
      <c r="N13" s="681">
        <v>2050</v>
      </c>
    </row>
    <row r="14" spans="2:22" ht="15" customHeight="1">
      <c r="B14" s="690" t="s">
        <v>557</v>
      </c>
      <c r="C14" s="691"/>
      <c r="D14" s="691"/>
      <c r="E14" s="691"/>
      <c r="F14" s="692">
        <v>1</v>
      </c>
      <c r="G14" s="693">
        <v>1.018</v>
      </c>
      <c r="H14" s="693">
        <v>0.93655999999999995</v>
      </c>
      <c r="I14" s="693">
        <v>1.0518790679444801</v>
      </c>
      <c r="J14" s="694">
        <v>1.08951403101143</v>
      </c>
      <c r="K14" s="693">
        <v>1.1416520397883501</v>
      </c>
      <c r="L14" s="693">
        <v>1.2164638330530799</v>
      </c>
      <c r="M14" s="693">
        <v>1.30904350206522</v>
      </c>
      <c r="N14" s="695">
        <v>1.4129357674483201</v>
      </c>
    </row>
    <row r="15" spans="2:22" ht="14.25" customHeight="1">
      <c r="B15" s="52" t="s">
        <v>558</v>
      </c>
      <c r="C15" s="52"/>
      <c r="D15" s="52"/>
      <c r="E15" s="52"/>
      <c r="F15" s="52"/>
      <c r="G15" s="696">
        <v>1</v>
      </c>
      <c r="H15" s="696">
        <v>0.91999999999999993</v>
      </c>
      <c r="I15" s="696">
        <v>1.0332800274503733</v>
      </c>
      <c r="J15" s="696">
        <v>1.0702495393039586</v>
      </c>
      <c r="K15" s="696">
        <v>1.1214656579453339</v>
      </c>
      <c r="L15" s="696">
        <v>1.1949546493645187</v>
      </c>
      <c r="M15" s="696">
        <v>1.2858973497693713</v>
      </c>
      <c r="N15" s="696">
        <v>1.387952620283222</v>
      </c>
    </row>
    <row r="16" spans="2:22" ht="14.25" customHeight="1"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</row>
    <row r="17" spans="2:24" ht="14.25" customHeight="1">
      <c r="B17" s="55" t="s">
        <v>559</v>
      </c>
      <c r="C17" s="52"/>
      <c r="D17" s="52"/>
      <c r="E17" s="52"/>
      <c r="F17" s="696"/>
      <c r="G17" s="696">
        <v>1</v>
      </c>
      <c r="H17" s="696">
        <v>0.91786973131365723</v>
      </c>
      <c r="I17" s="696">
        <v>1.0201740116338633</v>
      </c>
      <c r="J17" s="696">
        <v>1.0473877663627904</v>
      </c>
      <c r="K17" s="696">
        <v>1.09119502696352</v>
      </c>
      <c r="L17" s="696">
        <v>1.1594653794990211</v>
      </c>
      <c r="M17" s="696">
        <v>1.2460892117531224</v>
      </c>
      <c r="N17" s="696">
        <v>1.3471983336694051</v>
      </c>
    </row>
    <row r="18" spans="2:24" ht="14.25" customHeight="1"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</row>
    <row r="19" spans="2:24" ht="14.25" customHeight="1">
      <c r="B19" s="52" t="s">
        <v>560</v>
      </c>
      <c r="R19" s="672"/>
      <c r="S19" s="672"/>
      <c r="T19" s="672"/>
      <c r="U19" s="672"/>
    </row>
    <row r="20" spans="2:24" ht="14.25" customHeight="1">
      <c r="I20" s="255"/>
      <c r="J20" s="255" t="s">
        <v>561</v>
      </c>
      <c r="K20" s="255"/>
      <c r="L20" s="255"/>
      <c r="M20" s="255"/>
      <c r="N20" s="255" t="s">
        <v>561</v>
      </c>
      <c r="R20" s="672"/>
    </row>
    <row r="21" spans="2:24" ht="14.25" customHeight="1">
      <c r="B21" s="697" t="s">
        <v>562</v>
      </c>
      <c r="C21" s="697" t="s">
        <v>108</v>
      </c>
      <c r="D21" s="697" t="s">
        <v>108</v>
      </c>
      <c r="E21" s="697" t="s">
        <v>108</v>
      </c>
      <c r="F21" s="697" t="s">
        <v>108</v>
      </c>
      <c r="G21" s="697" t="s">
        <v>108</v>
      </c>
      <c r="H21" s="697" t="s">
        <v>108</v>
      </c>
      <c r="I21" s="55" t="s">
        <v>563</v>
      </c>
      <c r="J21" s="55" t="s">
        <v>563</v>
      </c>
      <c r="K21" s="55" t="s">
        <v>563</v>
      </c>
      <c r="L21" s="55" t="s">
        <v>563</v>
      </c>
      <c r="M21" s="55" t="s">
        <v>563</v>
      </c>
      <c r="N21" s="55" t="s">
        <v>563</v>
      </c>
      <c r="R21" s="672"/>
    </row>
    <row r="22" spans="2:24" ht="14.25" customHeight="1">
      <c r="B22" s="535"/>
      <c r="C22" s="535">
        <v>2015</v>
      </c>
      <c r="D22" s="535">
        <v>2016</v>
      </c>
      <c r="E22" s="535">
        <v>2017</v>
      </c>
      <c r="F22" s="535">
        <v>2018</v>
      </c>
      <c r="G22" s="535">
        <v>2019</v>
      </c>
      <c r="H22" s="535">
        <v>2020</v>
      </c>
      <c r="I22" s="535">
        <v>2025</v>
      </c>
      <c r="J22" s="535">
        <v>2030</v>
      </c>
      <c r="K22" s="535">
        <v>2035</v>
      </c>
      <c r="L22" s="535">
        <v>2040</v>
      </c>
      <c r="M22" s="535">
        <v>2045</v>
      </c>
      <c r="N22" s="535">
        <v>2050</v>
      </c>
      <c r="P22" s="55" t="s">
        <v>564</v>
      </c>
      <c r="Q22" s="55" t="s">
        <v>565</v>
      </c>
      <c r="R22" s="672"/>
      <c r="V22" s="55">
        <v>2019</v>
      </c>
      <c r="W22" s="55">
        <v>2030</v>
      </c>
      <c r="X22" s="55">
        <v>2050</v>
      </c>
    </row>
    <row r="23" spans="2:24" ht="14.25" customHeight="1">
      <c r="B23" s="698" t="s">
        <v>95</v>
      </c>
      <c r="C23" s="699">
        <v>772.72869803123001</v>
      </c>
      <c r="D23" s="699">
        <v>783.08510677290303</v>
      </c>
      <c r="E23" s="699">
        <v>789.37177359783595</v>
      </c>
      <c r="F23" s="699">
        <v>786.79327643434704</v>
      </c>
      <c r="G23" s="699">
        <v>779.80962598452004</v>
      </c>
      <c r="H23" s="699">
        <v>629.84570702567703</v>
      </c>
      <c r="I23" s="277">
        <v>763.48205597471315</v>
      </c>
      <c r="J23" s="277">
        <v>742.72411474848468</v>
      </c>
      <c r="K23" s="277">
        <v>736.1425903204871</v>
      </c>
      <c r="L23" s="277">
        <v>720.41999516511839</v>
      </c>
      <c r="M23" s="277">
        <v>702.46820074799632</v>
      </c>
      <c r="N23" s="277">
        <v>681.03362077483746</v>
      </c>
      <c r="P23" s="320">
        <v>-4.7557134459855432E-2</v>
      </c>
      <c r="Q23" s="320">
        <v>-0.12666681959071302</v>
      </c>
      <c r="R23" s="672"/>
      <c r="U23" s="55" t="s">
        <v>607</v>
      </c>
      <c r="V23" s="696">
        <f>G23/(G23+G24)</f>
        <v>0.81882505786748983</v>
      </c>
      <c r="W23" s="696">
        <f>J23/(J23+J24)</f>
        <v>0.77460937383507245</v>
      </c>
      <c r="X23" s="696">
        <f>N23/(N23+N24)</f>
        <v>0.70570973499143697</v>
      </c>
    </row>
    <row r="24" spans="2:24" ht="14.25" customHeight="1">
      <c r="B24" s="698" t="s">
        <v>566</v>
      </c>
      <c r="C24" s="699">
        <v>163.22341822605301</v>
      </c>
      <c r="D24" s="700">
        <v>163.85341962883601</v>
      </c>
      <c r="E24" s="699">
        <v>170.71821832998199</v>
      </c>
      <c r="F24" s="699">
        <v>168.673637826538</v>
      </c>
      <c r="G24" s="700">
        <v>172.542306204048</v>
      </c>
      <c r="H24" s="699">
        <v>102.801274301793</v>
      </c>
      <c r="I24" s="701">
        <v>197</v>
      </c>
      <c r="J24" s="702">
        <v>216.11286791191799</v>
      </c>
      <c r="K24" s="701">
        <v>232.05676965832799</v>
      </c>
      <c r="L24" s="701">
        <v>248.636550698771</v>
      </c>
      <c r="M24" s="701">
        <v>266</v>
      </c>
      <c r="N24" s="701">
        <v>284</v>
      </c>
      <c r="P24" s="703">
        <v>0.25252103479098964</v>
      </c>
      <c r="Q24" s="704">
        <v>0.64597313115858368</v>
      </c>
      <c r="R24" s="672"/>
    </row>
    <row r="25" spans="2:24" ht="14.25" customHeight="1">
      <c r="B25" s="705" t="s">
        <v>567</v>
      </c>
      <c r="C25" s="699">
        <v>104.848984661716</v>
      </c>
      <c r="D25" s="700">
        <v>104.207277668976</v>
      </c>
      <c r="E25" s="699">
        <v>110.567763484713</v>
      </c>
      <c r="F25" s="699">
        <v>107.935385028968</v>
      </c>
      <c r="G25" s="700">
        <v>112.47835138440099</v>
      </c>
      <c r="H25" s="699">
        <v>64.888834107401294</v>
      </c>
      <c r="I25" s="706">
        <v>129</v>
      </c>
      <c r="J25" s="707">
        <v>141.11286791191901</v>
      </c>
      <c r="K25" s="277">
        <v>152.05676965832799</v>
      </c>
      <c r="L25" s="277">
        <v>162.636550698771</v>
      </c>
      <c r="M25" s="706">
        <v>175</v>
      </c>
      <c r="N25" s="706">
        <v>187</v>
      </c>
      <c r="P25" s="703">
        <v>0.25457802479392644</v>
      </c>
      <c r="Q25" s="704">
        <v>0.66254214876351747</v>
      </c>
      <c r="R25" s="672"/>
    </row>
    <row r="26" spans="2:24" ht="14.25" customHeight="1">
      <c r="B26" s="705" t="s">
        <v>568</v>
      </c>
      <c r="C26" s="699">
        <v>58.374433564337103</v>
      </c>
      <c r="D26" s="700">
        <v>59.646141959860003</v>
      </c>
      <c r="E26" s="699">
        <v>60.150454845268698</v>
      </c>
      <c r="F26" s="699">
        <v>60.7382527975697</v>
      </c>
      <c r="G26" s="700">
        <v>60.063954819646298</v>
      </c>
      <c r="H26" s="699">
        <v>37.912440194392197</v>
      </c>
      <c r="I26" s="706">
        <v>68</v>
      </c>
      <c r="J26" s="708">
        <v>75</v>
      </c>
      <c r="K26" s="706">
        <v>80</v>
      </c>
      <c r="L26" s="706">
        <v>86</v>
      </c>
      <c r="M26" s="706">
        <v>91</v>
      </c>
      <c r="N26" s="706">
        <v>97</v>
      </c>
      <c r="P26" s="703">
        <v>0.24866902662673618</v>
      </c>
      <c r="Q26" s="704">
        <v>0.61494527443724545</v>
      </c>
      <c r="R26" s="672"/>
    </row>
    <row r="27" spans="2:24" ht="14.25" customHeight="1">
      <c r="B27" s="698" t="s">
        <v>102</v>
      </c>
      <c r="C27" s="699">
        <v>14.281834</v>
      </c>
      <c r="D27" s="699">
        <v>14.821864</v>
      </c>
      <c r="E27" s="699">
        <v>15.409817</v>
      </c>
      <c r="F27" s="699">
        <v>15.883513000000001</v>
      </c>
      <c r="G27" s="699">
        <v>16.199438000000001</v>
      </c>
      <c r="H27" s="699">
        <v>7.22</v>
      </c>
      <c r="I27" s="277">
        <v>14.941484398418329</v>
      </c>
      <c r="J27" s="277">
        <v>13.995212884913165</v>
      </c>
      <c r="K27" s="277">
        <v>13.088971040518219</v>
      </c>
      <c r="L27" s="277">
        <v>12.13550295109663</v>
      </c>
      <c r="M27" s="277">
        <v>11.159986820134995</v>
      </c>
      <c r="N27" s="277">
        <v>10.152008283614496</v>
      </c>
      <c r="O27" s="697"/>
      <c r="P27" s="320">
        <v>-0.13606799909273615</v>
      </c>
      <c r="Q27" s="320">
        <v>-0.37331108130945678</v>
      </c>
      <c r="R27" s="672"/>
    </row>
    <row r="28" spans="2:24" ht="14.25" customHeight="1">
      <c r="B28" s="698" t="s">
        <v>97</v>
      </c>
      <c r="C28" s="699">
        <v>11.1337465085714</v>
      </c>
      <c r="D28" s="699">
        <v>11.2105802502473</v>
      </c>
      <c r="E28" s="699">
        <v>11.2732644941883</v>
      </c>
      <c r="F28" s="699">
        <v>11.340237796767999</v>
      </c>
      <c r="G28" s="699">
        <v>11.340237796767999</v>
      </c>
      <c r="H28" s="699">
        <v>9.5825009382689199</v>
      </c>
      <c r="I28" s="277">
        <v>11.485924056398655</v>
      </c>
      <c r="J28" s="277">
        <v>11.587765932893539</v>
      </c>
      <c r="K28" s="277">
        <v>11.654825148349987</v>
      </c>
      <c r="L28" s="277">
        <v>11.687343252975934</v>
      </c>
      <c r="M28" s="277">
        <v>11.702518239526665</v>
      </c>
      <c r="N28" s="277">
        <v>11.683292928212081</v>
      </c>
      <c r="O28" s="697"/>
      <c r="P28" s="320">
        <v>2.1827420250048579E-2</v>
      </c>
      <c r="Q28" s="320">
        <v>3.0251140901282891E-2</v>
      </c>
    </row>
    <row r="29" spans="2:24" ht="14.25" customHeight="1">
      <c r="B29" s="698" t="s">
        <v>569</v>
      </c>
      <c r="C29" s="709">
        <v>5.5</v>
      </c>
      <c r="D29" s="709">
        <v>5.5</v>
      </c>
      <c r="E29" s="709">
        <v>5.5</v>
      </c>
      <c r="F29" s="709">
        <v>5.5</v>
      </c>
      <c r="G29" s="709">
        <v>5.5</v>
      </c>
      <c r="H29" s="709">
        <v>5.5</v>
      </c>
      <c r="I29" s="277">
        <v>11.141315277920791</v>
      </c>
      <c r="J29" s="277">
        <v>22.48020324550123</v>
      </c>
      <c r="K29" s="277">
        <v>19.784010540738468</v>
      </c>
      <c r="L29" s="277">
        <v>22.673382707966915</v>
      </c>
      <c r="M29" s="277">
        <v>25.540674862288558</v>
      </c>
      <c r="N29" s="277">
        <v>28.331906374785483</v>
      </c>
      <c r="O29" s="697"/>
      <c r="P29" s="320">
        <v>3.0873096810002236</v>
      </c>
      <c r="Q29" s="320">
        <v>4.1512557045064513</v>
      </c>
      <c r="V29" s="710"/>
      <c r="W29" s="710"/>
    </row>
    <row r="30" spans="2:24" ht="14.25" customHeight="1">
      <c r="B30" s="698" t="s">
        <v>48</v>
      </c>
      <c r="C30" s="709">
        <v>966.86769676585402</v>
      </c>
      <c r="D30" s="709">
        <v>978.470970651985</v>
      </c>
      <c r="E30" s="709">
        <v>992.27307342200595</v>
      </c>
      <c r="F30" s="709">
        <v>988.19066505765295</v>
      </c>
      <c r="G30" s="709">
        <v>985.39160798533601</v>
      </c>
      <c r="H30" s="709">
        <v>754.94948226574002</v>
      </c>
      <c r="I30" s="711">
        <v>998.05077970745094</v>
      </c>
      <c r="J30" s="712">
        <v>1006.9001647237105</v>
      </c>
      <c r="K30" s="711">
        <v>1012.7271667084218</v>
      </c>
      <c r="L30" s="711">
        <v>1015.5527747759289</v>
      </c>
      <c r="M30" s="711">
        <v>1016.8713806699466</v>
      </c>
      <c r="N30" s="711">
        <v>1015.2008283614496</v>
      </c>
      <c r="O30" s="697"/>
      <c r="P30" s="713">
        <v>2.1827420250056129E-2</v>
      </c>
      <c r="Q30" s="713">
        <v>3.0251140901290441E-2</v>
      </c>
    </row>
    <row r="31" spans="2:24" ht="14.25" customHeight="1">
      <c r="B31" s="705" t="s">
        <v>570</v>
      </c>
      <c r="C31" s="714">
        <v>961.36769676585402</v>
      </c>
      <c r="D31" s="714">
        <v>972.970970651985</v>
      </c>
      <c r="E31" s="714">
        <v>986.77307342200595</v>
      </c>
      <c r="F31" s="714">
        <v>982.69066505765295</v>
      </c>
      <c r="G31" s="714">
        <v>979.89160798533601</v>
      </c>
      <c r="H31" s="714">
        <v>749.44948226573899</v>
      </c>
      <c r="I31" s="714">
        <v>986.9094644295302</v>
      </c>
      <c r="J31" s="714">
        <v>984.4199614782093</v>
      </c>
      <c r="K31" s="714">
        <v>992.94315616768336</v>
      </c>
      <c r="L31" s="714">
        <v>992.87939206796204</v>
      </c>
      <c r="M31" s="714">
        <v>991.33070580765798</v>
      </c>
      <c r="N31" s="714">
        <v>986.86892198666408</v>
      </c>
      <c r="O31" s="697"/>
      <c r="P31" s="320">
        <v>4.6212800027787271E-3</v>
      </c>
      <c r="Q31" s="320">
        <v>7.120495720617015E-3</v>
      </c>
    </row>
    <row r="32" spans="2:24" ht="14.25" customHeight="1">
      <c r="B32" s="55" t="s">
        <v>571</v>
      </c>
      <c r="C32" s="715">
        <v>0</v>
      </c>
      <c r="D32" s="715">
        <v>1.3642420526593924E-12</v>
      </c>
      <c r="E32" s="715">
        <v>0</v>
      </c>
      <c r="F32" s="715">
        <v>0</v>
      </c>
      <c r="G32" s="715">
        <v>0</v>
      </c>
      <c r="H32" s="715">
        <v>-1.0231815394945443E-12</v>
      </c>
      <c r="I32" s="715">
        <v>0</v>
      </c>
      <c r="J32" s="715">
        <v>0</v>
      </c>
      <c r="K32" s="715">
        <v>0</v>
      </c>
      <c r="L32" s="715">
        <v>0</v>
      </c>
      <c r="M32" s="715">
        <v>0</v>
      </c>
      <c r="N32" s="715">
        <v>0</v>
      </c>
      <c r="O32" s="697"/>
    </row>
    <row r="34" spans="2:22" ht="14.25" customHeight="1">
      <c r="B34" s="55" t="s">
        <v>572</v>
      </c>
      <c r="C34" s="696">
        <v>0</v>
      </c>
      <c r="D34" s="710"/>
      <c r="E34" s="710"/>
      <c r="F34" s="710"/>
      <c r="G34" s="338">
        <v>2019</v>
      </c>
      <c r="H34" s="338">
        <v>2020</v>
      </c>
      <c r="I34" s="338">
        <v>2025</v>
      </c>
      <c r="J34" s="338">
        <v>2030</v>
      </c>
      <c r="K34" s="338">
        <v>2035</v>
      </c>
      <c r="L34" s="338">
        <v>2040</v>
      </c>
      <c r="M34" s="338">
        <v>2045</v>
      </c>
      <c r="N34" s="338">
        <v>2050</v>
      </c>
      <c r="O34" s="697"/>
    </row>
    <row r="35" spans="2:22" ht="14.25" customHeight="1">
      <c r="B35" s="55" t="s">
        <v>573</v>
      </c>
      <c r="G35" s="696">
        <v>1</v>
      </c>
      <c r="H35" s="696">
        <v>1</v>
      </c>
      <c r="I35" s="696">
        <v>1</v>
      </c>
      <c r="J35" s="696">
        <v>1</v>
      </c>
      <c r="K35" s="696">
        <v>1</v>
      </c>
      <c r="L35" s="696">
        <v>1</v>
      </c>
      <c r="M35" s="696">
        <v>1</v>
      </c>
      <c r="N35" s="696">
        <v>1</v>
      </c>
      <c r="O35" s="697"/>
    </row>
    <row r="36" spans="2:22" ht="14.25" customHeight="1">
      <c r="B36" s="535"/>
      <c r="C36" s="535">
        <v>2015</v>
      </c>
      <c r="D36" s="535">
        <v>2016</v>
      </c>
      <c r="E36" s="535">
        <v>2017</v>
      </c>
      <c r="F36" s="535">
        <v>2018</v>
      </c>
      <c r="G36" s="535">
        <v>2019</v>
      </c>
      <c r="H36" s="535">
        <v>2020</v>
      </c>
      <c r="I36" s="535">
        <v>2025</v>
      </c>
      <c r="J36" s="535">
        <v>2030</v>
      </c>
      <c r="K36" s="535">
        <v>2035</v>
      </c>
      <c r="L36" s="535">
        <v>2040</v>
      </c>
      <c r="M36" s="535">
        <v>2045</v>
      </c>
      <c r="N36" s="535">
        <v>2050</v>
      </c>
    </row>
    <row r="37" spans="2:22" ht="14.25" customHeight="1">
      <c r="B37" s="352" t="s">
        <v>574</v>
      </c>
      <c r="C37" s="716">
        <v>0.98120147252181833</v>
      </c>
      <c r="D37" s="716">
        <v>0.99297676448909433</v>
      </c>
      <c r="E37" s="716">
        <v>1.0069834828923896</v>
      </c>
      <c r="F37" s="716">
        <v>1.0028405529838433</v>
      </c>
      <c r="G37" s="716">
        <v>1</v>
      </c>
      <c r="H37" s="716">
        <v>0.76614157878739997</v>
      </c>
      <c r="I37" s="717">
        <v>1.0128468434473448</v>
      </c>
      <c r="J37" s="717">
        <v>1.0218274202500561</v>
      </c>
      <c r="K37" s="717">
        <v>1.0277408073110894</v>
      </c>
      <c r="L37" s="717">
        <v>1.0306083049075874</v>
      </c>
      <c r="M37" s="717">
        <v>1.0319464590823662</v>
      </c>
      <c r="N37" s="717">
        <v>1.0302511409012904</v>
      </c>
      <c r="P37" s="713">
        <v>2.1827420250056129E-2</v>
      </c>
      <c r="Q37" s="713">
        <v>3.0251140901290441E-2</v>
      </c>
    </row>
    <row r="40" spans="2:22" ht="14.25" customHeight="1">
      <c r="B40" s="718" t="s">
        <v>575</v>
      </c>
    </row>
    <row r="41" spans="2:22" ht="14.25" customHeight="1">
      <c r="B41" s="697" t="s">
        <v>576</v>
      </c>
      <c r="C41" s="697" t="s">
        <v>108</v>
      </c>
      <c r="D41" s="697" t="s">
        <v>108</v>
      </c>
      <c r="E41" s="697" t="s">
        <v>108</v>
      </c>
      <c r="F41" s="697" t="s">
        <v>108</v>
      </c>
      <c r="G41" s="697" t="s">
        <v>108</v>
      </c>
      <c r="H41" s="55" t="s">
        <v>563</v>
      </c>
      <c r="I41" s="55" t="s">
        <v>563</v>
      </c>
      <c r="J41" s="55" t="s">
        <v>563</v>
      </c>
      <c r="K41" s="55" t="s">
        <v>563</v>
      </c>
      <c r="L41" s="55" t="s">
        <v>563</v>
      </c>
      <c r="M41" s="55" t="s">
        <v>563</v>
      </c>
      <c r="N41" s="55" t="s">
        <v>563</v>
      </c>
      <c r="O41" s="697"/>
      <c r="P41" s="55" t="s">
        <v>577</v>
      </c>
    </row>
    <row r="42" spans="2:22" ht="14.25" customHeight="1">
      <c r="B42" s="535"/>
      <c r="C42" s="535">
        <v>2015</v>
      </c>
      <c r="D42" s="535">
        <v>2016</v>
      </c>
      <c r="E42" s="535">
        <v>2017</v>
      </c>
      <c r="F42" s="535">
        <v>2018</v>
      </c>
      <c r="G42" s="535">
        <v>2019</v>
      </c>
      <c r="H42" s="535">
        <v>2020</v>
      </c>
      <c r="I42" s="535">
        <v>2025</v>
      </c>
      <c r="J42" s="535">
        <v>2030</v>
      </c>
      <c r="K42" s="535">
        <v>2035</v>
      </c>
      <c r="L42" s="535">
        <v>2040</v>
      </c>
      <c r="M42" s="535">
        <v>2045</v>
      </c>
      <c r="N42" s="535">
        <v>2050</v>
      </c>
      <c r="O42" s="697"/>
      <c r="P42" s="255">
        <v>2030</v>
      </c>
      <c r="Q42" s="255">
        <v>2050</v>
      </c>
    </row>
    <row r="43" spans="2:22" ht="14.25" customHeight="1">
      <c r="B43" s="698" t="s">
        <v>95</v>
      </c>
      <c r="C43" s="719">
        <v>0.79920831010901106</v>
      </c>
      <c r="D43" s="719">
        <v>0.80031511435756597</v>
      </c>
      <c r="E43" s="719">
        <v>0.79551868809214599</v>
      </c>
      <c r="F43" s="720">
        <v>0.79619581954707497</v>
      </c>
      <c r="G43" s="720">
        <v>0.79137027316364705</v>
      </c>
      <c r="H43" s="719">
        <v>0.83428854754015702</v>
      </c>
      <c r="I43" s="721">
        <v>0.76497315717593584</v>
      </c>
      <c r="J43" s="721">
        <v>0.73763431645905553</v>
      </c>
      <c r="K43" s="721">
        <v>0.72689132327032036</v>
      </c>
      <c r="L43" s="721">
        <v>0.70938705802273205</v>
      </c>
      <c r="M43" s="721">
        <v>0.69081322780978294</v>
      </c>
      <c r="N43" s="721">
        <v>0.67083635252153673</v>
      </c>
      <c r="O43" s="697"/>
      <c r="P43" s="324">
        <v>-5.3735956704591525E-2</v>
      </c>
      <c r="Q43" s="324">
        <v>-0.12053392064211033</v>
      </c>
    </row>
    <row r="44" spans="2:22" ht="14.25" customHeight="1">
      <c r="B44" s="698" t="s">
        <v>566</v>
      </c>
      <c r="C44" s="719">
        <v>0.16881670446952701</v>
      </c>
      <c r="D44" s="719">
        <v>0.16745864163926599</v>
      </c>
      <c r="E44" s="719">
        <v>0.17204761763939999</v>
      </c>
      <c r="F44" s="720">
        <v>0.17068936571739099</v>
      </c>
      <c r="G44" s="720">
        <v>0.17510023913925499</v>
      </c>
      <c r="H44" s="719">
        <v>0.13616973945497399</v>
      </c>
      <c r="I44" s="722">
        <v>0.19738474635303097</v>
      </c>
      <c r="J44" s="723">
        <v>0.21463187263577269</v>
      </c>
      <c r="K44" s="722">
        <v>0.22914046081390482</v>
      </c>
      <c r="L44" s="722">
        <v>0.24482878376619083</v>
      </c>
      <c r="M44" s="722">
        <v>0.26158667168383765</v>
      </c>
      <c r="N44" s="723">
        <v>0.27974760467678161</v>
      </c>
      <c r="O44" s="697"/>
      <c r="P44" s="324">
        <v>3.9531633496517699E-2</v>
      </c>
      <c r="Q44" s="324">
        <v>0.10464736553752663</v>
      </c>
      <c r="V44" s="324"/>
    </row>
    <row r="45" spans="2:22" ht="14.25" customHeight="1">
      <c r="B45" s="705" t="s">
        <v>567</v>
      </c>
      <c r="C45" s="719">
        <v>0.108441915075282</v>
      </c>
      <c r="D45" s="719">
        <v>0.10650012191934401</v>
      </c>
      <c r="E45" s="719">
        <v>0.11142876537342999</v>
      </c>
      <c r="F45" s="720">
        <v>0.109225262740841</v>
      </c>
      <c r="G45" s="720">
        <v>0.114145838540646</v>
      </c>
      <c r="H45" s="719">
        <v>8.5951226713419496E-2</v>
      </c>
      <c r="I45" s="722">
        <v>0.12925194050528424</v>
      </c>
      <c r="J45" s="723">
        <v>0.14014583854064602</v>
      </c>
      <c r="K45" s="722">
        <v>0.15014583854064542</v>
      </c>
      <c r="L45" s="722">
        <v>0.16014583854064607</v>
      </c>
      <c r="M45" s="722">
        <v>0.17209649452884054</v>
      </c>
      <c r="N45" s="723">
        <v>0.18420000730478225</v>
      </c>
      <c r="O45" s="697"/>
      <c r="P45" s="324">
        <v>2.6000000000000023E-2</v>
      </c>
      <c r="Q45" s="324">
        <v>7.0054168764136254E-2</v>
      </c>
      <c r="V45" s="324"/>
    </row>
    <row r="46" spans="2:22" ht="14.25" customHeight="1">
      <c r="B46" s="705" t="s">
        <v>568</v>
      </c>
      <c r="C46" s="719">
        <v>6.0374789394245003E-2</v>
      </c>
      <c r="D46" s="719">
        <v>6.0958519719921701E-2</v>
      </c>
      <c r="E46" s="719">
        <v>6.0618852265970198E-2</v>
      </c>
      <c r="F46" s="720">
        <v>6.1464102976550701E-2</v>
      </c>
      <c r="G46" s="720">
        <v>6.0954400598609598E-2</v>
      </c>
      <c r="H46" s="719">
        <v>5.0218512741554699E-2</v>
      </c>
      <c r="I46" s="722">
        <v>6.8132805847746739E-2</v>
      </c>
      <c r="J46" s="723">
        <v>7.4486034095127704E-2</v>
      </c>
      <c r="K46" s="722">
        <v>7.8994622273259416E-2</v>
      </c>
      <c r="L46" s="722">
        <v>8.4682945225544773E-2</v>
      </c>
      <c r="M46" s="722">
        <v>8.9490177154997089E-2</v>
      </c>
      <c r="N46" s="723">
        <v>9.5547597371999346E-2</v>
      </c>
      <c r="O46" s="697"/>
      <c r="P46" s="324">
        <v>1.3531633496518106E-2</v>
      </c>
      <c r="Q46" s="324">
        <v>3.4593196773389748E-2</v>
      </c>
      <c r="V46" s="324"/>
    </row>
    <row r="47" spans="2:22" ht="14.25" customHeight="1">
      <c r="B47" s="698" t="s">
        <v>102</v>
      </c>
      <c r="C47" s="719">
        <v>1.4771239175507E-2</v>
      </c>
      <c r="D47" s="719">
        <v>1.51479854227292E-2</v>
      </c>
      <c r="E47" s="719">
        <v>1.5529814738252301E-2</v>
      </c>
      <c r="F47" s="720">
        <v>1.60733283177425E-2</v>
      </c>
      <c r="G47" s="720">
        <v>1.64395940342137E-2</v>
      </c>
      <c r="H47" s="719">
        <v>9.5635538133379203E-3</v>
      </c>
      <c r="I47" s="721">
        <v>1.4970665523449601E-2</v>
      </c>
      <c r="J47" s="720">
        <v>1.38993053881895E-2</v>
      </c>
      <c r="K47" s="721">
        <v>1.2924479041142099E-2</v>
      </c>
      <c r="L47" s="721">
        <v>1.1949652694094801E-2</v>
      </c>
      <c r="M47" s="721">
        <v>1.09748263470474E-2</v>
      </c>
      <c r="N47" s="720">
        <v>0.01</v>
      </c>
      <c r="O47" s="697"/>
      <c r="P47" s="324">
        <v>-2.5402886460241993E-3</v>
      </c>
      <c r="Q47" s="324">
        <v>-6.4395940342136995E-3</v>
      </c>
    </row>
    <row r="48" spans="2:22" ht="14.25" customHeight="1">
      <c r="B48" s="698" t="s">
        <v>97</v>
      </c>
      <c r="C48" s="719">
        <v>1.1515274060570501E-2</v>
      </c>
      <c r="D48" s="719">
        <v>1.14572435836061E-2</v>
      </c>
      <c r="E48" s="719">
        <v>1.13610504972292E-2</v>
      </c>
      <c r="F48" s="720">
        <v>1.14757588770648E-2</v>
      </c>
      <c r="G48" s="720">
        <v>1.1508356378184899E-2</v>
      </c>
      <c r="H48" s="719">
        <v>1.26929035165507E-2</v>
      </c>
      <c r="I48" s="721">
        <v>1.1508356378184899E-2</v>
      </c>
      <c r="J48" s="720">
        <v>1.1508356378184899E-2</v>
      </c>
      <c r="K48" s="721">
        <v>1.1508356378184899E-2</v>
      </c>
      <c r="L48" s="721">
        <v>1.1508356378184899E-2</v>
      </c>
      <c r="M48" s="721">
        <v>1.1508356378184899E-2</v>
      </c>
      <c r="N48" s="720">
        <v>1.1508356378184899E-2</v>
      </c>
      <c r="O48" s="697"/>
      <c r="P48" s="324">
        <v>0</v>
      </c>
      <c r="Q48" s="324">
        <v>0</v>
      </c>
    </row>
    <row r="49" spans="2:18" ht="14.25" customHeight="1">
      <c r="B49" s="698" t="s">
        <v>569</v>
      </c>
      <c r="C49" s="719">
        <v>5.6884721853851898E-3</v>
      </c>
      <c r="D49" s="719">
        <v>5.6210149968324401E-3</v>
      </c>
      <c r="E49" s="719">
        <v>5.5428290329721502E-3</v>
      </c>
      <c r="F49" s="720">
        <v>5.5657275407262801E-3</v>
      </c>
      <c r="G49" s="724">
        <v>5.5815372846993502E-3</v>
      </c>
      <c r="H49" s="719">
        <v>7.2852556749804101E-3</v>
      </c>
      <c r="I49" s="721">
        <v>1.11630745693987E-2</v>
      </c>
      <c r="J49" s="720">
        <v>2.2326149138797401E-2</v>
      </c>
      <c r="K49" s="721">
        <v>1.9535380496447725E-2</v>
      </c>
      <c r="L49" s="721">
        <v>2.2326149138797401E-2</v>
      </c>
      <c r="M49" s="721">
        <v>2.5116917781147077E-2</v>
      </c>
      <c r="N49" s="720">
        <v>2.7907686423496753E-2</v>
      </c>
      <c r="O49" s="697"/>
      <c r="P49" s="725">
        <v>1.6744611854098049E-2</v>
      </c>
      <c r="Q49" s="324">
        <v>2.2326149138797401E-2</v>
      </c>
    </row>
    <row r="50" spans="2:18" ht="14.25" customHeight="1">
      <c r="B50" s="698" t="s">
        <v>48</v>
      </c>
      <c r="C50" s="719">
        <v>1</v>
      </c>
      <c r="D50" s="719">
        <v>1</v>
      </c>
      <c r="E50" s="719">
        <v>1</v>
      </c>
      <c r="F50" s="720">
        <v>1</v>
      </c>
      <c r="G50" s="720">
        <v>1</v>
      </c>
      <c r="H50" s="719">
        <v>1</v>
      </c>
      <c r="I50" s="721">
        <v>1</v>
      </c>
      <c r="J50" s="721">
        <v>1</v>
      </c>
      <c r="K50" s="721">
        <v>1</v>
      </c>
      <c r="L50" s="721">
        <v>1</v>
      </c>
      <c r="M50" s="721">
        <v>1</v>
      </c>
      <c r="N50" s="721">
        <v>1</v>
      </c>
      <c r="O50" s="697"/>
      <c r="P50" s="324">
        <v>0</v>
      </c>
      <c r="Q50" s="324">
        <v>0</v>
      </c>
    </row>
    <row r="51" spans="2:18" ht="14.25" customHeight="1">
      <c r="B51" s="705" t="s">
        <v>570</v>
      </c>
      <c r="C51" s="719">
        <v>0.99431152781461496</v>
      </c>
      <c r="D51" s="719">
        <v>0.99437898500316801</v>
      </c>
      <c r="E51" s="719">
        <v>0.99445717096702801</v>
      </c>
      <c r="F51" s="720">
        <v>0.99443427245927396</v>
      </c>
      <c r="G51" s="720">
        <v>0.99441846271530099</v>
      </c>
      <c r="H51" s="719">
        <v>0.99271474432502005</v>
      </c>
      <c r="I51" s="721">
        <v>0.98883692543060131</v>
      </c>
      <c r="J51" s="721">
        <v>0.97767385086120262</v>
      </c>
      <c r="K51" s="721">
        <v>0.98046461950355224</v>
      </c>
      <c r="L51" s="721">
        <v>0.97767385086120262</v>
      </c>
      <c r="M51" s="721">
        <v>0.97488308221885289</v>
      </c>
      <c r="N51" s="721">
        <v>0.97209231357650328</v>
      </c>
      <c r="O51" s="697"/>
      <c r="P51" s="324">
        <v>-1.6744611854098368E-2</v>
      </c>
      <c r="Q51" s="324">
        <v>-2.2326149138797713E-2</v>
      </c>
    </row>
    <row r="52" spans="2:18" ht="14.25" customHeight="1">
      <c r="I52" s="324">
        <v>0</v>
      </c>
      <c r="J52" s="324">
        <v>0</v>
      </c>
      <c r="K52" s="324">
        <v>0</v>
      </c>
      <c r="L52" s="324">
        <v>0</v>
      </c>
      <c r="M52" s="324">
        <v>0</v>
      </c>
      <c r="N52" s="324">
        <v>0</v>
      </c>
    </row>
    <row r="53" spans="2:18" ht="14.25" customHeight="1">
      <c r="B53" s="697" t="s">
        <v>578</v>
      </c>
      <c r="C53" s="697"/>
      <c r="D53" s="697"/>
      <c r="E53" s="697"/>
      <c r="F53" s="697"/>
      <c r="G53" s="697"/>
      <c r="H53" s="697"/>
      <c r="I53" s="726">
        <v>0</v>
      </c>
      <c r="J53" s="726">
        <v>-1.0408340855860843E-15</v>
      </c>
      <c r="K53" s="726">
        <v>0</v>
      </c>
      <c r="L53" s="726">
        <v>0</v>
      </c>
      <c r="M53" s="726">
        <v>0</v>
      </c>
      <c r="N53" s="726">
        <v>0</v>
      </c>
      <c r="O53" s="697"/>
    </row>
    <row r="55" spans="2:18" ht="14.25" customHeight="1">
      <c r="B55" s="52" t="s">
        <v>579</v>
      </c>
    </row>
    <row r="57" spans="2:18" ht="14.25" customHeight="1">
      <c r="B57" s="55" t="s">
        <v>580</v>
      </c>
      <c r="C57" s="255"/>
      <c r="D57" s="255"/>
      <c r="E57" s="255"/>
      <c r="F57" s="255"/>
      <c r="G57" s="255"/>
      <c r="H57" s="255"/>
      <c r="I57" s="255"/>
      <c r="J57" s="255"/>
      <c r="K57" s="255"/>
    </row>
    <row r="58" spans="2:18" ht="14.25" customHeight="1">
      <c r="C58" s="697" t="s">
        <v>108</v>
      </c>
      <c r="D58" s="697" t="s">
        <v>108</v>
      </c>
      <c r="E58" s="697" t="s">
        <v>108</v>
      </c>
      <c r="F58" s="697" t="s">
        <v>108</v>
      </c>
      <c r="G58" s="697" t="s">
        <v>108</v>
      </c>
      <c r="H58" s="697" t="s">
        <v>563</v>
      </c>
      <c r="I58" s="697" t="s">
        <v>563</v>
      </c>
      <c r="J58" s="697" t="s">
        <v>563</v>
      </c>
      <c r="K58" s="697" t="s">
        <v>563</v>
      </c>
      <c r="L58" s="697" t="s">
        <v>563</v>
      </c>
      <c r="M58" s="697" t="s">
        <v>563</v>
      </c>
      <c r="N58" s="697" t="s">
        <v>563</v>
      </c>
      <c r="R58" s="55" t="s">
        <v>604</v>
      </c>
    </row>
    <row r="59" spans="2:18" ht="14.25" customHeight="1">
      <c r="B59" s="535"/>
      <c r="C59" s="535">
        <v>2015</v>
      </c>
      <c r="D59" s="535">
        <v>2016</v>
      </c>
      <c r="E59" s="535">
        <v>2017</v>
      </c>
      <c r="F59" s="535">
        <v>2018</v>
      </c>
      <c r="G59" s="535">
        <v>2019</v>
      </c>
      <c r="H59" s="535">
        <v>2020</v>
      </c>
      <c r="I59" s="535">
        <v>2025</v>
      </c>
      <c r="J59" s="535">
        <v>2030</v>
      </c>
      <c r="K59" s="535">
        <v>2035</v>
      </c>
      <c r="L59" s="535">
        <v>2040</v>
      </c>
      <c r="M59" s="535">
        <v>2045</v>
      </c>
      <c r="N59" s="535">
        <v>2050</v>
      </c>
      <c r="P59" s="55" t="s">
        <v>564</v>
      </c>
      <c r="Q59" s="55" t="s">
        <v>565</v>
      </c>
    </row>
    <row r="60" spans="2:18" ht="14.25" customHeight="1">
      <c r="B60" s="352" t="s">
        <v>581</v>
      </c>
      <c r="C60" s="727">
        <v>260.51334425957401</v>
      </c>
      <c r="D60" s="727">
        <v>269.57242923064899</v>
      </c>
      <c r="E60" s="727">
        <v>288.19629973187301</v>
      </c>
      <c r="F60" s="727">
        <v>288.62005698721498</v>
      </c>
      <c r="G60" s="727">
        <v>297.669133103658</v>
      </c>
      <c r="H60" s="727">
        <v>286.50795548743798</v>
      </c>
      <c r="I60" s="353">
        <v>279.91192348090789</v>
      </c>
      <c r="J60" s="353">
        <v>266.59208081500367</v>
      </c>
      <c r="K60" s="353">
        <v>261.34664340975542</v>
      </c>
      <c r="L60" s="353">
        <v>255.26866184739384</v>
      </c>
      <c r="M60" s="353">
        <v>248.78410291763223</v>
      </c>
      <c r="N60" s="353">
        <v>241.57058633577333</v>
      </c>
      <c r="P60" s="320">
        <v>-0.10440132628004894</v>
      </c>
      <c r="Q60" s="320">
        <v>-0.18845940182971321</v>
      </c>
      <c r="R60" s="757">
        <f>28723.02736/22781.84565-1</f>
        <v>0.26078579414833314</v>
      </c>
    </row>
    <row r="61" spans="2:18" ht="14.25" customHeight="1">
      <c r="B61" s="352" t="s">
        <v>98</v>
      </c>
      <c r="C61" s="727">
        <v>36.328056893000003</v>
      </c>
      <c r="D61" s="727">
        <v>34.724299999999999</v>
      </c>
      <c r="E61" s="727">
        <v>35.654600000000002</v>
      </c>
      <c r="F61" s="727">
        <v>34.1633</v>
      </c>
      <c r="G61" s="727">
        <v>33.771799999999999</v>
      </c>
      <c r="H61" s="727">
        <v>31.120799999999999</v>
      </c>
      <c r="I61" s="353">
        <v>46.16225518610662</v>
      </c>
      <c r="J61" s="728">
        <v>60.742499426203359</v>
      </c>
      <c r="K61" s="353">
        <v>67.033716978476235</v>
      </c>
      <c r="L61" s="353">
        <v>73.17701639625291</v>
      </c>
      <c r="M61" s="353">
        <v>79.23603277856094</v>
      </c>
      <c r="N61" s="353">
        <v>85.060065611187795</v>
      </c>
      <c r="P61" s="320">
        <v>0.79861598807891077</v>
      </c>
      <c r="Q61" s="320">
        <v>1.5186713651978216</v>
      </c>
    </row>
    <row r="62" spans="2:18" ht="14.25" customHeight="1">
      <c r="B62" s="352" t="s">
        <v>99</v>
      </c>
      <c r="C62" s="727">
        <v>7.5</v>
      </c>
      <c r="D62" s="727">
        <v>6.8</v>
      </c>
      <c r="E62" s="727">
        <v>6.7</v>
      </c>
      <c r="F62" s="727">
        <v>6.7</v>
      </c>
      <c r="G62" s="727">
        <v>7.4</v>
      </c>
      <c r="H62" s="727">
        <v>6.5</v>
      </c>
      <c r="I62" s="353">
        <v>8.4183175309391984</v>
      </c>
      <c r="J62" s="353">
        <v>10.123749904367227</v>
      </c>
      <c r="K62" s="353">
        <v>11.030864819242924</v>
      </c>
      <c r="L62" s="353">
        <v>11.912537552878382</v>
      </c>
      <c r="M62" s="353">
        <v>12.780005286864668</v>
      </c>
      <c r="N62" s="353">
        <v>13.609610497790047</v>
      </c>
      <c r="P62" s="320">
        <v>0.36807431140097657</v>
      </c>
      <c r="Q62" s="320">
        <v>0.83913655375541163</v>
      </c>
    </row>
    <row r="63" spans="2:18" ht="14.25" customHeight="1">
      <c r="B63" s="729" t="s">
        <v>582</v>
      </c>
      <c r="C63" s="730">
        <v>304.34140115257401</v>
      </c>
      <c r="D63" s="730">
        <v>311.09672923064898</v>
      </c>
      <c r="E63" s="730">
        <v>330.55089973187302</v>
      </c>
      <c r="F63" s="730">
        <v>329.48335698721502</v>
      </c>
      <c r="G63" s="730">
        <v>338.84093310365802</v>
      </c>
      <c r="H63" s="730">
        <v>324.12875548743801</v>
      </c>
      <c r="I63" s="353">
        <v>334.4924961979537</v>
      </c>
      <c r="J63" s="353">
        <v>337.45833014557422</v>
      </c>
      <c r="K63" s="353">
        <v>339.41122520747456</v>
      </c>
      <c r="L63" s="353">
        <v>340.35821579652514</v>
      </c>
      <c r="M63" s="353">
        <v>340.80014098305782</v>
      </c>
      <c r="N63" s="353">
        <v>340.24026244475118</v>
      </c>
      <c r="P63" s="320">
        <v>-4.0803894187743106E-3</v>
      </c>
      <c r="Q63" s="320">
        <v>4.1297529441788328E-3</v>
      </c>
      <c r="R63" s="55">
        <v>2.4204479495662845E-2</v>
      </c>
    </row>
    <row r="64" spans="2:18" ht="14.25" customHeight="1">
      <c r="B64" s="731" t="s">
        <v>583</v>
      </c>
      <c r="C64" s="732" t="s">
        <v>260</v>
      </c>
      <c r="D64" s="732" t="s">
        <v>260</v>
      </c>
      <c r="E64" s="732" t="s">
        <v>260</v>
      </c>
      <c r="F64" s="732" t="s">
        <v>260</v>
      </c>
      <c r="G64" s="732" t="s">
        <v>260</v>
      </c>
      <c r="H64" s="732" t="s">
        <v>260</v>
      </c>
      <c r="I64" s="732" t="s">
        <v>260</v>
      </c>
      <c r="J64" s="732" t="s">
        <v>260</v>
      </c>
      <c r="K64" s="732" t="s">
        <v>260</v>
      </c>
      <c r="L64" s="732" t="s">
        <v>260</v>
      </c>
      <c r="M64" s="732" t="s">
        <v>260</v>
      </c>
      <c r="N64" s="732" t="s">
        <v>260</v>
      </c>
    </row>
    <row r="65" spans="2:17" ht="14.25" customHeight="1">
      <c r="B65" s="731" t="s">
        <v>584</v>
      </c>
      <c r="C65" s="732" t="s">
        <v>260</v>
      </c>
      <c r="D65" s="732" t="s">
        <v>260</v>
      </c>
      <c r="E65" s="732" t="s">
        <v>260</v>
      </c>
      <c r="F65" s="732" t="s">
        <v>260</v>
      </c>
      <c r="G65" s="732" t="s">
        <v>260</v>
      </c>
      <c r="H65" s="732" t="s">
        <v>260</v>
      </c>
      <c r="I65" s="732" t="s">
        <v>260</v>
      </c>
      <c r="J65" s="732" t="s">
        <v>260</v>
      </c>
      <c r="K65" s="732" t="s">
        <v>260</v>
      </c>
      <c r="L65" s="732" t="s">
        <v>260</v>
      </c>
      <c r="M65" s="732" t="s">
        <v>260</v>
      </c>
      <c r="N65" s="732" t="s">
        <v>260</v>
      </c>
    </row>
    <row r="66" spans="2:17" ht="14.25" customHeight="1">
      <c r="C66" s="733"/>
      <c r="D66" s="733"/>
      <c r="E66" s="733"/>
      <c r="F66" s="733"/>
      <c r="G66" s="733"/>
      <c r="H66" s="255"/>
      <c r="I66" s="255"/>
      <c r="J66" s="255"/>
      <c r="K66" s="255"/>
    </row>
    <row r="67" spans="2:17" ht="14.25" customHeight="1">
      <c r="B67" s="734" t="s">
        <v>585</v>
      </c>
      <c r="F67" s="733"/>
      <c r="G67" s="734"/>
      <c r="H67" s="735"/>
      <c r="I67" s="735"/>
      <c r="J67" s="735"/>
      <c r="K67" s="735"/>
      <c r="L67" s="735"/>
      <c r="M67" s="735"/>
      <c r="N67" s="735"/>
    </row>
    <row r="68" spans="2:17" ht="14.25" customHeight="1">
      <c r="B68" s="535"/>
      <c r="C68" s="535">
        <v>2015</v>
      </c>
      <c r="D68" s="535">
        <v>2016</v>
      </c>
      <c r="E68" s="535">
        <v>2017</v>
      </c>
      <c r="F68" s="535">
        <v>2018</v>
      </c>
      <c r="G68" s="535">
        <v>2019</v>
      </c>
      <c r="H68" s="535">
        <v>2020</v>
      </c>
      <c r="I68" s="535">
        <v>2025</v>
      </c>
      <c r="J68" s="535">
        <v>2030</v>
      </c>
      <c r="K68" s="535">
        <v>2035</v>
      </c>
      <c r="L68" s="535">
        <v>2040</v>
      </c>
      <c r="M68" s="535">
        <v>2045</v>
      </c>
      <c r="N68" s="535">
        <v>2050</v>
      </c>
      <c r="P68" s="55" t="s">
        <v>564</v>
      </c>
      <c r="Q68" s="55" t="s">
        <v>565</v>
      </c>
    </row>
    <row r="69" spans="2:17" ht="14.25" customHeight="1">
      <c r="B69" s="352" t="s">
        <v>574</v>
      </c>
      <c r="C69" s="716">
        <v>0.89818369452863611</v>
      </c>
      <c r="D69" s="716">
        <v>0.91812027071557634</v>
      </c>
      <c r="E69" s="716">
        <v>0.97553414430821161</v>
      </c>
      <c r="F69" s="716">
        <v>0.97238357234254125</v>
      </c>
      <c r="G69" s="716">
        <v>1</v>
      </c>
      <c r="H69" s="716">
        <v>0.95658087267833347</v>
      </c>
      <c r="I69" s="736">
        <v>1.0152030113342965</v>
      </c>
      <c r="J69" s="736">
        <v>1.0242044794956628</v>
      </c>
      <c r="K69" s="736">
        <v>1.0301316227655311</v>
      </c>
      <c r="L69" s="736">
        <v>1.033005790971506</v>
      </c>
      <c r="M69" s="736">
        <v>1.0343470580709238</v>
      </c>
      <c r="N69" s="736">
        <v>1.0326477961008318</v>
      </c>
      <c r="P69" s="713">
        <v>2.4204479495662845E-2</v>
      </c>
      <c r="Q69" s="713">
        <v>3.2647796100831794E-2</v>
      </c>
    </row>
    <row r="70" spans="2:17" ht="14.25" customHeight="1">
      <c r="C70" s="733"/>
      <c r="D70" s="733"/>
      <c r="E70" s="733"/>
      <c r="F70" s="733"/>
      <c r="G70" s="733"/>
      <c r="H70" s="255"/>
      <c r="I70" s="255"/>
      <c r="J70" s="255"/>
      <c r="K70" s="255"/>
    </row>
    <row r="71" spans="2:17" ht="14.25" customHeight="1">
      <c r="B71" s="718" t="s">
        <v>586</v>
      </c>
      <c r="C71" s="733"/>
      <c r="D71" s="733"/>
      <c r="E71" s="733"/>
      <c r="F71" s="733"/>
      <c r="G71" s="733"/>
      <c r="H71" s="255"/>
      <c r="I71" s="255"/>
      <c r="J71" s="255"/>
      <c r="K71" s="255"/>
    </row>
    <row r="72" spans="2:17" ht="14.25" customHeight="1">
      <c r="B72" s="55" t="s">
        <v>587</v>
      </c>
      <c r="C72" s="255"/>
      <c r="D72" s="255"/>
      <c r="E72" s="255"/>
      <c r="F72" s="255"/>
      <c r="G72" s="255"/>
      <c r="H72" s="255"/>
      <c r="I72" s="255"/>
      <c r="J72" s="255"/>
      <c r="K72" s="255"/>
    </row>
    <row r="73" spans="2:17" ht="14.25" customHeight="1">
      <c r="B73" s="535"/>
      <c r="C73" s="535">
        <v>2015</v>
      </c>
      <c r="D73" s="535">
        <v>2016</v>
      </c>
      <c r="E73" s="535">
        <v>2017</v>
      </c>
      <c r="F73" s="535">
        <v>2018</v>
      </c>
      <c r="G73" s="535">
        <v>2019</v>
      </c>
      <c r="H73" s="535">
        <v>2020</v>
      </c>
      <c r="I73" s="535">
        <v>2025</v>
      </c>
      <c r="J73" s="535">
        <v>2030</v>
      </c>
      <c r="K73" s="535">
        <v>2035</v>
      </c>
      <c r="L73" s="535">
        <v>2040</v>
      </c>
      <c r="M73" s="535">
        <v>2045</v>
      </c>
      <c r="N73" s="535">
        <v>2050</v>
      </c>
      <c r="P73" s="55" t="s">
        <v>564</v>
      </c>
      <c r="Q73" s="55" t="s">
        <v>565</v>
      </c>
    </row>
    <row r="74" spans="2:17" ht="14.25" customHeight="1">
      <c r="B74" s="352" t="s">
        <v>53</v>
      </c>
      <c r="C74" s="737">
        <v>0.855990487238942</v>
      </c>
      <c r="D74" s="737">
        <v>0.86652286540366097</v>
      </c>
      <c r="E74" s="737">
        <v>0.87186663223619698</v>
      </c>
      <c r="F74" s="737">
        <v>0.87597765066602296</v>
      </c>
      <c r="G74" s="737">
        <v>0.87849224819775595</v>
      </c>
      <c r="H74" s="737">
        <v>0.88393254420323097</v>
      </c>
      <c r="I74" s="637">
        <v>0.83682571855141152</v>
      </c>
      <c r="J74" s="637">
        <v>0.79</v>
      </c>
      <c r="K74" s="637">
        <v>0.77</v>
      </c>
      <c r="L74" s="637">
        <v>0.75</v>
      </c>
      <c r="M74" s="637">
        <v>0.73000000000000009</v>
      </c>
      <c r="N74" s="637">
        <v>0.71</v>
      </c>
      <c r="P74" s="320">
        <v>-8.8492248197755918E-2</v>
      </c>
      <c r="Q74" s="320">
        <v>-0.16849224819775599</v>
      </c>
    </row>
    <row r="75" spans="2:17" ht="14.25" customHeight="1">
      <c r="B75" s="352" t="s">
        <v>98</v>
      </c>
      <c r="C75" s="737">
        <v>0.119366135384216</v>
      </c>
      <c r="D75" s="737">
        <v>0.11161898129200599</v>
      </c>
      <c r="E75" s="737">
        <v>0.10786417471234</v>
      </c>
      <c r="F75" s="737">
        <v>0.10368748307164299</v>
      </c>
      <c r="G75" s="737">
        <v>9.9668595794087697E-2</v>
      </c>
      <c r="H75" s="737">
        <v>9.6013696634842605E-2</v>
      </c>
      <c r="I75" s="637">
        <v>0.1380068483174213</v>
      </c>
      <c r="J75" s="738">
        <v>0.18</v>
      </c>
      <c r="K75" s="721">
        <v>0.19750000000000001</v>
      </c>
      <c r="L75" s="721">
        <v>0.215</v>
      </c>
      <c r="M75" s="721">
        <v>0.23249999999999998</v>
      </c>
      <c r="N75" s="738">
        <v>0.25</v>
      </c>
      <c r="P75" s="320">
        <v>8.0331404205912296E-2</v>
      </c>
      <c r="Q75" s="320">
        <v>0.15033140420591229</v>
      </c>
    </row>
    <row r="76" spans="2:17" ht="14.25" customHeight="1">
      <c r="B76" s="352" t="s">
        <v>99</v>
      </c>
      <c r="C76" s="737">
        <v>2.4643377376842902E-2</v>
      </c>
      <c r="D76" s="737">
        <v>2.18581533043327E-2</v>
      </c>
      <c r="E76" s="737">
        <v>2.0269193051462599E-2</v>
      </c>
      <c r="F76" s="737">
        <v>2.0334866262334401E-2</v>
      </c>
      <c r="G76" s="737">
        <v>2.18391560081562E-2</v>
      </c>
      <c r="H76" s="737">
        <v>2.00537591619263E-2</v>
      </c>
      <c r="I76" s="637">
        <v>2.5167433131167202E-2</v>
      </c>
      <c r="J76" s="738">
        <v>0.03</v>
      </c>
      <c r="K76" s="721">
        <v>3.2500000000000001E-2</v>
      </c>
      <c r="L76" s="721">
        <v>3.5000000000000003E-2</v>
      </c>
      <c r="M76" s="721">
        <v>3.7499999999999999E-2</v>
      </c>
      <c r="N76" s="738">
        <v>0.04</v>
      </c>
      <c r="P76" s="320">
        <v>8.160843991843799E-3</v>
      </c>
      <c r="Q76" s="320">
        <v>1.8160843991843801E-2</v>
      </c>
    </row>
    <row r="77" spans="2:17" ht="14.25" customHeight="1">
      <c r="B77" s="729" t="s">
        <v>582</v>
      </c>
      <c r="C77" s="737">
        <v>1</v>
      </c>
      <c r="D77" s="737">
        <v>1</v>
      </c>
      <c r="E77" s="737">
        <v>1</v>
      </c>
      <c r="F77" s="737">
        <v>1</v>
      </c>
      <c r="G77" s="737">
        <v>1</v>
      </c>
      <c r="H77" s="737">
        <v>1</v>
      </c>
      <c r="I77" s="637">
        <v>1</v>
      </c>
      <c r="J77" s="738">
        <v>1</v>
      </c>
      <c r="K77" s="637">
        <v>1</v>
      </c>
      <c r="L77" s="637">
        <v>1</v>
      </c>
      <c r="M77" s="637">
        <v>1</v>
      </c>
      <c r="N77" s="738">
        <v>1</v>
      </c>
      <c r="P77" s="320">
        <v>0</v>
      </c>
      <c r="Q77" s="320">
        <v>0</v>
      </c>
    </row>
    <row r="78" spans="2:17" ht="14.25" customHeight="1">
      <c r="I78" s="324"/>
      <c r="J78" s="324"/>
      <c r="K78" s="324"/>
      <c r="L78" s="324"/>
      <c r="M78" s="324"/>
      <c r="N78" s="324"/>
    </row>
    <row r="79" spans="2:17" ht="14.25" customHeight="1">
      <c r="B79" s="55" t="s">
        <v>588</v>
      </c>
      <c r="C79" s="55" t="s">
        <v>589</v>
      </c>
      <c r="E79" s="638">
        <v>0</v>
      </c>
      <c r="G79" s="55" t="s">
        <v>590</v>
      </c>
    </row>
    <row r="80" spans="2:17" ht="14.25" customHeight="1">
      <c r="B80" s="535"/>
      <c r="C80" s="535">
        <v>2015</v>
      </c>
      <c r="D80" s="535">
        <v>2016</v>
      </c>
      <c r="E80" s="535">
        <v>2017</v>
      </c>
      <c r="F80" s="535">
        <v>2018</v>
      </c>
      <c r="G80" s="535">
        <v>2019</v>
      </c>
      <c r="H80" s="535">
        <v>2020</v>
      </c>
      <c r="I80" s="535">
        <v>2025</v>
      </c>
      <c r="J80" s="535">
        <v>2030</v>
      </c>
      <c r="K80" s="535">
        <v>2035</v>
      </c>
      <c r="L80" s="535">
        <v>2040</v>
      </c>
      <c r="M80" s="535">
        <v>2045</v>
      </c>
      <c r="N80" s="535">
        <v>2050</v>
      </c>
      <c r="P80" s="55" t="s">
        <v>564</v>
      </c>
      <c r="Q80" s="55" t="s">
        <v>565</v>
      </c>
    </row>
    <row r="81" spans="2:17" ht="14.25" customHeight="1">
      <c r="B81" s="352" t="s">
        <v>588</v>
      </c>
      <c r="C81" s="716">
        <v>0.96662490642226007</v>
      </c>
      <c r="D81" s="716">
        <v>0.98180686657782801</v>
      </c>
      <c r="E81" s="716">
        <v>0.9957383711369665</v>
      </c>
      <c r="F81" s="716">
        <v>1</v>
      </c>
      <c r="G81" s="716">
        <v>1</v>
      </c>
      <c r="H81" s="716">
        <v>1</v>
      </c>
      <c r="I81" s="739">
        <v>1.0128468434473448</v>
      </c>
      <c r="J81" s="739">
        <v>1.0218274202500561</v>
      </c>
      <c r="K81" s="739">
        <v>1.0277408073110894</v>
      </c>
      <c r="L81" s="739">
        <v>1.0306083049075874</v>
      </c>
      <c r="M81" s="739">
        <v>1.0319464590823662</v>
      </c>
      <c r="N81" s="739">
        <v>1.0302511409012904</v>
      </c>
      <c r="P81" s="713">
        <v>2.1827420250056129E-2</v>
      </c>
      <c r="Q81" s="713">
        <v>3.0251140901290441E-2</v>
      </c>
    </row>
    <row r="82" spans="2:17" ht="14.25" customHeight="1">
      <c r="C82" s="322"/>
      <c r="D82" s="322"/>
      <c r="E82" s="322"/>
      <c r="F82" s="322"/>
      <c r="G82" s="322"/>
      <c r="H82" s="322"/>
      <c r="I82" s="322"/>
      <c r="J82" s="322"/>
      <c r="K82" s="322"/>
      <c r="L82" s="322"/>
      <c r="M82" s="322"/>
      <c r="N82" s="322"/>
    </row>
    <row r="83" spans="2:17" ht="14.25" customHeight="1">
      <c r="F83" s="322"/>
      <c r="G83" s="322"/>
      <c r="H83" s="322"/>
      <c r="I83" s="322"/>
      <c r="J83" s="322"/>
      <c r="K83" s="322"/>
      <c r="L83" s="322"/>
      <c r="M83" s="322"/>
      <c r="N83" s="322"/>
    </row>
    <row r="85" spans="2:17" ht="14.25" customHeight="1">
      <c r="B85" s="52" t="s">
        <v>591</v>
      </c>
    </row>
    <row r="86" spans="2:17" ht="14.25" customHeight="1">
      <c r="B86" s="52"/>
    </row>
    <row r="87" spans="2:17" ht="14.25" customHeight="1">
      <c r="B87" s="55" t="s">
        <v>592</v>
      </c>
    </row>
    <row r="88" spans="2:17" ht="14.25" customHeight="1">
      <c r="B88" s="535"/>
      <c r="C88" s="535">
        <v>2015</v>
      </c>
      <c r="D88" s="535">
        <v>2016</v>
      </c>
      <c r="E88" s="535">
        <v>2017</v>
      </c>
      <c r="F88" s="535">
        <v>2018</v>
      </c>
      <c r="G88" s="535">
        <v>2019</v>
      </c>
      <c r="H88" s="535">
        <v>2020</v>
      </c>
      <c r="I88" s="535">
        <v>2025</v>
      </c>
      <c r="J88" s="535">
        <v>2030</v>
      </c>
      <c r="K88" s="535">
        <v>2035</v>
      </c>
      <c r="L88" s="535">
        <v>2040</v>
      </c>
      <c r="M88" s="535">
        <v>2045</v>
      </c>
      <c r="N88" s="535">
        <v>2050</v>
      </c>
      <c r="P88" s="55" t="s">
        <v>564</v>
      </c>
      <c r="Q88" s="55" t="s">
        <v>565</v>
      </c>
    </row>
    <row r="89" spans="2:17" ht="14.25" customHeight="1">
      <c r="B89" s="352" t="s">
        <v>593</v>
      </c>
      <c r="C89" s="716">
        <v>1.6278064037368101</v>
      </c>
      <c r="D89" s="716">
        <v>1.62319998283656</v>
      </c>
      <c r="E89" s="716">
        <v>1.62396978007904</v>
      </c>
      <c r="F89" s="716">
        <v>1.6234649277061901</v>
      </c>
      <c r="G89" s="716">
        <v>1.62</v>
      </c>
      <c r="H89" s="716">
        <v>1.61</v>
      </c>
      <c r="I89" s="736">
        <v>1.655</v>
      </c>
      <c r="J89" s="740">
        <v>1.7</v>
      </c>
      <c r="K89" s="279">
        <v>1.7249999999999999</v>
      </c>
      <c r="L89" s="279">
        <v>1.75</v>
      </c>
      <c r="M89" s="279">
        <v>1.7750000000000001</v>
      </c>
      <c r="N89" s="741">
        <v>1.8</v>
      </c>
      <c r="P89" s="713">
        <v>4.9382716049382713E-2</v>
      </c>
      <c r="Q89" s="713">
        <v>0.11111111111111116</v>
      </c>
    </row>
    <row r="90" spans="2:17" ht="14.25" customHeight="1">
      <c r="B90" s="352" t="s">
        <v>594</v>
      </c>
      <c r="C90" s="742">
        <v>7.5619871686116307</v>
      </c>
      <c r="D90" s="742">
        <v>7.6723536333150371</v>
      </c>
      <c r="E90" s="742">
        <v>7.8930002207039012</v>
      </c>
      <c r="F90" s="742">
        <v>7.8016202262221093</v>
      </c>
      <c r="G90" s="742">
        <v>8.1088253749138506</v>
      </c>
      <c r="H90" s="742">
        <v>8.2610721037768009</v>
      </c>
      <c r="I90" s="743">
        <v>8.4044126874569258</v>
      </c>
      <c r="J90" s="744">
        <v>8.6999999999999993</v>
      </c>
      <c r="K90" s="745">
        <v>9.0374999999999996</v>
      </c>
      <c r="L90" s="745">
        <v>9.375</v>
      </c>
      <c r="M90" s="745">
        <v>9.7125000000000004</v>
      </c>
      <c r="N90" s="746">
        <v>10.050000000000001</v>
      </c>
      <c r="P90" s="713">
        <v>7.2905087698035276E-2</v>
      </c>
      <c r="Q90" s="713">
        <v>0.23939035992704105</v>
      </c>
    </row>
    <row r="91" spans="2:17" ht="14.25" customHeight="1">
      <c r="C91" s="747"/>
      <c r="D91" s="747"/>
      <c r="E91" s="747"/>
      <c r="F91" s="747"/>
      <c r="G91" s="747"/>
      <c r="H91" s="758"/>
      <c r="I91" s="759"/>
      <c r="J91" s="748">
        <v>7.2905087698035276E-2</v>
      </c>
      <c r="K91" s="359"/>
      <c r="L91" s="359"/>
      <c r="M91" s="359"/>
      <c r="N91" s="748">
        <v>0.23939035992704105</v>
      </c>
      <c r="P91" s="713"/>
      <c r="Q91" s="713"/>
    </row>
    <row r="92" spans="2:17" ht="14.25" customHeight="1">
      <c r="H92" s="760"/>
      <c r="I92" s="761">
        <f>1/(N90/I90)</f>
        <v>0.83625996890118659</v>
      </c>
      <c r="P92" s="713">
        <v>7.6923076923076872E-2</v>
      </c>
      <c r="Q92" s="713">
        <v>0.24102564102564106</v>
      </c>
    </row>
    <row r="93" spans="2:17" ht="14.25" customHeight="1">
      <c r="B93" s="55" t="s">
        <v>595</v>
      </c>
      <c r="H93" s="760"/>
      <c r="I93" s="761"/>
      <c r="P93" s="713"/>
      <c r="Q93" s="713"/>
    </row>
    <row r="94" spans="2:17" ht="14.25" customHeight="1">
      <c r="B94" s="535"/>
      <c r="C94" s="535">
        <v>2015</v>
      </c>
      <c r="D94" s="535">
        <v>2016</v>
      </c>
      <c r="E94" s="535">
        <v>2017</v>
      </c>
      <c r="F94" s="535">
        <v>2018</v>
      </c>
      <c r="G94" s="535">
        <v>2019</v>
      </c>
      <c r="H94" s="535">
        <v>2020</v>
      </c>
      <c r="I94" s="535">
        <v>2025</v>
      </c>
      <c r="J94" s="535">
        <v>2030</v>
      </c>
      <c r="K94" s="535">
        <v>2035</v>
      </c>
      <c r="L94" s="535">
        <v>2040</v>
      </c>
      <c r="M94" s="535">
        <v>2045</v>
      </c>
      <c r="N94" s="535">
        <v>2050</v>
      </c>
      <c r="P94" s="713"/>
      <c r="Q94" s="713"/>
    </row>
    <row r="95" spans="2:17" ht="14.25" customHeight="1">
      <c r="B95" s="749" t="s">
        <v>61</v>
      </c>
      <c r="C95" s="750">
        <v>1</v>
      </c>
      <c r="D95" s="750">
        <v>1</v>
      </c>
      <c r="E95" s="750">
        <v>1</v>
      </c>
      <c r="F95" s="750">
        <v>1</v>
      </c>
      <c r="G95" s="743">
        <v>1</v>
      </c>
      <c r="H95" s="743">
        <v>1</v>
      </c>
      <c r="I95" s="743">
        <v>1.0150000000000001</v>
      </c>
      <c r="J95" s="743">
        <v>1.03</v>
      </c>
      <c r="K95" s="743">
        <v>1.0474999999999999</v>
      </c>
      <c r="L95" s="743">
        <v>1.0649999999999999</v>
      </c>
      <c r="M95" s="743">
        <v>1.0825</v>
      </c>
      <c r="N95" s="743">
        <v>1.1000000000000001</v>
      </c>
      <c r="P95" s="713">
        <v>3.0000000000000027E-2</v>
      </c>
      <c r="Q95" s="713">
        <v>0.10000000000000009</v>
      </c>
    </row>
    <row r="96" spans="2:17" ht="14.25" customHeight="1">
      <c r="B96" s="749" t="s">
        <v>596</v>
      </c>
      <c r="C96" s="750">
        <v>17.911494487116101</v>
      </c>
      <c r="D96" s="750">
        <v>18.0322488556568</v>
      </c>
      <c r="E96" s="750">
        <v>18.342982271525099</v>
      </c>
      <c r="F96" s="750">
        <v>18.429216486509201</v>
      </c>
      <c r="G96" s="750">
        <v>18.398125503414299</v>
      </c>
      <c r="H96" s="750">
        <v>15.871064211584001</v>
      </c>
      <c r="I96" s="750">
        <v>18.6990627517071</v>
      </c>
      <c r="J96" s="750">
        <v>19</v>
      </c>
      <c r="K96" s="750">
        <v>19.5</v>
      </c>
      <c r="L96" s="750">
        <v>20</v>
      </c>
      <c r="M96" s="750">
        <v>20.5</v>
      </c>
      <c r="N96" s="750">
        <v>21</v>
      </c>
      <c r="P96" s="713">
        <v>3.2713903189431237E-2</v>
      </c>
      <c r="Q96" s="713">
        <v>0.14142062984095038</v>
      </c>
    </row>
    <row r="97" spans="2:17" ht="14.25" customHeight="1">
      <c r="B97" s="52"/>
      <c r="D97" s="645"/>
      <c r="E97" s="645"/>
      <c r="F97" s="645"/>
      <c r="G97" s="645"/>
      <c r="H97" s="645"/>
      <c r="I97" s="55">
        <v>1.0163569515947128</v>
      </c>
      <c r="J97" s="55">
        <v>1.0327139031894312</v>
      </c>
      <c r="K97" s="55">
        <v>1.059890584852311</v>
      </c>
      <c r="L97" s="55">
        <v>1.0870672665151908</v>
      </c>
      <c r="M97" s="55">
        <v>1.1142439481780706</v>
      </c>
      <c r="N97" s="55">
        <v>1.1414206298409504</v>
      </c>
    </row>
    <row r="98" spans="2:17" ht="14.25" customHeight="1">
      <c r="B98" s="55" t="s">
        <v>597</v>
      </c>
    </row>
    <row r="99" spans="2:17" ht="14.25" customHeight="1">
      <c r="B99" s="535"/>
      <c r="C99" s="535">
        <v>2015</v>
      </c>
      <c r="D99" s="535">
        <v>2016</v>
      </c>
      <c r="E99" s="535">
        <v>2017</v>
      </c>
      <c r="F99" s="535">
        <v>2018</v>
      </c>
      <c r="G99" s="535">
        <v>2019</v>
      </c>
      <c r="H99" s="535">
        <v>2020</v>
      </c>
      <c r="I99" s="535">
        <v>2025</v>
      </c>
      <c r="J99" s="535">
        <v>2030</v>
      </c>
      <c r="K99" s="535">
        <v>2035</v>
      </c>
      <c r="L99" s="535">
        <v>2040</v>
      </c>
      <c r="M99" s="535">
        <v>2045</v>
      </c>
      <c r="N99" s="535">
        <v>2050</v>
      </c>
      <c r="P99" s="55" t="s">
        <v>564</v>
      </c>
      <c r="Q99" s="55" t="s">
        <v>565</v>
      </c>
    </row>
    <row r="100" spans="2:17" ht="14.25" customHeight="1">
      <c r="B100" s="352" t="s">
        <v>95</v>
      </c>
      <c r="C100" s="751">
        <v>474.70552779332098</v>
      </c>
      <c r="D100" s="751">
        <v>482.43291957436497</v>
      </c>
      <c r="E100" s="751">
        <v>486.075408102371</v>
      </c>
      <c r="F100" s="751">
        <v>484.63829615710603</v>
      </c>
      <c r="G100" s="751">
        <v>480.93660640004401</v>
      </c>
      <c r="H100" s="751">
        <v>391.44187162292502</v>
      </c>
      <c r="I100" s="353">
        <v>461.31846282460009</v>
      </c>
      <c r="J100" s="728">
        <v>436.89653808734391</v>
      </c>
      <c r="K100" s="353">
        <v>426.74932772202152</v>
      </c>
      <c r="L100" s="353">
        <v>411.66856866578195</v>
      </c>
      <c r="M100" s="353">
        <v>395.75673281577252</v>
      </c>
      <c r="N100" s="728">
        <v>378.35201154157636</v>
      </c>
      <c r="P100" s="713">
        <v>-9.1571462281387461E-2</v>
      </c>
      <c r="Q100" s="713">
        <v>-0.21330169817253952</v>
      </c>
    </row>
    <row r="101" spans="2:17" ht="14.25" customHeight="1">
      <c r="B101" s="352" t="s">
        <v>378</v>
      </c>
      <c r="C101" s="751">
        <v>34.450381685506599</v>
      </c>
      <c r="D101" s="751">
        <v>35.135558410668999</v>
      </c>
      <c r="E101" s="751">
        <v>36.512896449174498</v>
      </c>
      <c r="F101" s="751">
        <v>36.994886782252102</v>
      </c>
      <c r="G101" s="751">
        <v>36.709279006618203</v>
      </c>
      <c r="H101" s="751">
        <v>34.6816916603902</v>
      </c>
      <c r="I101" s="353">
        <v>33.305352068046275</v>
      </c>
      <c r="J101" s="728">
        <v>30.642767909770541</v>
      </c>
      <c r="K101" s="353">
        <v>28.918024167054543</v>
      </c>
      <c r="L101" s="353">
        <v>27.22865726372201</v>
      </c>
      <c r="M101" s="353">
        <v>25.614836851236266</v>
      </c>
      <c r="N101" s="728">
        <v>24.036874262266</v>
      </c>
      <c r="P101" s="713">
        <v>-0.16525824698855973</v>
      </c>
      <c r="Q101" s="713">
        <v>-0.34520985122228998</v>
      </c>
    </row>
    <row r="102" spans="2:17" ht="14.25" customHeight="1">
      <c r="B102" s="352" t="s">
        <v>61</v>
      </c>
      <c r="C102" s="751">
        <v>80.347818092449899</v>
      </c>
      <c r="D102" s="751">
        <v>81.609773339787097</v>
      </c>
      <c r="E102" s="751">
        <v>82.767788187774897</v>
      </c>
      <c r="F102" s="751">
        <v>83.890231252913907</v>
      </c>
      <c r="G102" s="751">
        <v>83.122023401858002</v>
      </c>
      <c r="H102" s="751">
        <v>73.076747339114903</v>
      </c>
      <c r="I102" s="353">
        <v>82.945693619239606</v>
      </c>
      <c r="J102" s="353">
        <v>82.462488095811025</v>
      </c>
      <c r="K102" s="353">
        <v>81.554076788884785</v>
      </c>
      <c r="L102" s="353">
        <v>80.437791210026006</v>
      </c>
      <c r="M102" s="353">
        <v>79.240164176728811</v>
      </c>
      <c r="N102" s="353">
        <v>77.851417676170882</v>
      </c>
      <c r="P102" s="713">
        <v>-7.9345434465474263E-3</v>
      </c>
      <c r="Q102" s="713">
        <v>-6.3408053726099589E-2</v>
      </c>
    </row>
    <row r="103" spans="2:17" ht="14.25" customHeight="1">
      <c r="B103" s="307" t="s">
        <v>408</v>
      </c>
      <c r="C103" s="752">
        <v>3.25904874137255</v>
      </c>
      <c r="D103" s="752">
        <v>3.30774838109827</v>
      </c>
      <c r="E103" s="752">
        <v>3.2792080347067598</v>
      </c>
      <c r="F103" s="752">
        <v>3.29575882089356</v>
      </c>
      <c r="G103" s="752">
        <v>3.2646779590942399</v>
      </c>
      <c r="H103" s="752">
        <v>2.3887774435894902</v>
      </c>
      <c r="I103" s="353">
        <v>3.6365459008790189</v>
      </c>
      <c r="J103" s="353">
        <v>3.9473684210526314</v>
      </c>
      <c r="K103" s="353">
        <v>4.1025641025641022</v>
      </c>
      <c r="L103" s="353">
        <v>4.3</v>
      </c>
      <c r="M103" s="353">
        <v>4.4390243902439028</v>
      </c>
      <c r="N103" s="353">
        <v>4.6190476190476186</v>
      </c>
      <c r="P103" s="713">
        <v>0.20911418232130896</v>
      </c>
      <c r="Q103" s="713">
        <v>0.414855516202014</v>
      </c>
    </row>
    <row r="104" spans="2:17" ht="14.25" customHeight="1">
      <c r="B104" s="352" t="s">
        <v>97</v>
      </c>
      <c r="C104" s="751">
        <v>11.1337465085714</v>
      </c>
      <c r="D104" s="751">
        <v>11.2105802502473</v>
      </c>
      <c r="E104" s="751">
        <v>11.2732644941883</v>
      </c>
      <c r="F104" s="751">
        <v>11.340237796767999</v>
      </c>
      <c r="G104" s="751">
        <v>11.340237796767999</v>
      </c>
      <c r="H104" s="751">
        <v>9.5825009382689199</v>
      </c>
      <c r="I104" s="753">
        <v>11.485924056398655</v>
      </c>
      <c r="J104" s="728">
        <v>11.587765932893539</v>
      </c>
      <c r="K104" s="753">
        <v>11.654825148349987</v>
      </c>
      <c r="L104" s="753">
        <v>11.687343252975934</v>
      </c>
      <c r="M104" s="753">
        <v>11.702518239526665</v>
      </c>
      <c r="N104" s="728">
        <v>11.683292928212081</v>
      </c>
      <c r="P104" s="713"/>
      <c r="Q104" s="713"/>
    </row>
    <row r="105" spans="2:17" ht="14.25" customHeight="1">
      <c r="C105" s="754">
        <v>603.89652282122154</v>
      </c>
      <c r="D105" s="754">
        <v>613.6965799561666</v>
      </c>
      <c r="E105" s="754">
        <v>619.90856526821563</v>
      </c>
      <c r="F105" s="754">
        <v>620.15941080993343</v>
      </c>
      <c r="G105" s="754">
        <v>615.37282456438243</v>
      </c>
      <c r="H105" s="754">
        <v>511.17158900428853</v>
      </c>
      <c r="I105" s="754">
        <v>592.69197846916359</v>
      </c>
      <c r="J105" s="754">
        <v>565.53692844687157</v>
      </c>
      <c r="K105" s="754">
        <v>552.97881792887495</v>
      </c>
      <c r="L105" s="754">
        <v>535.32236039250586</v>
      </c>
      <c r="M105" s="754">
        <v>516.75327647350809</v>
      </c>
      <c r="N105" s="754">
        <v>496.54264402727296</v>
      </c>
    </row>
    <row r="106" spans="2:17" ht="14.25" customHeight="1">
      <c r="B106" s="55" t="s">
        <v>598</v>
      </c>
    </row>
    <row r="107" spans="2:17" ht="14.25" customHeight="1">
      <c r="B107" s="535"/>
      <c r="C107" s="535">
        <v>2015</v>
      </c>
      <c r="D107" s="535">
        <v>2016</v>
      </c>
      <c r="E107" s="535">
        <v>2017</v>
      </c>
      <c r="F107" s="535">
        <v>2018</v>
      </c>
      <c r="G107" s="535">
        <v>2019</v>
      </c>
      <c r="H107" s="535">
        <v>2020</v>
      </c>
      <c r="I107" s="535">
        <v>2025</v>
      </c>
      <c r="J107" s="535">
        <v>2030</v>
      </c>
      <c r="K107" s="535">
        <v>2035</v>
      </c>
      <c r="L107" s="535">
        <v>2040</v>
      </c>
      <c r="M107" s="535">
        <v>2045</v>
      </c>
      <c r="N107" s="535">
        <v>2050</v>
      </c>
      <c r="P107" s="55" t="s">
        <v>564</v>
      </c>
      <c r="Q107" s="55" t="s">
        <v>565</v>
      </c>
    </row>
    <row r="108" spans="2:17" ht="14.25" customHeight="1">
      <c r="B108" s="352" t="s">
        <v>95</v>
      </c>
      <c r="C108" s="716">
        <v>0.9870438670631364</v>
      </c>
      <c r="D108" s="716">
        <v>1.00311124824854</v>
      </c>
      <c r="E108" s="716">
        <v>1.0106849876552182</v>
      </c>
      <c r="F108" s="716">
        <v>1.0076968351084155</v>
      </c>
      <c r="G108" s="716">
        <v>1</v>
      </c>
      <c r="H108" s="716">
        <v>0.81391573528367045</v>
      </c>
      <c r="I108" s="736">
        <v>0.95920846258243542</v>
      </c>
      <c r="J108" s="755">
        <v>0.90842853771861254</v>
      </c>
      <c r="K108" s="736">
        <v>0.88732968554082281</v>
      </c>
      <c r="L108" s="736">
        <v>0.85597262339260416</v>
      </c>
      <c r="M108" s="736">
        <v>0.82288752311480584</v>
      </c>
      <c r="N108" s="736">
        <v>0.78669830182746048</v>
      </c>
      <c r="P108" s="756">
        <v>-9.1571462281387461E-2</v>
      </c>
      <c r="Q108" s="713">
        <v>-0.21330169817253952</v>
      </c>
    </row>
    <row r="109" spans="2:17" ht="14.25" customHeight="1">
      <c r="B109" s="352" t="s">
        <v>378</v>
      </c>
      <c r="C109" s="716">
        <v>0.93846522235687724</v>
      </c>
      <c r="D109" s="716">
        <v>0.95713016876017964</v>
      </c>
      <c r="E109" s="716">
        <v>0.99465032921490226</v>
      </c>
      <c r="F109" s="716">
        <v>1.0077802611046218</v>
      </c>
      <c r="G109" s="716">
        <v>1</v>
      </c>
      <c r="H109" s="716">
        <v>0.94476635332820191</v>
      </c>
      <c r="I109" s="736">
        <v>0.90727339161419529</v>
      </c>
      <c r="J109" s="755">
        <v>0.83474175301144027</v>
      </c>
      <c r="K109" s="736">
        <v>0.78775788981965578</v>
      </c>
      <c r="L109" s="736">
        <v>0.74173772954824413</v>
      </c>
      <c r="M109" s="736">
        <v>0.69777553644184198</v>
      </c>
      <c r="N109" s="736">
        <v>0.65479014877771002</v>
      </c>
      <c r="P109" s="756">
        <v>-0.16525824698855973</v>
      </c>
      <c r="Q109" s="713">
        <v>-0.34520985122228998</v>
      </c>
    </row>
    <row r="110" spans="2:17" ht="14.25" customHeight="1">
      <c r="B110" s="352" t="s">
        <v>61</v>
      </c>
      <c r="C110" s="716">
        <v>0.96662490642226007</v>
      </c>
      <c r="D110" s="716">
        <v>0.98180686657782801</v>
      </c>
      <c r="E110" s="716">
        <v>0.9957383711369665</v>
      </c>
      <c r="F110" s="716">
        <v>1.0092419291496546</v>
      </c>
      <c r="G110" s="716">
        <v>1</v>
      </c>
      <c r="H110" s="716">
        <v>0.87915024620877358</v>
      </c>
      <c r="I110" s="736">
        <v>0.99787866349492094</v>
      </c>
      <c r="J110" s="736">
        <v>0.99206545655345257</v>
      </c>
      <c r="K110" s="736">
        <v>0.98113680888886823</v>
      </c>
      <c r="L110" s="736">
        <v>0.96770732855172537</v>
      </c>
      <c r="M110" s="736">
        <v>0.95329926936015352</v>
      </c>
      <c r="N110" s="736">
        <v>0.93659194627390041</v>
      </c>
      <c r="P110" s="756">
        <v>-7.9345434465474263E-3</v>
      </c>
      <c r="Q110" s="713">
        <v>-6.3408053726099589E-2</v>
      </c>
    </row>
    <row r="111" spans="2:17" ht="14.25" customHeight="1">
      <c r="B111" s="352" t="s">
        <v>408</v>
      </c>
      <c r="C111" s="716">
        <v>0.99827572036439038</v>
      </c>
      <c r="D111" s="716">
        <v>1.0131928547145213</v>
      </c>
      <c r="E111" s="716">
        <v>1.0044506918583023</v>
      </c>
      <c r="F111" s="716">
        <v>1.0095203454027495</v>
      </c>
      <c r="G111" s="716">
        <v>1</v>
      </c>
      <c r="H111" s="716">
        <v>0.73170385364816759</v>
      </c>
      <c r="I111" s="736">
        <v>1.1139064699318613</v>
      </c>
      <c r="J111" s="736">
        <v>1.2091141823213085</v>
      </c>
      <c r="K111" s="736">
        <v>1.2566520048741121</v>
      </c>
      <c r="L111" s="736">
        <v>1.3171283826086786</v>
      </c>
      <c r="M111" s="736">
        <v>1.359712794298239</v>
      </c>
      <c r="N111" s="736">
        <v>1.4148555162020138</v>
      </c>
      <c r="P111" s="756">
        <v>0.20911418232130852</v>
      </c>
      <c r="Q111" s="713">
        <v>0.41485551620201377</v>
      </c>
    </row>
  </sheetData>
  <pageMargins left="0" right="0" top="0.39374999999999999" bottom="0.39374999999999999" header="0" footer="0"/>
  <pageSetup paperSize="9" firstPageNumber="0" pageOrder="overThenDown" orientation="portrait" horizontalDpi="300" verticalDpi="300"/>
  <headerFooter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5CCB-A8F0-4FF9-91AC-5F75E2FF997D}">
  <dimension ref="A1:D48"/>
  <sheetViews>
    <sheetView topLeftCell="A29" workbookViewId="0">
      <selection sqref="A1:C48"/>
    </sheetView>
  </sheetViews>
  <sheetFormatPr baseColWidth="10" defaultRowHeight="15"/>
  <sheetData>
    <row r="1" spans="1:3">
      <c r="B1" t="s">
        <v>605</v>
      </c>
      <c r="C1" t="s">
        <v>606</v>
      </c>
    </row>
    <row r="2" spans="1:3" hidden="1">
      <c r="A2">
        <v>2004</v>
      </c>
      <c r="B2">
        <v>6772.67767358117</v>
      </c>
      <c r="C2">
        <v>6772.67767358117</v>
      </c>
    </row>
    <row r="3" spans="1:3" hidden="1">
      <c r="A3">
        <v>2005</v>
      </c>
      <c r="B3">
        <v>6881.4152043151798</v>
      </c>
      <c r="C3">
        <v>6881.4152043151798</v>
      </c>
    </row>
    <row r="4" spans="1:3" hidden="1">
      <c r="A4">
        <v>2006</v>
      </c>
      <c r="B4">
        <v>6991.8967899999998</v>
      </c>
      <c r="C4">
        <v>6991.8967899999998</v>
      </c>
    </row>
    <row r="5" spans="1:3" hidden="1">
      <c r="A5">
        <v>2007</v>
      </c>
      <c r="B5">
        <v>7025.6839200000004</v>
      </c>
      <c r="C5">
        <v>7025.6839200000004</v>
      </c>
    </row>
    <row r="6" spans="1:3" hidden="1">
      <c r="A6">
        <v>2008</v>
      </c>
      <c r="B6">
        <v>6671.6978609999996</v>
      </c>
      <c r="C6">
        <v>6671.6978609999996</v>
      </c>
    </row>
    <row r="7" spans="1:3" hidden="1">
      <c r="A7">
        <v>2009</v>
      </c>
      <c r="B7">
        <v>6086.8243739999998</v>
      </c>
      <c r="C7">
        <v>6086.8243739999998</v>
      </c>
    </row>
    <row r="8" spans="1:3" hidden="1">
      <c r="A8">
        <v>2010</v>
      </c>
      <c r="B8">
        <v>6153.2285830000001</v>
      </c>
      <c r="C8">
        <v>6153.2285830000001</v>
      </c>
    </row>
    <row r="9" spans="1:3" hidden="1">
      <c r="A9">
        <v>2011</v>
      </c>
      <c r="B9">
        <v>6095.2420309999998</v>
      </c>
      <c r="C9">
        <v>6095.2420309999998</v>
      </c>
    </row>
    <row r="10" spans="1:3" hidden="1">
      <c r="A10">
        <v>2012</v>
      </c>
      <c r="B10">
        <v>5797.0960240000004</v>
      </c>
      <c r="C10">
        <v>5797.0960240000004</v>
      </c>
    </row>
    <row r="11" spans="1:3" hidden="1">
      <c r="A11">
        <v>2013</v>
      </c>
      <c r="B11">
        <v>5645.475426</v>
      </c>
      <c r="C11">
        <v>5645.475426</v>
      </c>
    </row>
    <row r="12" spans="1:3" hidden="1">
      <c r="A12">
        <v>2014</v>
      </c>
      <c r="B12">
        <v>5607.1275569999998</v>
      </c>
      <c r="C12">
        <v>5607.1275569999998</v>
      </c>
    </row>
    <row r="13" spans="1:3" hidden="1">
      <c r="A13">
        <v>2015</v>
      </c>
      <c r="B13">
        <v>5448.9512549999999</v>
      </c>
      <c r="C13">
        <v>5448.9512549999999</v>
      </c>
    </row>
    <row r="14" spans="1:3" hidden="1">
      <c r="A14">
        <v>2016</v>
      </c>
      <c r="B14">
        <v>5619.2536790000004</v>
      </c>
      <c r="C14">
        <v>5619.2536790000004</v>
      </c>
    </row>
    <row r="15" spans="1:3" hidden="1">
      <c r="A15">
        <v>2017</v>
      </c>
      <c r="B15">
        <v>5738.5173020000002</v>
      </c>
      <c r="C15">
        <v>5738.5173020000002</v>
      </c>
    </row>
    <row r="16" spans="1:3" hidden="1">
      <c r="A16">
        <v>2018</v>
      </c>
      <c r="B16">
        <v>5793.1217150000002</v>
      </c>
      <c r="C16">
        <v>5793.1217150000002</v>
      </c>
    </row>
    <row r="17" spans="1:3" hidden="1">
      <c r="A17">
        <v>2019</v>
      </c>
      <c r="B17">
        <v>5893.821578</v>
      </c>
      <c r="C17">
        <v>5893.821578</v>
      </c>
    </row>
    <row r="18" spans="1:3">
      <c r="A18">
        <v>2020</v>
      </c>
      <c r="B18">
        <v>6041.7278829999996</v>
      </c>
      <c r="C18">
        <v>6041.7278829999996</v>
      </c>
    </row>
    <row r="19" spans="1:3">
      <c r="A19">
        <v>2021</v>
      </c>
      <c r="B19">
        <v>6122.6034719999998</v>
      </c>
      <c r="C19">
        <v>6122.6034719999998</v>
      </c>
    </row>
    <row r="20" spans="1:3">
      <c r="A20">
        <v>2022</v>
      </c>
      <c r="B20">
        <v>6158.1796670000003</v>
      </c>
      <c r="C20">
        <v>6158.1796670000003</v>
      </c>
    </row>
    <row r="21" spans="1:3">
      <c r="A21">
        <v>2023</v>
      </c>
      <c r="B21">
        <v>6184.8631439999999</v>
      </c>
      <c r="C21">
        <v>6184.8631439999999</v>
      </c>
    </row>
    <row r="22" spans="1:3">
      <c r="A22">
        <v>2024</v>
      </c>
      <c r="B22">
        <v>6170.7502039999999</v>
      </c>
      <c r="C22">
        <v>6130.4064090000002</v>
      </c>
    </row>
    <row r="23" spans="1:3">
      <c r="A23">
        <v>2025</v>
      </c>
      <c r="B23">
        <v>6121.3619070000004</v>
      </c>
      <c r="C23">
        <v>6042.7389370000001</v>
      </c>
    </row>
    <row r="24" spans="1:3">
      <c r="A24">
        <v>2026</v>
      </c>
      <c r="B24">
        <v>6095.6623490000002</v>
      </c>
      <c r="C24">
        <v>5979.6900150000001</v>
      </c>
    </row>
    <row r="25" spans="1:3">
      <c r="A25">
        <v>2027</v>
      </c>
      <c r="B25">
        <v>6095.1172399999996</v>
      </c>
      <c r="C25">
        <v>5941.9064980000003</v>
      </c>
    </row>
    <row r="26" spans="1:3">
      <c r="A26">
        <v>2028</v>
      </c>
      <c r="B26">
        <v>6118.0891979999997</v>
      </c>
      <c r="C26">
        <v>5927.1362849999996</v>
      </c>
    </row>
    <row r="27" spans="1:3">
      <c r="A27">
        <v>2029</v>
      </c>
      <c r="B27">
        <v>6159.9276760000002</v>
      </c>
      <c r="C27">
        <v>5930.3760780000002</v>
      </c>
    </row>
    <row r="28" spans="1:3">
      <c r="A28">
        <v>2030</v>
      </c>
      <c r="B28">
        <v>6217.9620050000003</v>
      </c>
      <c r="C28">
        <v>5948.691468</v>
      </c>
    </row>
    <row r="29" spans="1:3">
      <c r="A29">
        <v>2031</v>
      </c>
      <c r="B29">
        <v>6289.5598330000003</v>
      </c>
      <c r="C29">
        <v>5979.2688230000003</v>
      </c>
    </row>
    <row r="30" spans="1:3">
      <c r="A30">
        <v>2032</v>
      </c>
      <c r="B30">
        <v>6369.8410430000004</v>
      </c>
      <c r="C30">
        <v>6017.2498990000004</v>
      </c>
    </row>
    <row r="31" spans="1:3">
      <c r="A31">
        <v>2033</v>
      </c>
      <c r="B31">
        <v>6457.9785380000003</v>
      </c>
      <c r="C31">
        <v>6061.7164940000002</v>
      </c>
    </row>
    <row r="32" spans="1:3">
      <c r="A32">
        <v>2034</v>
      </c>
      <c r="B32">
        <v>6553.0656859999999</v>
      </c>
      <c r="C32">
        <v>6111.691374</v>
      </c>
    </row>
    <row r="33" spans="1:4">
      <c r="A33">
        <v>2035</v>
      </c>
      <c r="B33">
        <v>6655.2953610000004</v>
      </c>
      <c r="C33">
        <v>6167.240667</v>
      </c>
    </row>
    <row r="34" spans="1:4">
      <c r="A34">
        <v>2036</v>
      </c>
      <c r="B34">
        <v>6760.7563799999998</v>
      </c>
      <c r="C34">
        <v>6224.7375869999996</v>
      </c>
    </row>
    <row r="35" spans="1:4">
      <c r="A35">
        <v>2037</v>
      </c>
      <c r="B35">
        <v>6871.1574600000004</v>
      </c>
      <c r="C35">
        <v>6285.6692700000003</v>
      </c>
    </row>
    <row r="36" spans="1:4">
      <c r="A36">
        <v>2038</v>
      </c>
      <c r="B36">
        <v>6987.3086759999997</v>
      </c>
      <c r="C36">
        <v>6350.6849579999998</v>
      </c>
    </row>
    <row r="37" spans="1:4">
      <c r="A37">
        <v>2039</v>
      </c>
      <c r="B37">
        <v>7108.3173580000002</v>
      </c>
      <c r="C37">
        <v>6418.873775</v>
      </c>
    </row>
    <row r="38" spans="1:4">
      <c r="A38">
        <v>2040</v>
      </c>
      <c r="B38">
        <v>7233.826454</v>
      </c>
      <c r="C38">
        <v>6489.8316279999999</v>
      </c>
    </row>
    <row r="39" spans="1:4">
      <c r="A39">
        <v>2041</v>
      </c>
      <c r="B39">
        <v>7363.1387180000002</v>
      </c>
      <c r="C39">
        <v>6562.924395</v>
      </c>
    </row>
    <row r="40" spans="1:4">
      <c r="A40">
        <v>2042</v>
      </c>
      <c r="B40">
        <v>7496.3476250000003</v>
      </c>
      <c r="C40">
        <v>6638.1656659999999</v>
      </c>
    </row>
    <row r="41" spans="1:4">
      <c r="A41">
        <v>2043</v>
      </c>
      <c r="B41">
        <v>7632.5027739999996</v>
      </c>
      <c r="C41">
        <v>6714.6525709999996</v>
      </c>
    </row>
    <row r="42" spans="1:4">
      <c r="A42">
        <v>2044</v>
      </c>
      <c r="B42">
        <v>7771.5972490000004</v>
      </c>
      <c r="C42">
        <v>6792.3427069999998</v>
      </c>
    </row>
    <row r="43" spans="1:4">
      <c r="A43">
        <v>2045</v>
      </c>
      <c r="B43">
        <v>7911.1398380000001</v>
      </c>
      <c r="C43">
        <v>6869.0318770000003</v>
      </c>
    </row>
    <row r="44" spans="1:4">
      <c r="A44">
        <v>2046</v>
      </c>
      <c r="B44">
        <v>8050.8456999999999</v>
      </c>
      <c r="C44">
        <v>6944.5725810000004</v>
      </c>
    </row>
    <row r="45" spans="1:4">
      <c r="A45">
        <v>2047</v>
      </c>
      <c r="B45">
        <v>8189.3816720000004</v>
      </c>
      <c r="C45">
        <v>7017.8067069999997</v>
      </c>
    </row>
    <row r="46" spans="1:4">
      <c r="A46">
        <v>2048</v>
      </c>
      <c r="B46">
        <v>8326.4361489999901</v>
      </c>
      <c r="C46">
        <v>7088.498055</v>
      </c>
    </row>
    <row r="47" spans="1:4">
      <c r="A47">
        <v>2049</v>
      </c>
      <c r="B47">
        <v>8462.1632229999996</v>
      </c>
      <c r="C47">
        <v>7156.8146280000001</v>
      </c>
    </row>
    <row r="48" spans="1:4">
      <c r="A48">
        <v>2050</v>
      </c>
      <c r="B48">
        <v>8600.0264349999998</v>
      </c>
      <c r="C48">
        <v>7225.7241450000001</v>
      </c>
      <c r="D48">
        <f>C48/B48</f>
        <v>0.84019789934517808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0:O16"/>
  <sheetViews>
    <sheetView topLeftCell="A13" workbookViewId="0">
      <selection activeCell="E16" sqref="E16"/>
    </sheetView>
  </sheetViews>
  <sheetFormatPr baseColWidth="10" defaultRowHeight="15"/>
  <sheetData>
    <row r="10" spans="3:15">
      <c r="C10" t="s">
        <v>322</v>
      </c>
      <c r="D10">
        <v>2015</v>
      </c>
      <c r="E10">
        <v>2016</v>
      </c>
      <c r="F10">
        <v>2017</v>
      </c>
      <c r="G10">
        <v>2018</v>
      </c>
      <c r="H10">
        <v>2019</v>
      </c>
      <c r="I10">
        <v>2020</v>
      </c>
      <c r="J10">
        <v>2025</v>
      </c>
      <c r="K10">
        <v>2030</v>
      </c>
      <c r="L10">
        <v>2035</v>
      </c>
      <c r="M10">
        <v>2040</v>
      </c>
      <c r="N10">
        <v>2045</v>
      </c>
      <c r="O10">
        <v>2050</v>
      </c>
    </row>
    <row r="11" spans="3:15">
      <c r="C11" s="698" t="s">
        <v>599</v>
      </c>
      <c r="D11" s="709">
        <v>966.86769676585402</v>
      </c>
      <c r="E11" s="709">
        <v>978.470970651985</v>
      </c>
      <c r="F11" s="709">
        <v>992.27307342200595</v>
      </c>
      <c r="G11" s="709">
        <v>988.19066505765295</v>
      </c>
      <c r="H11" s="709">
        <v>985.39160798533601</v>
      </c>
      <c r="I11" s="709">
        <v>754.94948226574002</v>
      </c>
      <c r="J11" s="711">
        <v>998.05077970745094</v>
      </c>
      <c r="K11" s="712">
        <v>1006.9001647237105</v>
      </c>
      <c r="L11" s="711">
        <v>1012.7271667084218</v>
      </c>
      <c r="M11" s="711">
        <v>1015.5527747759289</v>
      </c>
      <c r="N11" s="711">
        <v>1016.8713806699466</v>
      </c>
      <c r="O11" s="711">
        <v>1015.2008283614496</v>
      </c>
    </row>
    <row r="12" spans="3:15">
      <c r="C12" t="s">
        <v>600</v>
      </c>
      <c r="D12">
        <v>966.86769676585379</v>
      </c>
      <c r="E12">
        <v>978.47097065198534</v>
      </c>
      <c r="F12">
        <v>992.27307342200572</v>
      </c>
      <c r="G12">
        <v>988.19066505765284</v>
      </c>
      <c r="H12">
        <v>985.3916079853359</v>
      </c>
      <c r="I12">
        <v>754.94948226573945</v>
      </c>
      <c r="J12">
        <v>953.38888560768987</v>
      </c>
      <c r="K12">
        <v>959.07391843500614</v>
      </c>
      <c r="L12">
        <v>964.82314740230458</v>
      </c>
      <c r="M12">
        <v>967.76388981442813</v>
      </c>
      <c r="N12">
        <v>969.29929310397961</v>
      </c>
      <c r="O12">
        <v>968.03924580286582</v>
      </c>
    </row>
    <row r="14" spans="3:15">
      <c r="C14" t="s">
        <v>602</v>
      </c>
      <c r="D14">
        <v>2015</v>
      </c>
      <c r="E14">
        <v>2016</v>
      </c>
      <c r="F14">
        <v>2017</v>
      </c>
      <c r="G14">
        <v>2018</v>
      </c>
      <c r="H14">
        <v>2019</v>
      </c>
      <c r="I14">
        <v>2020</v>
      </c>
      <c r="J14">
        <v>2025</v>
      </c>
      <c r="K14">
        <v>2030</v>
      </c>
      <c r="L14">
        <v>2035</v>
      </c>
      <c r="M14">
        <v>2040</v>
      </c>
      <c r="N14">
        <v>2045</v>
      </c>
      <c r="O14">
        <v>2050</v>
      </c>
    </row>
    <row r="15" spans="3:15">
      <c r="C15" t="s">
        <v>599</v>
      </c>
      <c r="D15">
        <v>0.9870438670631364</v>
      </c>
      <c r="E15">
        <v>1.00311124824854</v>
      </c>
      <c r="F15">
        <v>1.0106849876552182</v>
      </c>
      <c r="G15">
        <v>1.0076968351084155</v>
      </c>
      <c r="H15">
        <v>1</v>
      </c>
      <c r="I15">
        <v>0.81391573528367045</v>
      </c>
      <c r="J15">
        <v>0.95920846258243542</v>
      </c>
      <c r="K15">
        <v>0.90842853771861254</v>
      </c>
      <c r="L15">
        <v>0.88732968554082281</v>
      </c>
      <c r="M15">
        <v>0.85597262339260416</v>
      </c>
      <c r="N15">
        <v>0.82288752311480584</v>
      </c>
      <c r="O15">
        <v>0.78669830182746048</v>
      </c>
    </row>
    <row r="16" spans="3:15">
      <c r="C16" t="s">
        <v>601</v>
      </c>
      <c r="D16">
        <v>0.97950478028140486</v>
      </c>
      <c r="E16">
        <v>0.99544943806498798</v>
      </c>
      <c r="F16">
        <v>1.0029653288992235</v>
      </c>
      <c r="G16">
        <v>1</v>
      </c>
      <c r="H16">
        <v>0.99236195367469981</v>
      </c>
      <c r="I16">
        <v>0.80769900919268245</v>
      </c>
      <c r="J16">
        <v>0.91206210107616914</v>
      </c>
      <c r="K16">
        <v>0.85111625480978348</v>
      </c>
      <c r="L16">
        <v>0.81185026136189842</v>
      </c>
      <c r="M16">
        <v>0.7569471758529106</v>
      </c>
      <c r="N16">
        <v>0.70309606835969907</v>
      </c>
      <c r="O16">
        <v>0.62872584594310821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K50"/>
  <sheetViews>
    <sheetView zoomScale="90" zoomScaleNormal="90" workbookViewId="0">
      <selection activeCell="G30" sqref="G30"/>
    </sheetView>
  </sheetViews>
  <sheetFormatPr baseColWidth="10" defaultColWidth="11.42578125" defaultRowHeight="15"/>
  <cols>
    <col min="1" max="1" width="9" customWidth="1"/>
    <col min="2" max="2" width="44.5703125" style="1" customWidth="1"/>
    <col min="3" max="3" width="9.42578125" style="2" customWidth="1"/>
    <col min="4" max="4" width="10.7109375" style="2" customWidth="1"/>
    <col min="5" max="6" width="6.7109375" style="2" customWidth="1"/>
    <col min="7" max="11" width="6.7109375" style="1" customWidth="1"/>
    <col min="12" max="12" width="7.28515625" style="1" customWidth="1"/>
    <col min="13" max="13" width="11.42578125" style="1"/>
    <col min="14" max="14" width="19.7109375" style="1" customWidth="1"/>
    <col min="15" max="25" width="7.7109375" style="1" customWidth="1"/>
    <col min="26" max="1025" width="11.42578125" style="1"/>
  </cols>
  <sheetData>
    <row r="1" spans="2:28">
      <c r="B1" s="1" t="s">
        <v>222</v>
      </c>
      <c r="C1" s="2">
        <v>41.868000000000002</v>
      </c>
      <c r="D1" s="2" t="s">
        <v>223</v>
      </c>
      <c r="E1" s="2">
        <f>C1/3.6</f>
        <v>11.63</v>
      </c>
      <c r="F1" s="2" t="s">
        <v>224</v>
      </c>
      <c r="N1" s="228" t="s">
        <v>225</v>
      </c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AA1" s="230"/>
    </row>
    <row r="2" spans="2:28">
      <c r="N2" s="231"/>
      <c r="O2" s="232"/>
      <c r="P2" s="232"/>
      <c r="Q2" s="232"/>
      <c r="R2" s="232"/>
      <c r="S2" s="232"/>
      <c r="T2" s="232"/>
      <c r="U2" s="233"/>
      <c r="V2" s="234"/>
      <c r="W2" s="234"/>
      <c r="X2" s="234"/>
      <c r="Y2" s="234"/>
    </row>
    <row r="3" spans="2:28" s="235" customFormat="1" ht="12.75">
      <c r="B3" s="235" t="s">
        <v>226</v>
      </c>
      <c r="C3" s="236"/>
      <c r="D3" s="236"/>
      <c r="E3" s="236"/>
      <c r="F3" s="236"/>
      <c r="AB3" s="1"/>
    </row>
    <row r="4" spans="2:28">
      <c r="B4" s="238" t="s">
        <v>227</v>
      </c>
    </row>
    <row r="5" spans="2:28" ht="25.5" customHeight="1">
      <c r="C5" s="239" t="s">
        <v>228</v>
      </c>
      <c r="D5" s="239" t="s">
        <v>229</v>
      </c>
    </row>
    <row r="6" spans="2:28">
      <c r="B6" s="240"/>
      <c r="C6" s="241">
        <v>2015</v>
      </c>
      <c r="D6" s="241">
        <v>2015</v>
      </c>
    </row>
    <row r="7" spans="2:28">
      <c r="B7" s="240" t="s">
        <v>230</v>
      </c>
      <c r="C7" s="242">
        <v>3.0350000000000001</v>
      </c>
      <c r="D7" s="242">
        <f>C7/11.63</f>
        <v>0.26096302665520205</v>
      </c>
    </row>
    <row r="8" spans="2:28">
      <c r="B8" s="240" t="s">
        <v>231</v>
      </c>
      <c r="C8" s="242">
        <v>3.18</v>
      </c>
      <c r="D8" s="242">
        <f>C8/11.63</f>
        <v>0.27343078245915736</v>
      </c>
    </row>
    <row r="9" spans="2:28">
      <c r="B9" s="240" t="s">
        <v>135</v>
      </c>
      <c r="C9" s="242">
        <v>3.0219999999999998</v>
      </c>
      <c r="D9" s="242">
        <f>C9/11.63</f>
        <v>0.25984522785898534</v>
      </c>
    </row>
    <row r="10" spans="2:28">
      <c r="B10" s="240" t="s">
        <v>5</v>
      </c>
      <c r="C10" s="242">
        <v>2.3620000000000001</v>
      </c>
      <c r="D10" s="242">
        <f>C10/11.63</f>
        <v>0.20309544282029235</v>
      </c>
    </row>
    <row r="12" spans="2:28">
      <c r="C12" s="238" t="s">
        <v>232</v>
      </c>
    </row>
    <row r="13" spans="2:28">
      <c r="B13" s="3" t="s">
        <v>230</v>
      </c>
      <c r="C13" s="243">
        <v>9</v>
      </c>
      <c r="D13" s="4" t="s">
        <v>233</v>
      </c>
    </row>
    <row r="14" spans="2:28">
      <c r="B14" s="3" t="s">
        <v>234</v>
      </c>
      <c r="C14" s="243">
        <v>9.83</v>
      </c>
      <c r="D14" s="4" t="s">
        <v>233</v>
      </c>
    </row>
    <row r="15" spans="2:28">
      <c r="B15" s="3" t="s">
        <v>135</v>
      </c>
      <c r="C15" s="243">
        <v>9.83</v>
      </c>
      <c r="D15" s="4" t="s">
        <v>233</v>
      </c>
    </row>
    <row r="16" spans="2:28">
      <c r="B16" s="3" t="s">
        <v>5</v>
      </c>
      <c r="C16" s="243">
        <v>13.8</v>
      </c>
      <c r="D16" s="4" t="s">
        <v>235</v>
      </c>
      <c r="F16" s="2">
        <v>13.79</v>
      </c>
    </row>
    <row r="18" spans="2:11">
      <c r="B18" s="244" t="s">
        <v>236</v>
      </c>
      <c r="C18" s="238" t="s">
        <v>237</v>
      </c>
    </row>
    <row r="19" spans="2:11">
      <c r="B19" s="3" t="s">
        <v>230</v>
      </c>
      <c r="C19" s="245">
        <f>D7*C13</f>
        <v>2.3486672398968182</v>
      </c>
      <c r="D19" s="4" t="s">
        <v>238</v>
      </c>
    </row>
    <row r="20" spans="2:11">
      <c r="B20" s="3" t="s">
        <v>234</v>
      </c>
      <c r="C20" s="245">
        <f>D8*C14</f>
        <v>2.6878245915735168</v>
      </c>
      <c r="D20" s="4" t="s">
        <v>238</v>
      </c>
    </row>
    <row r="21" spans="2:11">
      <c r="B21" s="3" t="s">
        <v>135</v>
      </c>
      <c r="C21" s="245">
        <f>D9*C15</f>
        <v>2.5542785898538258</v>
      </c>
      <c r="D21" s="4" t="s">
        <v>238</v>
      </c>
    </row>
    <row r="22" spans="2:11">
      <c r="B22" s="3" t="s">
        <v>5</v>
      </c>
      <c r="C22" s="245">
        <f>D10*C16</f>
        <v>2.8027171109200344</v>
      </c>
      <c r="D22" s="4" t="s">
        <v>239</v>
      </c>
    </row>
    <row r="24" spans="2:11">
      <c r="B24" s="235" t="s">
        <v>242</v>
      </c>
      <c r="F24" s="1"/>
    </row>
    <row r="25" spans="2:11">
      <c r="F25" s="1"/>
      <c r="H25" s="1" t="s">
        <v>603</v>
      </c>
    </row>
    <row r="26" spans="2:11">
      <c r="B26" s="1" t="s">
        <v>243</v>
      </c>
      <c r="F26" s="1"/>
    </row>
    <row r="27" spans="2:11">
      <c r="B27" s="8"/>
      <c r="C27" s="9">
        <v>2018</v>
      </c>
      <c r="D27" s="9">
        <v>2019</v>
      </c>
      <c r="E27" s="9">
        <v>2020</v>
      </c>
      <c r="F27" s="9">
        <v>2025</v>
      </c>
      <c r="G27" s="246">
        <v>2030</v>
      </c>
      <c r="H27" s="9">
        <v>2035</v>
      </c>
      <c r="I27" s="9">
        <v>2040</v>
      </c>
      <c r="J27" s="9">
        <v>2045</v>
      </c>
      <c r="K27" s="9">
        <v>2050</v>
      </c>
    </row>
    <row r="28" spans="2:11">
      <c r="B28" s="8" t="s">
        <v>244</v>
      </c>
      <c r="C28" s="247">
        <v>7.2999999999999995E-2</v>
      </c>
      <c r="D28" s="247">
        <v>7.9000000000000001E-2</v>
      </c>
      <c r="E28" s="247">
        <v>8.2000000000000003E-2</v>
      </c>
      <c r="F28" s="247">
        <v>9.7000000000000003E-2</v>
      </c>
      <c r="G28" s="248">
        <v>8.6999999999999994E-2</v>
      </c>
      <c r="H28" s="247">
        <v>0.23</v>
      </c>
      <c r="I28" s="247">
        <v>0.55000000000000004</v>
      </c>
      <c r="J28" s="247">
        <v>1</v>
      </c>
      <c r="K28" s="247">
        <v>1</v>
      </c>
    </row>
    <row r="29" spans="2:11">
      <c r="B29" s="8" t="s">
        <v>245</v>
      </c>
      <c r="C29" s="247">
        <v>6.9699999999999998E-2</v>
      </c>
      <c r="D29" s="247">
        <v>7.2999999999999995E-2</v>
      </c>
      <c r="E29" s="247">
        <v>0.08</v>
      </c>
      <c r="F29" s="247">
        <v>9.5000000000000001E-2</v>
      </c>
      <c r="G29" s="248">
        <v>0.121</v>
      </c>
      <c r="H29" s="247">
        <v>0.22</v>
      </c>
      <c r="I29" s="247">
        <v>0.55000000000000004</v>
      </c>
      <c r="J29" s="247">
        <v>1</v>
      </c>
      <c r="K29" s="247">
        <v>1</v>
      </c>
    </row>
    <row r="30" spans="2:11">
      <c r="B30" s="8" t="s">
        <v>246</v>
      </c>
      <c r="C30" s="247">
        <f>0.1%</f>
        <v>1E-3</v>
      </c>
      <c r="D30" s="247">
        <f>0.1%</f>
        <v>1E-3</v>
      </c>
      <c r="E30" s="247">
        <f>0.1%</f>
        <v>1E-3</v>
      </c>
      <c r="F30" s="247">
        <v>0.05</v>
      </c>
      <c r="G30" s="248">
        <v>0.12</v>
      </c>
      <c r="H30" s="247">
        <v>0.27</v>
      </c>
      <c r="I30" s="247">
        <v>0.45</v>
      </c>
      <c r="J30" s="247">
        <v>0.61</v>
      </c>
      <c r="K30" s="247">
        <v>1</v>
      </c>
    </row>
    <row r="31" spans="2:11">
      <c r="B31" s="249" t="s">
        <v>240</v>
      </c>
      <c r="C31" s="250"/>
      <c r="D31" s="250"/>
      <c r="E31" s="250">
        <v>0</v>
      </c>
      <c r="F31" s="250">
        <v>0</v>
      </c>
      <c r="G31" s="251">
        <v>0</v>
      </c>
      <c r="H31" s="250">
        <v>0</v>
      </c>
      <c r="I31" s="250">
        <v>0</v>
      </c>
      <c r="J31" s="250">
        <v>0.01</v>
      </c>
      <c r="K31" s="250">
        <v>0.05</v>
      </c>
    </row>
    <row r="32" spans="2:11">
      <c r="B32" s="249" t="s">
        <v>241</v>
      </c>
      <c r="C32" s="250"/>
      <c r="D32" s="250"/>
      <c r="E32" s="250">
        <f t="shared" ref="E32:K32" si="0">E30-E31</f>
        <v>1E-3</v>
      </c>
      <c r="F32" s="250">
        <f t="shared" si="0"/>
        <v>0.05</v>
      </c>
      <c r="G32" s="250">
        <f t="shared" si="0"/>
        <v>0.12</v>
      </c>
      <c r="H32" s="250">
        <f t="shared" si="0"/>
        <v>0.27</v>
      </c>
      <c r="I32" s="250">
        <f t="shared" si="0"/>
        <v>0.45</v>
      </c>
      <c r="J32" s="250">
        <f t="shared" si="0"/>
        <v>0.6</v>
      </c>
      <c r="K32" s="250">
        <f t="shared" si="0"/>
        <v>0.95</v>
      </c>
    </row>
    <row r="33" spans="2:11">
      <c r="G33" s="2"/>
      <c r="H33" s="2"/>
      <c r="I33" s="2"/>
      <c r="J33" s="2"/>
      <c r="K33" s="2"/>
    </row>
    <row r="34" spans="2:11">
      <c r="B34" s="1" t="s">
        <v>247</v>
      </c>
      <c r="F34" s="1"/>
    </row>
    <row r="35" spans="2:11">
      <c r="F35" s="1"/>
    </row>
    <row r="36" spans="2:11">
      <c r="B36" s="1" t="s">
        <v>248</v>
      </c>
      <c r="F36" s="1"/>
    </row>
    <row r="37" spans="2:11">
      <c r="F37" s="1"/>
    </row>
    <row r="38" spans="2:11">
      <c r="B38" s="235" t="s">
        <v>249</v>
      </c>
      <c r="F38" s="1"/>
    </row>
    <row r="39" spans="2:11">
      <c r="F39" s="1"/>
    </row>
    <row r="40" spans="2:11">
      <c r="B40" s="3"/>
      <c r="C40" s="252">
        <v>2018</v>
      </c>
      <c r="D40" s="252">
        <v>2019</v>
      </c>
      <c r="E40" s="252">
        <v>2020</v>
      </c>
      <c r="F40" s="252">
        <v>2025</v>
      </c>
      <c r="G40" s="252">
        <v>2030</v>
      </c>
      <c r="H40" s="252">
        <v>2035</v>
      </c>
      <c r="I40" s="252">
        <v>2040</v>
      </c>
      <c r="J40" s="252">
        <v>2045</v>
      </c>
      <c r="K40" s="252">
        <v>2050</v>
      </c>
    </row>
    <row r="41" spans="2:11">
      <c r="B41" s="253" t="s">
        <v>250</v>
      </c>
      <c r="C41" s="245">
        <f t="shared" ref="C41:K41" si="1">$C19*(1-C28)</f>
        <v>2.1772145313843505</v>
      </c>
      <c r="D41" s="245">
        <f t="shared" si="1"/>
        <v>2.1631225279449695</v>
      </c>
      <c r="E41" s="245">
        <f t="shared" si="1"/>
        <v>2.1560765262252795</v>
      </c>
      <c r="F41" s="245">
        <f t="shared" si="1"/>
        <v>2.120846517626827</v>
      </c>
      <c r="G41" s="245">
        <f t="shared" si="1"/>
        <v>2.1443331900257951</v>
      </c>
      <c r="H41" s="245">
        <f t="shared" si="1"/>
        <v>1.8084737747205502</v>
      </c>
      <c r="I41" s="245">
        <f t="shared" si="1"/>
        <v>1.056900257953568</v>
      </c>
      <c r="J41" s="245">
        <f t="shared" si="1"/>
        <v>0</v>
      </c>
      <c r="K41" s="245">
        <f t="shared" si="1"/>
        <v>0</v>
      </c>
    </row>
    <row r="42" spans="2:11">
      <c r="B42" s="253" t="s">
        <v>252</v>
      </c>
      <c r="C42" s="245">
        <f t="shared" ref="C42:K42" si="2">$C20*(1-C29)</f>
        <v>2.5004832175408427</v>
      </c>
      <c r="D42" s="245">
        <f t="shared" si="2"/>
        <v>2.4916133963886504</v>
      </c>
      <c r="E42" s="245">
        <f t="shared" si="2"/>
        <v>2.4727986242476354</v>
      </c>
      <c r="F42" s="245">
        <f t="shared" si="2"/>
        <v>2.4324812553740327</v>
      </c>
      <c r="G42" s="245">
        <f t="shared" si="2"/>
        <v>2.3625978159931211</v>
      </c>
      <c r="H42" s="245">
        <f t="shared" si="2"/>
        <v>2.0965031814273432</v>
      </c>
      <c r="I42" s="245">
        <f t="shared" si="2"/>
        <v>1.2095210662080824</v>
      </c>
      <c r="J42" s="245">
        <f t="shared" si="2"/>
        <v>0</v>
      </c>
      <c r="K42" s="245">
        <f t="shared" si="2"/>
        <v>0</v>
      </c>
    </row>
    <row r="43" spans="2:11">
      <c r="B43" s="253" t="s">
        <v>253</v>
      </c>
      <c r="C43" s="245">
        <f t="shared" ref="C43:K43" si="3">$C22*(1-C30)</f>
        <v>2.7999143938091144</v>
      </c>
      <c r="D43" s="245">
        <f t="shared" si="3"/>
        <v>2.7999143938091144</v>
      </c>
      <c r="E43" s="245">
        <f t="shared" si="3"/>
        <v>2.7999143938091144</v>
      </c>
      <c r="F43" s="245">
        <f t="shared" si="3"/>
        <v>2.6625812553740325</v>
      </c>
      <c r="G43" s="245">
        <f t="shared" si="3"/>
        <v>2.4663910576096302</v>
      </c>
      <c r="H43" s="245">
        <f t="shared" si="3"/>
        <v>2.0459834909716252</v>
      </c>
      <c r="I43" s="245">
        <f t="shared" si="3"/>
        <v>1.5414944110060191</v>
      </c>
      <c r="J43" s="245">
        <f t="shared" si="3"/>
        <v>1.0930596732588134</v>
      </c>
      <c r="K43" s="245">
        <f t="shared" si="3"/>
        <v>0</v>
      </c>
    </row>
    <row r="44" spans="2:11">
      <c r="F44" s="1"/>
    </row>
    <row r="45" spans="2:11">
      <c r="B45" s="235" t="s">
        <v>256</v>
      </c>
      <c r="F45" s="1"/>
    </row>
    <row r="46" spans="2:11">
      <c r="F46" s="1"/>
    </row>
    <row r="47" spans="2:11">
      <c r="B47" s="3"/>
      <c r="C47" s="252">
        <v>2018</v>
      </c>
      <c r="D47" s="252">
        <v>2019</v>
      </c>
      <c r="E47" s="252">
        <v>2020</v>
      </c>
      <c r="F47" s="252">
        <v>2025</v>
      </c>
      <c r="G47" s="252">
        <v>2030</v>
      </c>
      <c r="H47" s="252">
        <v>2035</v>
      </c>
      <c r="I47" s="252">
        <v>2040</v>
      </c>
      <c r="J47" s="252">
        <v>2045</v>
      </c>
      <c r="K47" s="252">
        <v>2050</v>
      </c>
    </row>
    <row r="48" spans="2:11">
      <c r="B48" s="253" t="s">
        <v>250</v>
      </c>
      <c r="C48" s="245">
        <f t="shared" ref="C48:K48" si="4">$C7*(1-C28)</f>
        <v>2.8134450000000002</v>
      </c>
      <c r="D48" s="245">
        <f t="shared" si="4"/>
        <v>2.7952350000000004</v>
      </c>
      <c r="E48" s="245">
        <f t="shared" si="4"/>
        <v>2.7861300000000004</v>
      </c>
      <c r="F48" s="245">
        <f t="shared" si="4"/>
        <v>2.7406050000000004</v>
      </c>
      <c r="G48" s="245">
        <f t="shared" si="4"/>
        <v>2.7709550000000003</v>
      </c>
      <c r="H48" s="245">
        <f t="shared" si="4"/>
        <v>2.3369500000000003</v>
      </c>
      <c r="I48" s="245">
        <f t="shared" si="4"/>
        <v>1.36575</v>
      </c>
      <c r="J48" s="245">
        <f t="shared" si="4"/>
        <v>0</v>
      </c>
      <c r="K48" s="245">
        <f t="shared" si="4"/>
        <v>0</v>
      </c>
    </row>
    <row r="49" spans="2:11">
      <c r="B49" s="253" t="s">
        <v>252</v>
      </c>
      <c r="C49" s="245">
        <f t="shared" ref="C49:K49" si="5">$C8*(1-C29)</f>
        <v>2.9583540000000004</v>
      </c>
      <c r="D49" s="245">
        <f t="shared" si="5"/>
        <v>2.9478600000000004</v>
      </c>
      <c r="E49" s="245">
        <f t="shared" si="5"/>
        <v>2.9256000000000002</v>
      </c>
      <c r="F49" s="245">
        <f t="shared" si="5"/>
        <v>2.8779000000000003</v>
      </c>
      <c r="G49" s="245">
        <f t="shared" si="5"/>
        <v>2.79522</v>
      </c>
      <c r="H49" s="245">
        <f t="shared" si="5"/>
        <v>2.4804000000000004</v>
      </c>
      <c r="I49" s="245">
        <f t="shared" si="5"/>
        <v>1.4309999999999998</v>
      </c>
      <c r="J49" s="245">
        <f t="shared" si="5"/>
        <v>0</v>
      </c>
      <c r="K49" s="245">
        <f t="shared" si="5"/>
        <v>0</v>
      </c>
    </row>
    <row r="50" spans="2:11">
      <c r="B50" s="253" t="s">
        <v>253</v>
      </c>
      <c r="C50" s="245">
        <f t="shared" ref="C50:K50" si="6">$C10*(1-C30)</f>
        <v>2.3596379999999999</v>
      </c>
      <c r="D50" s="245">
        <f t="shared" si="6"/>
        <v>2.3596379999999999</v>
      </c>
      <c r="E50" s="245">
        <f t="shared" si="6"/>
        <v>2.3596379999999999</v>
      </c>
      <c r="F50" s="245">
        <f t="shared" si="6"/>
        <v>2.2439</v>
      </c>
      <c r="G50" s="245">
        <f t="shared" si="6"/>
        <v>2.07856</v>
      </c>
      <c r="H50" s="245">
        <f t="shared" si="6"/>
        <v>1.7242600000000001</v>
      </c>
      <c r="I50" s="245">
        <f t="shared" si="6"/>
        <v>1.2991000000000001</v>
      </c>
      <c r="J50" s="245">
        <f t="shared" si="6"/>
        <v>0.92118000000000011</v>
      </c>
      <c r="K50" s="245">
        <f t="shared" si="6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192"/>
  <sheetViews>
    <sheetView topLeftCell="A22" zoomScale="90" zoomScaleNormal="90" workbookViewId="0">
      <selection activeCell="J35" sqref="J35"/>
    </sheetView>
  </sheetViews>
  <sheetFormatPr baseColWidth="10" defaultColWidth="12.28515625" defaultRowHeight="15"/>
  <cols>
    <col min="1" max="1" width="15.42578125" style="55" customWidth="1"/>
    <col min="2" max="2" width="20.28515625" style="55" customWidth="1"/>
    <col min="3" max="14" width="11.7109375" style="55" customWidth="1"/>
    <col min="15" max="16" width="6.5703125" style="55" customWidth="1"/>
    <col min="17" max="17" width="23" style="55" customWidth="1"/>
    <col min="18" max="29" width="9.5703125" style="55" customWidth="1"/>
    <col min="30" max="983" width="12.28515625" style="55"/>
    <col min="984" max="984" width="12.5703125" style="55" customWidth="1"/>
    <col min="985" max="1024" width="11.42578125" style="55" customWidth="1"/>
  </cols>
  <sheetData>
    <row r="2" spans="2:12">
      <c r="B2" s="55" t="s">
        <v>222</v>
      </c>
      <c r="C2" s="255">
        <v>41.868000000000002</v>
      </c>
      <c r="D2" s="255" t="s">
        <v>223</v>
      </c>
      <c r="E2" s="255">
        <v>11.63</v>
      </c>
      <c r="F2" s="255" t="s">
        <v>224</v>
      </c>
    </row>
    <row r="3" spans="2:12">
      <c r="C3" s="255"/>
      <c r="D3" s="255"/>
      <c r="E3" s="255"/>
      <c r="F3" s="255"/>
    </row>
    <row r="4" spans="2:12">
      <c r="B4" s="55" t="s">
        <v>258</v>
      </c>
      <c r="C4" s="255"/>
      <c r="D4" s="255"/>
      <c r="E4" s="255"/>
      <c r="F4" s="255"/>
    </row>
    <row r="5" spans="2:12">
      <c r="B5" s="256" t="s">
        <v>236</v>
      </c>
      <c r="C5" s="257" t="s">
        <v>237</v>
      </c>
      <c r="D5" s="257"/>
      <c r="E5" s="257" t="s">
        <v>232</v>
      </c>
      <c r="F5" s="257"/>
    </row>
    <row r="6" spans="2:12">
      <c r="B6" s="258" t="s">
        <v>230</v>
      </c>
      <c r="C6" s="259">
        <v>2.34866723989682</v>
      </c>
      <c r="D6" s="257" t="s">
        <v>238</v>
      </c>
      <c r="E6" s="260">
        <v>9</v>
      </c>
      <c r="F6" s="257" t="s">
        <v>233</v>
      </c>
    </row>
    <row r="7" spans="2:12">
      <c r="B7" s="258" t="s">
        <v>234</v>
      </c>
      <c r="C7" s="259">
        <v>2.6878245915735199</v>
      </c>
      <c r="D7" s="257" t="s">
        <v>238</v>
      </c>
      <c r="E7" s="260">
        <v>9.83</v>
      </c>
      <c r="F7" s="257" t="s">
        <v>233</v>
      </c>
    </row>
    <row r="8" spans="2:12">
      <c r="B8" s="258" t="s">
        <v>135</v>
      </c>
      <c r="C8" s="259">
        <v>2.5542785898538298</v>
      </c>
      <c r="D8" s="257" t="s">
        <v>238</v>
      </c>
      <c r="E8" s="260">
        <v>9.83</v>
      </c>
      <c r="F8" s="257" t="s">
        <v>233</v>
      </c>
    </row>
    <row r="9" spans="2:12">
      <c r="B9" s="258" t="s">
        <v>5</v>
      </c>
      <c r="C9" s="259">
        <v>2.80271711092003</v>
      </c>
      <c r="D9" s="257" t="s">
        <v>239</v>
      </c>
      <c r="E9" s="260">
        <v>13.8</v>
      </c>
      <c r="F9" s="257" t="s">
        <v>235</v>
      </c>
    </row>
    <row r="10" spans="2:12">
      <c r="B10" s="258" t="s">
        <v>46</v>
      </c>
      <c r="C10" s="259">
        <v>0</v>
      </c>
      <c r="D10" s="257"/>
      <c r="E10" s="261"/>
      <c r="F10" s="257"/>
    </row>
    <row r="12" spans="2:12">
      <c r="B12" s="55" t="s">
        <v>259</v>
      </c>
    </row>
    <row r="13" spans="2:12">
      <c r="B13" s="262" t="s">
        <v>236</v>
      </c>
      <c r="C13" s="263">
        <v>2015</v>
      </c>
      <c r="D13" s="263">
        <v>2018</v>
      </c>
      <c r="E13" s="263">
        <v>2019</v>
      </c>
      <c r="F13" s="263">
        <v>2020</v>
      </c>
      <c r="G13" s="263">
        <v>2025</v>
      </c>
      <c r="H13" s="263">
        <v>2030</v>
      </c>
      <c r="I13" s="263">
        <v>2035</v>
      </c>
      <c r="J13" s="263">
        <v>2040</v>
      </c>
      <c r="K13" s="263">
        <v>2045</v>
      </c>
      <c r="L13" s="264">
        <v>2050</v>
      </c>
    </row>
    <row r="14" spans="2:12">
      <c r="B14" s="265" t="s">
        <v>230</v>
      </c>
      <c r="C14" s="266" t="s">
        <v>260</v>
      </c>
      <c r="D14" s="266">
        <v>2.1772145313843505</v>
      </c>
      <c r="E14" s="266">
        <v>2.1631225279449695</v>
      </c>
      <c r="F14" s="266">
        <v>2.1560765262252795</v>
      </c>
      <c r="G14" s="266">
        <v>2.120846517626827</v>
      </c>
      <c r="H14" s="266">
        <v>2.1443331900257951</v>
      </c>
      <c r="I14" s="266">
        <v>1.8084737747205502</v>
      </c>
      <c r="J14" s="266">
        <v>1.056900257953568</v>
      </c>
      <c r="K14" s="266">
        <v>0</v>
      </c>
      <c r="L14" s="266">
        <v>0</v>
      </c>
    </row>
    <row r="15" spans="2:12">
      <c r="B15" s="265" t="s">
        <v>234</v>
      </c>
      <c r="C15" s="266" t="s">
        <v>260</v>
      </c>
      <c r="D15" s="266">
        <v>2.5004832175408427</v>
      </c>
      <c r="E15" s="266">
        <v>2.4916133963886504</v>
      </c>
      <c r="F15" s="266">
        <v>2.4727986242476354</v>
      </c>
      <c r="G15" s="266">
        <v>2.4324812553740327</v>
      </c>
      <c r="H15" s="266">
        <v>2.3625978159931211</v>
      </c>
      <c r="I15" s="266">
        <v>2.0965031814273432</v>
      </c>
      <c r="J15" s="266">
        <v>1.2095210662080824</v>
      </c>
      <c r="K15" s="266">
        <v>0</v>
      </c>
      <c r="L15" s="266">
        <v>0</v>
      </c>
    </row>
    <row r="16" spans="2:12">
      <c r="B16" s="265" t="s">
        <v>5</v>
      </c>
      <c r="C16" s="266" t="s">
        <v>260</v>
      </c>
      <c r="D16" s="266">
        <v>2.7999143938091144</v>
      </c>
      <c r="E16" s="266">
        <v>2.7999143938091144</v>
      </c>
      <c r="F16" s="266">
        <v>2.7999143938091144</v>
      </c>
      <c r="G16" s="266">
        <v>2.6625812553740325</v>
      </c>
      <c r="H16" s="266">
        <v>2.4663910576096302</v>
      </c>
      <c r="I16" s="266">
        <v>2.0459834909716252</v>
      </c>
      <c r="J16" s="266">
        <v>1.5414944110060191</v>
      </c>
      <c r="K16" s="266">
        <v>1.0930596732588134</v>
      </c>
      <c r="L16" s="266">
        <v>0</v>
      </c>
    </row>
    <row r="17" spans="2:1024">
      <c r="B17" s="265" t="s">
        <v>46</v>
      </c>
      <c r="C17" s="266" t="s">
        <v>260</v>
      </c>
      <c r="D17" s="266">
        <v>0</v>
      </c>
      <c r="E17" s="266">
        <v>0</v>
      </c>
      <c r="F17" s="266">
        <v>0</v>
      </c>
      <c r="G17" s="266">
        <v>0</v>
      </c>
      <c r="H17" s="266">
        <v>0</v>
      </c>
      <c r="I17" s="266">
        <v>0</v>
      </c>
      <c r="J17" s="266">
        <v>0</v>
      </c>
      <c r="K17" s="266">
        <v>0</v>
      </c>
      <c r="L17" s="266">
        <v>0</v>
      </c>
    </row>
    <row r="21" spans="2:1024">
      <c r="B21" s="267" t="s">
        <v>95</v>
      </c>
      <c r="C21" s="267" t="s">
        <v>261</v>
      </c>
      <c r="D21" s="267"/>
      <c r="E21" s="267"/>
      <c r="F21" s="268"/>
      <c r="G21" s="268"/>
      <c r="H21" s="268"/>
      <c r="I21" s="268"/>
      <c r="J21" s="268"/>
      <c r="K21" s="268"/>
      <c r="L21" s="268"/>
      <c r="M21" s="268"/>
      <c r="N21" s="268"/>
    </row>
    <row r="23" spans="2:1024" s="61" customFormat="1">
      <c r="B23" s="269" t="s">
        <v>262</v>
      </c>
      <c r="C23" s="270"/>
      <c r="D23" s="270"/>
      <c r="E23" s="270"/>
      <c r="F23" s="270"/>
      <c r="G23" s="270"/>
      <c r="H23" s="271"/>
      <c r="I23" s="270"/>
      <c r="AKU23" s="55"/>
      <c r="AKV23" s="55"/>
      <c r="AKW23" s="55"/>
      <c r="AKX23" s="55"/>
      <c r="AKY23" s="55"/>
      <c r="AKZ23" s="55"/>
      <c r="ALA23" s="55"/>
      <c r="ALB23" s="55"/>
      <c r="ALC23" s="55"/>
      <c r="ALD23" s="55"/>
      <c r="ALE23" s="55"/>
      <c r="ALF23" s="55"/>
      <c r="ALG23" s="55"/>
      <c r="ALH23" s="55"/>
      <c r="ALI23" s="55"/>
      <c r="ALJ23" s="55"/>
      <c r="ALK23" s="55"/>
      <c r="ALL23" s="55"/>
      <c r="ALM23" s="55"/>
      <c r="ALN23" s="55"/>
      <c r="ALO23" s="55"/>
      <c r="ALP23" s="55"/>
      <c r="ALQ23" s="55"/>
      <c r="ALR23" s="55"/>
      <c r="ALS23" s="55"/>
      <c r="ALT23" s="55"/>
      <c r="ALU23" s="55"/>
      <c r="ALV23" s="55"/>
      <c r="ALW23" s="55"/>
      <c r="ALX23" s="55"/>
      <c r="ALY23" s="55"/>
      <c r="ALZ23" s="55"/>
      <c r="AMA23" s="55"/>
      <c r="AMB23" s="55"/>
      <c r="AMC23" s="55"/>
      <c r="AMD23" s="55"/>
      <c r="AME23" s="55"/>
      <c r="AMF23" s="55"/>
      <c r="AMG23" s="55"/>
      <c r="AMH23" s="55"/>
      <c r="AMI23" s="55"/>
      <c r="AMJ23" s="55"/>
    </row>
    <row r="24" spans="2:1024">
      <c r="C24" s="255"/>
      <c r="D24" s="255"/>
      <c r="E24" s="255"/>
      <c r="F24" s="255"/>
      <c r="G24" s="255"/>
      <c r="H24" s="255"/>
      <c r="I24" s="255"/>
    </row>
    <row r="25" spans="2:1024">
      <c r="B25" s="272" t="s">
        <v>263</v>
      </c>
      <c r="C25" s="273"/>
      <c r="D25" s="273"/>
      <c r="E25" s="273"/>
      <c r="F25" s="273"/>
      <c r="G25" s="273"/>
      <c r="H25" s="273"/>
      <c r="I25" s="273"/>
      <c r="J25" s="273"/>
      <c r="K25" s="273"/>
      <c r="L25" s="273"/>
      <c r="M25" s="273"/>
      <c r="N25" s="273"/>
    </row>
    <row r="27" spans="2:1024">
      <c r="B27" s="52" t="s">
        <v>264</v>
      </c>
      <c r="C27" s="255" t="s">
        <v>108</v>
      </c>
      <c r="D27" s="255"/>
      <c r="E27" s="255"/>
      <c r="F27" s="255" t="s">
        <v>108</v>
      </c>
      <c r="G27" s="255"/>
      <c r="H27" s="255"/>
      <c r="I27" s="255"/>
      <c r="K27" s="255"/>
      <c r="L27" s="255"/>
      <c r="M27" s="255"/>
    </row>
    <row r="28" spans="2:1024">
      <c r="B28" s="274" t="s">
        <v>95</v>
      </c>
      <c r="C28" s="274">
        <v>2015</v>
      </c>
      <c r="D28" s="274">
        <v>2016</v>
      </c>
      <c r="E28" s="274">
        <v>2017</v>
      </c>
      <c r="F28" s="274">
        <v>2018</v>
      </c>
      <c r="G28" s="274">
        <v>2019</v>
      </c>
      <c r="H28" s="274">
        <v>2020</v>
      </c>
      <c r="I28" s="274">
        <v>2025</v>
      </c>
      <c r="J28" s="274">
        <v>2030</v>
      </c>
      <c r="K28" s="274">
        <v>2035</v>
      </c>
      <c r="L28" s="274">
        <v>2040</v>
      </c>
      <c r="M28" s="274">
        <v>2045</v>
      </c>
      <c r="N28" s="275">
        <v>2050</v>
      </c>
    </row>
    <row r="29" spans="2:1024">
      <c r="B29" s="276" t="s">
        <v>265</v>
      </c>
      <c r="C29" s="261">
        <v>36.0214709888496</v>
      </c>
      <c r="D29" s="261">
        <v>36.538360800235097</v>
      </c>
      <c r="E29" s="261">
        <v>37.058760598969897</v>
      </c>
      <c r="F29" s="261">
        <v>37.321089049871503</v>
      </c>
      <c r="G29" s="261">
        <v>37.548734020812603</v>
      </c>
      <c r="H29" s="261">
        <v>37.309447543669897</v>
      </c>
      <c r="I29" s="277">
        <v>36.309447543669897</v>
      </c>
      <c r="J29" s="277">
        <v>34.809447543669897</v>
      </c>
      <c r="K29" s="277">
        <v>33.309447543669897</v>
      </c>
      <c r="L29" s="277">
        <v>31.809447543669901</v>
      </c>
      <c r="M29" s="277">
        <v>30.309447543669901</v>
      </c>
      <c r="N29" s="277">
        <v>28.809447543669901</v>
      </c>
    </row>
    <row r="30" spans="2:1024">
      <c r="B30" s="276" t="s">
        <v>266</v>
      </c>
      <c r="C30" s="278">
        <v>1.9403870000000001</v>
      </c>
      <c r="D30" s="278">
        <v>2.042316</v>
      </c>
      <c r="E30" s="278">
        <v>2.1416279999999999</v>
      </c>
      <c r="F30" s="278">
        <v>2.2037420000000001</v>
      </c>
      <c r="G30" s="278">
        <v>2.2403019999999998</v>
      </c>
      <c r="H30" s="278">
        <v>1.684725</v>
      </c>
      <c r="I30" s="279">
        <v>1.9</v>
      </c>
      <c r="J30" s="279">
        <v>1.8</v>
      </c>
      <c r="K30" s="279">
        <v>1.8</v>
      </c>
      <c r="L30" s="279">
        <v>1.8</v>
      </c>
      <c r="M30" s="279">
        <v>1.8</v>
      </c>
      <c r="N30" s="279">
        <v>1.8</v>
      </c>
    </row>
    <row r="31" spans="2:1024">
      <c r="B31" s="280" t="s">
        <v>267</v>
      </c>
      <c r="J31" s="55">
        <f>J29/H29-1</f>
        <v>-6.7007156754969488E-2</v>
      </c>
      <c r="N31" s="55">
        <f>N29/H29-1</f>
        <v>-0.22782433296689619</v>
      </c>
    </row>
    <row r="32" spans="2:1024">
      <c r="D32" s="696">
        <f>(C29+C30-D29)/C29</f>
        <v>3.9518019379473607E-2</v>
      </c>
      <c r="E32" s="696">
        <f t="shared" ref="E32:H32" si="0">(D29+D30-E29)/D29</f>
        <v>4.1652558241074868E-2</v>
      </c>
      <c r="F32" s="696">
        <f t="shared" si="0"/>
        <v>5.0711343788184572E-2</v>
      </c>
      <c r="G32" s="696">
        <f t="shared" si="0"/>
        <v>5.2948536052050237E-2</v>
      </c>
      <c r="H32" s="696">
        <f t="shared" si="0"/>
        <v>6.6036540027376509E-2</v>
      </c>
      <c r="I32" s="696"/>
      <c r="J32" s="696">
        <f>(I29+5*I30-J29)/5/I29</f>
        <v>6.0590291200493439E-2</v>
      </c>
      <c r="K32" s="696">
        <f t="shared" ref="K32:N32" si="1">(J29+5*J30-K29)/5/J29</f>
        <v>6.0328449549952291E-2</v>
      </c>
      <c r="L32" s="696">
        <f t="shared" si="1"/>
        <v>6.3045176514765752E-2</v>
      </c>
      <c r="M32" s="696">
        <f t="shared" si="1"/>
        <v>6.6018122355535905E-2</v>
      </c>
      <c r="N32" s="696">
        <f t="shared" si="1"/>
        <v>6.9285327519556975E-2</v>
      </c>
    </row>
    <row r="33" spans="2:14">
      <c r="B33" s="55" t="s">
        <v>268</v>
      </c>
    </row>
    <row r="34" spans="2:14">
      <c r="B34" s="281"/>
      <c r="C34" s="282">
        <v>2015</v>
      </c>
      <c r="D34" s="282">
        <v>2016</v>
      </c>
      <c r="E34" s="283">
        <v>2017</v>
      </c>
      <c r="F34" s="283">
        <v>2018</v>
      </c>
      <c r="G34" s="283">
        <v>2019</v>
      </c>
      <c r="H34" s="283">
        <v>2020</v>
      </c>
    </row>
    <row r="35" spans="2:14">
      <c r="B35" s="284" t="s">
        <v>269</v>
      </c>
      <c r="C35" s="285">
        <v>12358.8938140587</v>
      </c>
      <c r="D35" s="285">
        <v>12392.043181639399</v>
      </c>
      <c r="E35" s="285">
        <v>12258.503028016899</v>
      </c>
      <c r="F35" s="285">
        <v>12102.695269973499</v>
      </c>
      <c r="G35" s="285">
        <v>11923.716460932401</v>
      </c>
      <c r="H35" s="285">
        <v>9881.9155520911809</v>
      </c>
    </row>
    <row r="36" spans="2:14">
      <c r="B36" s="284" t="s">
        <v>270</v>
      </c>
      <c r="C36" s="285">
        <v>14696.5611207525</v>
      </c>
      <c r="D36" s="285">
        <v>14693.0113358659</v>
      </c>
      <c r="E36" s="285">
        <v>14509.9564802313</v>
      </c>
      <c r="F36" s="285">
        <v>14308.779978401401</v>
      </c>
      <c r="G36" s="285">
        <v>14079.2932744633</v>
      </c>
      <c r="H36" s="285">
        <v>11628.1667629433</v>
      </c>
    </row>
    <row r="37" spans="2:14">
      <c r="B37" s="284" t="s">
        <v>271</v>
      </c>
      <c r="C37" s="285">
        <v>8180.2486617022496</v>
      </c>
      <c r="D37" s="285">
        <v>8335.8644002792607</v>
      </c>
      <c r="E37" s="285">
        <v>8414.2437276707606</v>
      </c>
      <c r="F37" s="285">
        <v>8540.0786831883197</v>
      </c>
      <c r="G37" s="285">
        <v>8680.28000072338</v>
      </c>
      <c r="H37" s="285">
        <v>7422.0969569149802</v>
      </c>
    </row>
    <row r="39" spans="2:14">
      <c r="B39" s="272" t="s">
        <v>272</v>
      </c>
      <c r="C39" s="272"/>
      <c r="D39" s="272"/>
      <c r="E39" s="272"/>
      <c r="F39" s="272"/>
      <c r="G39" s="272"/>
      <c r="H39" s="272"/>
      <c r="I39" s="272"/>
      <c r="J39" s="272"/>
      <c r="K39" s="272"/>
      <c r="L39" s="272"/>
      <c r="M39" s="272"/>
      <c r="N39" s="272"/>
    </row>
    <row r="41" spans="2:14">
      <c r="B41" s="286" t="s">
        <v>273</v>
      </c>
      <c r="C41" s="255"/>
      <c r="D41" s="255"/>
      <c r="E41" s="255"/>
      <c r="F41" s="255"/>
      <c r="G41" s="255"/>
      <c r="H41" s="255"/>
      <c r="I41" s="255"/>
    </row>
    <row r="42" spans="2:14">
      <c r="C42" s="255" t="s">
        <v>108</v>
      </c>
      <c r="D42" s="255"/>
      <c r="E42" s="255"/>
      <c r="F42" s="255" t="s">
        <v>108</v>
      </c>
      <c r="G42" s="255" t="s">
        <v>108</v>
      </c>
      <c r="H42" s="255" t="s">
        <v>274</v>
      </c>
      <c r="I42" s="255" t="s">
        <v>275</v>
      </c>
      <c r="J42" s="255" t="s">
        <v>275</v>
      </c>
      <c r="K42" s="255" t="s">
        <v>275</v>
      </c>
      <c r="L42" s="255" t="s">
        <v>275</v>
      </c>
      <c r="M42" s="255" t="s">
        <v>275</v>
      </c>
      <c r="N42" s="255" t="s">
        <v>275</v>
      </c>
    </row>
    <row r="43" spans="2:14">
      <c r="B43" s="287" t="s">
        <v>188</v>
      </c>
      <c r="C43" s="274">
        <v>2015</v>
      </c>
      <c r="D43" s="274">
        <v>2016</v>
      </c>
      <c r="E43" s="274">
        <v>2017</v>
      </c>
      <c r="F43" s="274">
        <v>2018</v>
      </c>
      <c r="G43" s="274">
        <v>2019</v>
      </c>
      <c r="H43" s="274">
        <v>2020</v>
      </c>
      <c r="I43" s="274">
        <v>2025</v>
      </c>
      <c r="J43" s="274">
        <v>2030</v>
      </c>
      <c r="K43" s="274">
        <v>2035</v>
      </c>
      <c r="L43" s="274">
        <v>2040</v>
      </c>
      <c r="M43" s="274">
        <v>2045</v>
      </c>
      <c r="N43" s="275">
        <v>2050</v>
      </c>
    </row>
    <row r="44" spans="2:14">
      <c r="B44" s="288" t="s">
        <v>276</v>
      </c>
      <c r="C44" s="289">
        <v>0.98716183936503399</v>
      </c>
      <c r="D44" s="289">
        <v>0.98523147250474497</v>
      </c>
      <c r="E44" s="289">
        <v>0.981989402454581</v>
      </c>
      <c r="F44" s="289">
        <v>0.97796883664240197</v>
      </c>
      <c r="G44" s="289">
        <v>0.971334668272402</v>
      </c>
      <c r="H44" s="289">
        <v>0.87953582928964702</v>
      </c>
      <c r="I44" s="289">
        <v>0.71</v>
      </c>
      <c r="J44" s="289">
        <v>0.36</v>
      </c>
      <c r="K44" s="289">
        <v>0</v>
      </c>
      <c r="L44" s="289">
        <v>0</v>
      </c>
      <c r="M44" s="289">
        <v>0</v>
      </c>
      <c r="N44" s="289">
        <v>0</v>
      </c>
    </row>
    <row r="45" spans="2:14">
      <c r="B45" s="290" t="s">
        <v>277</v>
      </c>
      <c r="C45" s="291">
        <v>0.41103707662440497</v>
      </c>
      <c r="D45" s="291">
        <v>0.46661829021561801</v>
      </c>
      <c r="E45" s="291">
        <v>0.51316475130134598</v>
      </c>
      <c r="F45" s="291">
        <v>0.59254622365050003</v>
      </c>
      <c r="G45" s="291">
        <v>0.628929492541631</v>
      </c>
      <c r="H45" s="291">
        <v>0.56228167801866802</v>
      </c>
      <c r="I45" s="292">
        <v>0.496</v>
      </c>
      <c r="J45" s="292">
        <v>0.23</v>
      </c>
      <c r="K45" s="293">
        <v>0</v>
      </c>
      <c r="L45" s="293">
        <v>0</v>
      </c>
      <c r="M45" s="293">
        <v>0</v>
      </c>
      <c r="N45" s="293">
        <v>0</v>
      </c>
    </row>
    <row r="46" spans="2:14">
      <c r="B46" s="290" t="s">
        <v>278</v>
      </c>
      <c r="C46" s="291">
        <v>0.57612476274062896</v>
      </c>
      <c r="D46" s="291">
        <v>0.51861318228912701</v>
      </c>
      <c r="E46" s="291">
        <v>0.46882465115323502</v>
      </c>
      <c r="F46" s="291">
        <v>0.385422612991902</v>
      </c>
      <c r="G46" s="291">
        <v>0.342405175730772</v>
      </c>
      <c r="H46" s="291">
        <v>0.317254151270979</v>
      </c>
      <c r="I46" s="294">
        <v>0.17399999999999999</v>
      </c>
      <c r="J46" s="294">
        <v>0.06</v>
      </c>
      <c r="K46" s="293">
        <v>0</v>
      </c>
      <c r="L46" s="293">
        <v>0</v>
      </c>
      <c r="M46" s="293">
        <v>0</v>
      </c>
      <c r="N46" s="293">
        <v>0</v>
      </c>
    </row>
    <row r="47" spans="2:14">
      <c r="B47" s="290" t="s">
        <v>279</v>
      </c>
      <c r="C47" s="291">
        <v>8.9698601361480994E-3</v>
      </c>
      <c r="D47" s="291">
        <v>1.07402576290838E-2</v>
      </c>
      <c r="E47" s="291">
        <v>1.1801302560482001E-2</v>
      </c>
      <c r="F47" s="291">
        <v>1.42843399998729E-2</v>
      </c>
      <c r="G47" s="291">
        <v>1.9216605618349699E-2</v>
      </c>
      <c r="H47" s="291">
        <v>6.6026206057368406E-2</v>
      </c>
      <c r="I47" s="295">
        <v>0.26</v>
      </c>
      <c r="J47" s="295">
        <v>0.66</v>
      </c>
      <c r="K47" s="293">
        <v>1</v>
      </c>
      <c r="L47" s="293">
        <v>1</v>
      </c>
      <c r="M47" s="293">
        <v>1</v>
      </c>
      <c r="N47" s="293">
        <v>1</v>
      </c>
    </row>
    <row r="48" spans="2:14">
      <c r="B48" s="290" t="s">
        <v>280</v>
      </c>
      <c r="C48" s="291">
        <v>3.8683004988180202E-3</v>
      </c>
      <c r="D48" s="291">
        <v>4.02826986617154E-3</v>
      </c>
      <c r="E48" s="291">
        <v>6.2092949849366901E-3</v>
      </c>
      <c r="F48" s="291">
        <v>7.7468233577251801E-3</v>
      </c>
      <c r="G48" s="291">
        <v>9.4487261092477699E-3</v>
      </c>
      <c r="H48" s="291">
        <v>5.4437964652984901E-2</v>
      </c>
      <c r="I48" s="295">
        <v>7.0000000000000007E-2</v>
      </c>
      <c r="J48" s="295">
        <v>0.05</v>
      </c>
      <c r="K48" s="293">
        <v>0</v>
      </c>
      <c r="L48" s="293">
        <v>0</v>
      </c>
      <c r="M48" s="293">
        <v>0</v>
      </c>
      <c r="N48" s="293">
        <v>0</v>
      </c>
    </row>
    <row r="49" spans="1:16">
      <c r="B49" s="290" t="s">
        <v>47</v>
      </c>
      <c r="C49" s="294">
        <v>0</v>
      </c>
      <c r="D49" s="294">
        <v>0</v>
      </c>
      <c r="E49" s="294">
        <v>0</v>
      </c>
      <c r="F49" s="294">
        <v>0</v>
      </c>
      <c r="G49" s="294">
        <v>0</v>
      </c>
      <c r="H49" s="294">
        <v>0</v>
      </c>
      <c r="I49" s="294">
        <v>0</v>
      </c>
      <c r="J49" s="294">
        <v>0</v>
      </c>
      <c r="K49" s="294">
        <v>0</v>
      </c>
      <c r="L49" s="294">
        <v>0</v>
      </c>
      <c r="M49" s="294">
        <v>0</v>
      </c>
      <c r="N49" s="294">
        <v>0</v>
      </c>
    </row>
    <row r="50" spans="1:16">
      <c r="B50" s="55" t="s">
        <v>281</v>
      </c>
      <c r="C50" s="187">
        <v>0.58361733584759123</v>
      </c>
      <c r="D50" s="187">
        <v>0.52638714531790332</v>
      </c>
      <c r="E50" s="187">
        <v>0.47742333061982217</v>
      </c>
      <c r="F50" s="187">
        <v>0.39410520923667558</v>
      </c>
      <c r="G50" s="187">
        <v>0.35250999157660828</v>
      </c>
      <c r="H50" s="187">
        <v>0.36070634157929399</v>
      </c>
      <c r="I50" s="187">
        <v>0.24507042253521127</v>
      </c>
      <c r="J50" s="187">
        <v>0.16666666666666666</v>
      </c>
      <c r="K50" s="187" t="e">
        <v>#DIV/0!</v>
      </c>
      <c r="L50" s="187" t="e">
        <v>#DIV/0!</v>
      </c>
      <c r="M50" s="187" t="e">
        <v>#DIV/0!</v>
      </c>
      <c r="N50" s="187" t="e">
        <v>#DIV/0!</v>
      </c>
    </row>
    <row r="51" spans="1:16">
      <c r="B51" s="55" t="s">
        <v>282</v>
      </c>
      <c r="C51" s="187">
        <v>1.2838160634966119E-2</v>
      </c>
      <c r="D51" s="187">
        <v>1.476852749525534E-2</v>
      </c>
      <c r="E51" s="187">
        <v>1.8010597545418693E-2</v>
      </c>
      <c r="F51" s="187">
        <v>2.2031163357598079E-2</v>
      </c>
      <c r="G51" s="187">
        <v>2.8665331727597471E-2</v>
      </c>
      <c r="H51" s="187">
        <v>0.12046417071035331</v>
      </c>
      <c r="I51" s="187">
        <v>0.33</v>
      </c>
      <c r="J51" s="187">
        <v>0.71000000000000008</v>
      </c>
      <c r="K51" s="187">
        <v>1</v>
      </c>
      <c r="L51" s="187">
        <v>1</v>
      </c>
      <c r="M51" s="187">
        <v>1</v>
      </c>
      <c r="N51" s="187">
        <v>1</v>
      </c>
    </row>
    <row r="52" spans="1:16">
      <c r="B52" s="296" t="s">
        <v>283</v>
      </c>
      <c r="C52" s="297">
        <v>1</v>
      </c>
      <c r="D52" s="297">
        <v>1.0000000000000004</v>
      </c>
      <c r="E52" s="297">
        <v>0.99999999999999967</v>
      </c>
      <c r="F52" s="297">
        <v>1</v>
      </c>
      <c r="G52" s="297">
        <v>1.0000000000000004</v>
      </c>
      <c r="H52" s="297">
        <v>1.0000000000000004</v>
      </c>
      <c r="I52" s="297">
        <v>1</v>
      </c>
      <c r="J52" s="297">
        <v>1</v>
      </c>
      <c r="K52" s="297">
        <v>1</v>
      </c>
      <c r="L52" s="297">
        <v>1</v>
      </c>
      <c r="M52" s="297">
        <v>1</v>
      </c>
      <c r="N52" s="297">
        <v>1</v>
      </c>
      <c r="O52" s="187"/>
      <c r="P52" s="187"/>
    </row>
    <row r="53" spans="1:16">
      <c r="A53" s="255"/>
      <c r="B53" s="255"/>
      <c r="C53" s="255"/>
      <c r="D53" s="255"/>
      <c r="E53" s="255"/>
      <c r="F53" s="255"/>
      <c r="G53" s="255"/>
      <c r="H53" s="255"/>
      <c r="I53" s="255"/>
      <c r="J53" s="255"/>
      <c r="K53" s="255"/>
      <c r="L53" s="255"/>
      <c r="M53" s="255"/>
      <c r="N53" s="255"/>
      <c r="O53" s="255"/>
      <c r="P53" s="255"/>
    </row>
    <row r="54" spans="1:16">
      <c r="J54" s="298"/>
    </row>
    <row r="55" spans="1:16">
      <c r="B55" s="272" t="s">
        <v>284</v>
      </c>
      <c r="C55" s="272"/>
      <c r="D55" s="272"/>
      <c r="E55" s="272"/>
      <c r="F55" s="272"/>
      <c r="G55" s="272"/>
      <c r="H55" s="272"/>
      <c r="I55" s="272"/>
      <c r="J55" s="272"/>
      <c r="K55" s="272"/>
      <c r="L55" s="272"/>
      <c r="M55" s="272"/>
      <c r="N55" s="272"/>
    </row>
    <row r="57" spans="1:16">
      <c r="B57" s="286" t="s">
        <v>285</v>
      </c>
      <c r="C57" s="255"/>
      <c r="D57" s="255"/>
      <c r="E57" s="255"/>
      <c r="F57" s="255"/>
      <c r="G57" s="255"/>
      <c r="H57" s="255"/>
      <c r="I57" s="255"/>
      <c r="J57" s="255"/>
    </row>
    <row r="58" spans="1:16">
      <c r="C58" s="55" t="s">
        <v>108</v>
      </c>
      <c r="F58" s="55" t="s">
        <v>108</v>
      </c>
    </row>
    <row r="59" spans="1:16">
      <c r="B59" s="299"/>
      <c r="C59" s="274">
        <v>2015</v>
      </c>
      <c r="D59" s="274">
        <v>2016</v>
      </c>
      <c r="E59" s="274">
        <v>2017</v>
      </c>
      <c r="F59" s="274">
        <v>2018</v>
      </c>
      <c r="G59" s="274">
        <v>2019</v>
      </c>
      <c r="H59" s="274">
        <v>2020</v>
      </c>
      <c r="I59" s="274">
        <v>2025</v>
      </c>
      <c r="J59" s="274">
        <v>2030</v>
      </c>
      <c r="K59" s="274">
        <v>2035</v>
      </c>
      <c r="L59" s="274">
        <v>2040</v>
      </c>
      <c r="M59" s="274">
        <v>2045</v>
      </c>
      <c r="N59" s="275">
        <v>2050</v>
      </c>
    </row>
    <row r="60" spans="1:16">
      <c r="B60" s="290" t="s">
        <v>286</v>
      </c>
      <c r="C60" s="300">
        <v>6.22</v>
      </c>
      <c r="D60" s="279">
        <v>6.22</v>
      </c>
      <c r="E60" s="279">
        <v>6.22</v>
      </c>
      <c r="F60" s="279">
        <v>6.22</v>
      </c>
      <c r="G60" s="279">
        <v>6.22</v>
      </c>
      <c r="H60" s="300">
        <v>5.65</v>
      </c>
      <c r="I60" s="300">
        <v>5.6</v>
      </c>
      <c r="J60" s="301">
        <v>5.2</v>
      </c>
      <c r="K60" s="302" t="s">
        <v>260</v>
      </c>
      <c r="L60" s="302" t="s">
        <v>260</v>
      </c>
      <c r="M60" s="302" t="s">
        <v>260</v>
      </c>
      <c r="N60" s="302" t="s">
        <v>260</v>
      </c>
    </row>
    <row r="61" spans="1:16">
      <c r="B61" s="290" t="s">
        <v>287</v>
      </c>
      <c r="C61" s="300">
        <v>5.35</v>
      </c>
      <c r="D61" s="279">
        <v>5.35</v>
      </c>
      <c r="E61" s="279">
        <v>5.35</v>
      </c>
      <c r="F61" s="279">
        <v>5.35</v>
      </c>
      <c r="G61" s="279">
        <v>5.35</v>
      </c>
      <c r="H61" s="300">
        <v>5.0199999999999996</v>
      </c>
      <c r="I61" s="300">
        <v>4.92</v>
      </c>
      <c r="J61" s="301">
        <v>4.5</v>
      </c>
      <c r="K61" s="302" t="s">
        <v>260</v>
      </c>
      <c r="L61" s="302" t="s">
        <v>260</v>
      </c>
      <c r="M61" s="302" t="s">
        <v>260</v>
      </c>
      <c r="N61" s="302" t="s">
        <v>260</v>
      </c>
    </row>
    <row r="62" spans="1:16">
      <c r="B62" s="290" t="s">
        <v>288</v>
      </c>
      <c r="C62" s="303" t="s">
        <v>260</v>
      </c>
      <c r="D62" s="279" t="s">
        <v>260</v>
      </c>
      <c r="E62" s="279" t="s">
        <v>260</v>
      </c>
      <c r="F62" s="279" t="s">
        <v>260</v>
      </c>
      <c r="G62" s="279" t="s">
        <v>260</v>
      </c>
      <c r="H62" s="303" t="s">
        <v>260</v>
      </c>
      <c r="I62" s="303" t="s">
        <v>260</v>
      </c>
      <c r="J62" s="304" t="s">
        <v>260</v>
      </c>
      <c r="K62" s="303" t="s">
        <v>260</v>
      </c>
      <c r="L62" s="279" t="s">
        <v>260</v>
      </c>
      <c r="M62" s="279" t="s">
        <v>260</v>
      </c>
      <c r="N62" s="279" t="s">
        <v>260</v>
      </c>
    </row>
    <row r="63" spans="1:16">
      <c r="B63" s="290" t="s">
        <v>289</v>
      </c>
      <c r="C63" s="303">
        <v>17.8</v>
      </c>
      <c r="D63" s="279">
        <v>17.8</v>
      </c>
      <c r="E63" s="279">
        <v>17.8</v>
      </c>
      <c r="F63" s="279">
        <v>17.8</v>
      </c>
      <c r="G63" s="279">
        <v>17.8</v>
      </c>
      <c r="H63" s="305">
        <v>17.3594278055694</v>
      </c>
      <c r="I63" s="305">
        <v>16.5</v>
      </c>
      <c r="J63" s="306">
        <v>15.7</v>
      </c>
      <c r="K63" s="277">
        <v>14.85</v>
      </c>
      <c r="L63" s="277">
        <v>14</v>
      </c>
      <c r="M63" s="277">
        <v>13.675000000000001</v>
      </c>
      <c r="N63" s="306">
        <v>13</v>
      </c>
    </row>
    <row r="65" spans="2:14">
      <c r="B65" s="55" t="s">
        <v>290</v>
      </c>
      <c r="C65" s="55" t="s">
        <v>291</v>
      </c>
    </row>
    <row r="66" spans="2:14">
      <c r="B66" s="55" t="s">
        <v>292</v>
      </c>
      <c r="C66" s="298">
        <v>0.7</v>
      </c>
      <c r="D66" s="298"/>
      <c r="E66" s="298"/>
    </row>
    <row r="68" spans="2:14">
      <c r="B68" s="52"/>
      <c r="C68" s="52">
        <v>2015</v>
      </c>
      <c r="D68" s="52">
        <v>2016</v>
      </c>
      <c r="E68" s="52">
        <v>2017</v>
      </c>
      <c r="F68" s="52">
        <v>2018</v>
      </c>
      <c r="G68" s="52">
        <v>2019</v>
      </c>
      <c r="H68" s="52">
        <v>2020</v>
      </c>
      <c r="I68" s="52">
        <v>2025</v>
      </c>
      <c r="J68" s="52">
        <v>2030</v>
      </c>
      <c r="K68" s="52">
        <v>2035</v>
      </c>
      <c r="L68" s="52">
        <v>2040</v>
      </c>
      <c r="M68" s="52">
        <v>2045</v>
      </c>
      <c r="N68" s="52">
        <v>2050</v>
      </c>
    </row>
    <row r="69" spans="2:14">
      <c r="B69" s="55" t="s">
        <v>293</v>
      </c>
      <c r="C69" s="55">
        <v>111.2</v>
      </c>
      <c r="F69" s="55">
        <v>111.8</v>
      </c>
    </row>
    <row r="71" spans="2:14">
      <c r="B71" s="52" t="s">
        <v>294</v>
      </c>
    </row>
    <row r="72" spans="2:14">
      <c r="B72" s="307" t="s">
        <v>295</v>
      </c>
      <c r="C72" s="308">
        <v>2015</v>
      </c>
      <c r="D72" s="308">
        <v>2016</v>
      </c>
      <c r="E72" s="308">
        <v>2017</v>
      </c>
      <c r="F72" s="308">
        <v>2018</v>
      </c>
      <c r="G72" s="308">
        <v>2019</v>
      </c>
      <c r="H72" s="308">
        <v>2020</v>
      </c>
      <c r="I72" s="308">
        <v>2025</v>
      </c>
      <c r="J72" s="308">
        <v>2030</v>
      </c>
      <c r="K72" s="308">
        <v>2035</v>
      </c>
      <c r="L72" s="308">
        <v>2040</v>
      </c>
      <c r="M72" s="308">
        <v>2045</v>
      </c>
      <c r="N72" s="308">
        <v>2050</v>
      </c>
    </row>
    <row r="73" spans="2:14">
      <c r="B73" s="290" t="s">
        <v>133</v>
      </c>
      <c r="C73" s="309">
        <v>146.08710232158219</v>
      </c>
      <c r="D73" s="309">
        <v>146.08710232158219</v>
      </c>
      <c r="E73" s="309">
        <v>146.08710232158219</v>
      </c>
      <c r="F73" s="309">
        <v>146.08710232158219</v>
      </c>
      <c r="G73" s="309">
        <v>146.08710232158219</v>
      </c>
      <c r="H73" s="309">
        <v>132.69969905417034</v>
      </c>
      <c r="I73" s="309">
        <v>131.52536543422192</v>
      </c>
      <c r="J73" s="310">
        <v>122.13069647463465</v>
      </c>
      <c r="K73" s="309" t="e">
        <v>#VALUE!</v>
      </c>
      <c r="L73" s="309" t="e">
        <v>#VALUE!</v>
      </c>
      <c r="M73" s="309" t="e">
        <v>#VALUE!</v>
      </c>
      <c r="N73" s="309" t="e">
        <v>#VALUE!</v>
      </c>
    </row>
    <row r="74" spans="2:14">
      <c r="B74" s="290" t="s">
        <v>134</v>
      </c>
      <c r="C74" s="309">
        <v>143.79861564918332</v>
      </c>
      <c r="D74" s="309">
        <v>143.79861564918332</v>
      </c>
      <c r="E74" s="309">
        <v>143.79861564918332</v>
      </c>
      <c r="F74" s="309">
        <v>143.79861564918332</v>
      </c>
      <c r="G74" s="309">
        <v>143.79861564918332</v>
      </c>
      <c r="H74" s="309">
        <v>134.92879449699069</v>
      </c>
      <c r="I74" s="309">
        <v>132.24096990541716</v>
      </c>
      <c r="J74" s="310">
        <v>120.95210662080839</v>
      </c>
      <c r="K74" s="309" t="e">
        <v>#VALUE!</v>
      </c>
      <c r="L74" s="309" t="e">
        <v>#VALUE!</v>
      </c>
      <c r="M74" s="309" t="e">
        <v>#VALUE!</v>
      </c>
      <c r="N74" s="309" t="e">
        <v>#VALUE!</v>
      </c>
    </row>
    <row r="75" spans="2:14">
      <c r="B75" s="311" t="s">
        <v>279</v>
      </c>
      <c r="C75" s="300">
        <v>0</v>
      </c>
      <c r="D75" s="300">
        <v>1</v>
      </c>
      <c r="E75" s="300">
        <v>2</v>
      </c>
      <c r="F75" s="300">
        <v>0</v>
      </c>
      <c r="G75" s="300">
        <v>1</v>
      </c>
      <c r="H75" s="300">
        <v>0</v>
      </c>
      <c r="I75" s="300">
        <v>0</v>
      </c>
      <c r="J75" s="257">
        <v>0</v>
      </c>
      <c r="K75" s="300">
        <v>0</v>
      </c>
      <c r="L75" s="300">
        <v>0</v>
      </c>
      <c r="M75" s="300">
        <v>1</v>
      </c>
      <c r="N75" s="300">
        <v>0</v>
      </c>
    </row>
    <row r="76" spans="2:14">
      <c r="B76" s="312" t="s">
        <v>296</v>
      </c>
      <c r="C76" s="313">
        <v>43.826130696474664</v>
      </c>
      <c r="D76" s="313">
        <v>43.826130696474664</v>
      </c>
      <c r="E76" s="313">
        <v>43.826130696474664</v>
      </c>
      <c r="F76" s="313">
        <v>43.826130696474664</v>
      </c>
      <c r="G76" s="313">
        <v>43.826130696474664</v>
      </c>
      <c r="H76" s="313">
        <v>39.809909716251106</v>
      </c>
      <c r="I76" s="313">
        <v>39.457609630266582</v>
      </c>
      <c r="J76" s="314">
        <v>36.639208942390397</v>
      </c>
      <c r="K76" s="313" t="e">
        <v>#VALUE!</v>
      </c>
      <c r="L76" s="313" t="e">
        <v>#VALUE!</v>
      </c>
      <c r="M76" s="313" t="e">
        <v>#VALUE!</v>
      </c>
      <c r="N76" s="313" t="e">
        <v>#VALUE!</v>
      </c>
    </row>
    <row r="77" spans="2:14">
      <c r="B77" s="312" t="s">
        <v>47</v>
      </c>
      <c r="C77" s="315">
        <v>0</v>
      </c>
      <c r="D77" s="315">
        <v>1</v>
      </c>
      <c r="E77" s="315">
        <v>2</v>
      </c>
      <c r="F77" s="315">
        <v>0</v>
      </c>
      <c r="G77" s="315">
        <v>1</v>
      </c>
      <c r="H77" s="315">
        <v>0</v>
      </c>
      <c r="I77" s="315">
        <v>0</v>
      </c>
      <c r="J77" s="316">
        <v>0</v>
      </c>
      <c r="K77" s="315">
        <v>0</v>
      </c>
      <c r="L77" s="315">
        <v>0</v>
      </c>
      <c r="M77" s="315">
        <v>1</v>
      </c>
      <c r="N77" s="315">
        <v>0</v>
      </c>
    </row>
    <row r="78" spans="2:14">
      <c r="B78" s="290" t="s">
        <v>297</v>
      </c>
      <c r="C78" s="317">
        <v>143.06269143734454</v>
      </c>
      <c r="D78" s="317">
        <v>142.93005531770933</v>
      </c>
      <c r="E78" s="317">
        <v>142.67881932789928</v>
      </c>
      <c r="F78" s="317">
        <v>142.32611228578233</v>
      </c>
      <c r="G78" s="317">
        <v>141.54919510218778</v>
      </c>
      <c r="H78" s="317">
        <v>119.58850009488208</v>
      </c>
      <c r="I78" s="317">
        <v>91.008542693035324</v>
      </c>
      <c r="J78" s="318">
        <v>37.179147033533994</v>
      </c>
      <c r="K78" s="317" t="e">
        <v>#VALUE!</v>
      </c>
      <c r="L78" s="317" t="e">
        <v>#VALUE!</v>
      </c>
      <c r="M78" s="317" t="e">
        <v>#VALUE!</v>
      </c>
      <c r="N78" s="317" t="e">
        <v>#VALUE!</v>
      </c>
    </row>
    <row r="79" spans="2:14">
      <c r="G79" s="319"/>
      <c r="I79" s="320">
        <v>-0.23898583374798821</v>
      </c>
      <c r="J79" s="320">
        <v>-0.68910767336294132</v>
      </c>
    </row>
    <row r="80" spans="2:14">
      <c r="G80" s="319"/>
      <c r="I80" s="320"/>
      <c r="J80" s="320"/>
    </row>
    <row r="81" spans="1:18">
      <c r="B81" s="321" t="s">
        <v>298</v>
      </c>
      <c r="C81" s="322">
        <v>1.2947368421052632</v>
      </c>
      <c r="G81" s="319"/>
      <c r="I81" s="320"/>
      <c r="J81" s="320"/>
    </row>
    <row r="82" spans="1:18">
      <c r="B82" s="321" t="s">
        <v>299</v>
      </c>
      <c r="C82" s="319">
        <v>1.0426829268292683</v>
      </c>
      <c r="D82" s="319"/>
      <c r="E82" s="319"/>
      <c r="F82" s="319"/>
      <c r="G82" s="319"/>
      <c r="H82" s="319"/>
      <c r="I82" s="320"/>
      <c r="J82" s="320"/>
    </row>
    <row r="83" spans="1:18">
      <c r="B83" s="321"/>
      <c r="C83" s="319"/>
      <c r="D83" s="319"/>
      <c r="E83" s="319"/>
      <c r="F83" s="319"/>
      <c r="G83" s="319"/>
      <c r="I83" s="320"/>
      <c r="J83" s="320"/>
    </row>
    <row r="84" spans="1:18">
      <c r="B84" s="52" t="s">
        <v>300</v>
      </c>
    </row>
    <row r="85" spans="1:18">
      <c r="B85" s="307" t="s">
        <v>295</v>
      </c>
      <c r="C85" s="308">
        <v>2015</v>
      </c>
      <c r="D85" s="308">
        <v>2016</v>
      </c>
      <c r="E85" s="308">
        <v>2017</v>
      </c>
      <c r="F85" s="308">
        <v>2018</v>
      </c>
      <c r="G85" s="308">
        <v>2019</v>
      </c>
      <c r="H85" s="308">
        <v>2020</v>
      </c>
      <c r="I85" s="308">
        <v>2025</v>
      </c>
      <c r="J85" s="308">
        <v>2030</v>
      </c>
      <c r="K85" s="308">
        <v>2035</v>
      </c>
      <c r="L85" s="308">
        <v>2040</v>
      </c>
      <c r="M85" s="308">
        <v>2045</v>
      </c>
      <c r="N85" s="308">
        <v>2050</v>
      </c>
    </row>
    <row r="86" spans="1:18">
      <c r="B86" s="290" t="s">
        <v>133</v>
      </c>
      <c r="C86" s="309">
        <v>140.10692854233614</v>
      </c>
      <c r="D86" s="309">
        <v>140.10692854233614</v>
      </c>
      <c r="E86" s="309">
        <v>140.10692854233614</v>
      </c>
      <c r="F86" s="309">
        <v>140.10692854233614</v>
      </c>
      <c r="G86" s="309">
        <v>140.10692854233614</v>
      </c>
      <c r="H86" s="309">
        <v>127.2675476309002</v>
      </c>
      <c r="I86" s="309">
        <v>126.14128614744091</v>
      </c>
      <c r="J86" s="310">
        <v>117.13119427976656</v>
      </c>
      <c r="K86" s="309" t="e">
        <v>#VALUE!</v>
      </c>
      <c r="L86" s="309" t="e">
        <v>#VALUE!</v>
      </c>
      <c r="M86" s="309" t="e">
        <v>#VALUE!</v>
      </c>
      <c r="N86" s="309" t="e">
        <v>#VALUE!</v>
      </c>
    </row>
    <row r="87" spans="1:18">
      <c r="B87" s="290" t="s">
        <v>134</v>
      </c>
      <c r="C87" s="309">
        <v>137.91212261091266</v>
      </c>
      <c r="D87" s="309">
        <v>137.91212261091266</v>
      </c>
      <c r="E87" s="309">
        <v>137.91212261091266</v>
      </c>
      <c r="F87" s="309">
        <v>137.91212261091266</v>
      </c>
      <c r="G87" s="309">
        <v>137.91212261091266</v>
      </c>
      <c r="H87" s="309">
        <v>129.40539355266944</v>
      </c>
      <c r="I87" s="309">
        <v>126.8275968683533</v>
      </c>
      <c r="J87" s="310">
        <v>116.00085079422558</v>
      </c>
      <c r="K87" s="309" t="e">
        <v>#VALUE!</v>
      </c>
      <c r="L87" s="309" t="e">
        <v>#VALUE!</v>
      </c>
      <c r="M87" s="309" t="e">
        <v>#VALUE!</v>
      </c>
      <c r="N87" s="309" t="e">
        <v>#VALUE!</v>
      </c>
    </row>
    <row r="88" spans="1:18">
      <c r="B88" s="311" t="s">
        <v>279</v>
      </c>
      <c r="C88" s="309">
        <v>0</v>
      </c>
      <c r="D88" s="309">
        <v>0.95906432748538006</v>
      </c>
      <c r="E88" s="309">
        <v>1.9181286549707601</v>
      </c>
      <c r="F88" s="309">
        <v>0</v>
      </c>
      <c r="G88" s="309">
        <v>0.95906432748538006</v>
      </c>
      <c r="H88" s="309">
        <v>0</v>
      </c>
      <c r="I88" s="309">
        <v>0</v>
      </c>
      <c r="J88" s="310">
        <v>0</v>
      </c>
      <c r="K88" s="309">
        <v>0</v>
      </c>
      <c r="L88" s="309">
        <v>0</v>
      </c>
      <c r="M88" s="309">
        <v>0.95906432748538006</v>
      </c>
      <c r="N88" s="309">
        <v>0</v>
      </c>
    </row>
    <row r="89" spans="1:18">
      <c r="B89" s="312" t="s">
        <v>296</v>
      </c>
      <c r="C89" s="309">
        <v>42.032078562700846</v>
      </c>
      <c r="D89" s="309">
        <v>42.032078562700846</v>
      </c>
      <c r="E89" s="309">
        <v>42.032078562700846</v>
      </c>
      <c r="F89" s="309">
        <v>42.032078562700846</v>
      </c>
      <c r="G89" s="309">
        <v>42.032078562700846</v>
      </c>
      <c r="H89" s="309">
        <v>38.180264289270063</v>
      </c>
      <c r="I89" s="309">
        <v>37.842385844232275</v>
      </c>
      <c r="J89" s="310">
        <v>35.139358283929973</v>
      </c>
      <c r="K89" s="309" t="e">
        <v>#VALUE!</v>
      </c>
      <c r="L89" s="309" t="e">
        <v>#VALUE!</v>
      </c>
      <c r="M89" s="309" t="e">
        <v>#VALUE!</v>
      </c>
      <c r="N89" s="309" t="e">
        <v>#VALUE!</v>
      </c>
    </row>
    <row r="90" spans="1:18">
      <c r="B90" s="312" t="s">
        <v>47</v>
      </c>
      <c r="C90" s="309">
        <v>0</v>
      </c>
      <c r="D90" s="309">
        <v>0.95906432748538006</v>
      </c>
      <c r="E90" s="309">
        <v>1.9181286549707601</v>
      </c>
      <c r="F90" s="309">
        <v>0</v>
      </c>
      <c r="G90" s="309">
        <v>0.95906432748538006</v>
      </c>
      <c r="H90" s="309">
        <v>0</v>
      </c>
      <c r="I90" s="309">
        <v>0</v>
      </c>
      <c r="J90" s="310">
        <v>0</v>
      </c>
      <c r="K90" s="309">
        <v>0</v>
      </c>
      <c r="L90" s="309">
        <v>0</v>
      </c>
      <c r="M90" s="309">
        <v>0.95906432748538006</v>
      </c>
      <c r="N90" s="309">
        <v>0</v>
      </c>
    </row>
    <row r="91" spans="1:18">
      <c r="B91" s="290" t="s">
        <v>297</v>
      </c>
      <c r="C91" s="277">
        <v>137.20632395160527</v>
      </c>
      <c r="D91" s="277">
        <v>137.07911738072707</v>
      </c>
      <c r="E91" s="277">
        <v>136.83816590511978</v>
      </c>
      <c r="F91" s="277">
        <v>136.49989716297253</v>
      </c>
      <c r="G91" s="277">
        <v>135.75478360677658</v>
      </c>
      <c r="H91" s="277">
        <v>114.69306441848339</v>
      </c>
      <c r="I91" s="277">
        <v>87.283046793320409</v>
      </c>
      <c r="J91" s="261">
        <v>35.657193646196347</v>
      </c>
      <c r="K91" s="277" t="e">
        <v>#VALUE!</v>
      </c>
      <c r="L91" s="277" t="e">
        <v>#VALUE!</v>
      </c>
      <c r="M91" s="277" t="e">
        <v>#VALUE!</v>
      </c>
      <c r="N91" s="277" t="e">
        <v>#VALUE!</v>
      </c>
    </row>
    <row r="92" spans="1:18">
      <c r="B92" s="321"/>
      <c r="C92" s="319"/>
      <c r="D92" s="319"/>
      <c r="E92" s="319"/>
      <c r="F92" s="319"/>
      <c r="G92" s="319"/>
      <c r="I92" s="320"/>
      <c r="J92" s="320"/>
    </row>
    <row r="94" spans="1:18">
      <c r="A94" s="61"/>
      <c r="B94" s="269" t="s">
        <v>301</v>
      </c>
      <c r="C94" s="270"/>
      <c r="D94" s="270"/>
      <c r="E94" s="270"/>
      <c r="F94" s="270"/>
      <c r="G94" s="270"/>
      <c r="H94" s="271"/>
      <c r="I94" s="270"/>
      <c r="J94" s="270"/>
      <c r="K94" s="61"/>
      <c r="L94" s="61"/>
      <c r="M94" s="61"/>
      <c r="N94" s="61"/>
      <c r="O94" s="61"/>
      <c r="P94" s="61"/>
      <c r="Q94" s="61"/>
      <c r="R94" s="61"/>
    </row>
    <row r="95" spans="1:18">
      <c r="C95" s="255"/>
      <c r="D95" s="255"/>
      <c r="E95" s="255"/>
      <c r="F95" s="255"/>
      <c r="G95" s="255"/>
      <c r="H95" s="255"/>
      <c r="I95" s="255"/>
      <c r="J95" s="255"/>
    </row>
    <row r="96" spans="1:18">
      <c r="B96" s="55" t="s">
        <v>302</v>
      </c>
      <c r="C96" s="255"/>
      <c r="D96" s="255"/>
      <c r="E96" s="255"/>
      <c r="F96" s="255"/>
      <c r="G96" s="255"/>
      <c r="H96" s="255"/>
      <c r="I96" s="255"/>
      <c r="J96" s="255"/>
    </row>
    <row r="97" spans="2:16">
      <c r="C97" s="255"/>
      <c r="D97" s="255"/>
      <c r="E97" s="255"/>
      <c r="F97" s="255"/>
      <c r="G97" s="255"/>
      <c r="H97" s="255"/>
      <c r="I97" s="255"/>
      <c r="J97" s="255"/>
    </row>
    <row r="98" spans="2:16">
      <c r="B98" s="323" t="s">
        <v>303</v>
      </c>
      <c r="C98" s="323"/>
      <c r="D98" s="323"/>
      <c r="E98" s="323"/>
      <c r="F98" s="323"/>
      <c r="G98" s="323"/>
      <c r="H98" s="323"/>
      <c r="I98" s="323"/>
      <c r="J98" s="323"/>
      <c r="K98" s="323"/>
      <c r="L98" s="323"/>
      <c r="M98" s="323"/>
      <c r="N98" s="323"/>
    </row>
    <row r="100" spans="2:16">
      <c r="B100" s="55" t="s">
        <v>304</v>
      </c>
      <c r="C100" s="324">
        <v>0.64241103857100601</v>
      </c>
      <c r="D100" s="324">
        <v>0.63960673738282303</v>
      </c>
      <c r="E100" s="324">
        <v>0.63264178457153997</v>
      </c>
      <c r="F100" s="324">
        <v>0.62005805054701701</v>
      </c>
      <c r="G100" s="324">
        <v>0.60382731895150199</v>
      </c>
      <c r="H100" s="324">
        <v>0.58931095757765695</v>
      </c>
      <c r="I100" s="324">
        <v>0.462811228872409</v>
      </c>
      <c r="J100" s="324">
        <v>0.37433884896087699</v>
      </c>
      <c r="K100" s="324">
        <v>0.34957870694653798</v>
      </c>
      <c r="L100" s="324">
        <v>0.33606422723046497</v>
      </c>
      <c r="M100" s="324">
        <v>0.33606422723046497</v>
      </c>
      <c r="N100" s="324">
        <v>0.33606422723046497</v>
      </c>
    </row>
    <row r="102" spans="2:16">
      <c r="B102" s="55" t="s">
        <v>305</v>
      </c>
      <c r="N102" s="325"/>
    </row>
    <row r="103" spans="2:16">
      <c r="B103" s="326"/>
      <c r="C103" s="274">
        <v>2015</v>
      </c>
      <c r="D103" s="274">
        <v>2016</v>
      </c>
      <c r="E103" s="274">
        <v>2017</v>
      </c>
      <c r="F103" s="274">
        <v>2018</v>
      </c>
      <c r="G103" s="274">
        <v>2019</v>
      </c>
      <c r="H103" s="274">
        <v>2020</v>
      </c>
      <c r="I103" s="274">
        <v>2025</v>
      </c>
      <c r="J103" s="274">
        <v>2030</v>
      </c>
      <c r="K103" s="274">
        <v>2035</v>
      </c>
      <c r="L103" s="274">
        <v>2040</v>
      </c>
      <c r="M103" s="274">
        <v>2045</v>
      </c>
      <c r="N103" s="275">
        <v>2050</v>
      </c>
    </row>
    <row r="104" spans="2:16">
      <c r="B104" s="311" t="s">
        <v>276</v>
      </c>
      <c r="C104" s="291">
        <v>0.99817939206092798</v>
      </c>
      <c r="D104" s="291">
        <v>0.99753554838880898</v>
      </c>
      <c r="E104" s="291">
        <v>0.99680950650725098</v>
      </c>
      <c r="F104" s="291">
        <v>0.99594587433242299</v>
      </c>
      <c r="G104" s="291">
        <v>0.99482887420275701</v>
      </c>
      <c r="H104" s="327">
        <v>0.99228510536579195</v>
      </c>
      <c r="I104" s="328">
        <v>0.94464872081803808</v>
      </c>
      <c r="J104" s="328">
        <v>0.81392481567521036</v>
      </c>
      <c r="K104" s="328">
        <v>0.58726993745817624</v>
      </c>
      <c r="L104" s="328">
        <v>0.32839144243763257</v>
      </c>
      <c r="M104" s="328">
        <v>0.12334187489308826</v>
      </c>
      <c r="N104" s="328">
        <v>0</v>
      </c>
    </row>
    <row r="105" spans="2:16">
      <c r="B105" s="329" t="s">
        <v>133</v>
      </c>
      <c r="C105" s="291">
        <v>0.35693793212689201</v>
      </c>
      <c r="D105" s="291">
        <v>0.35950509086045801</v>
      </c>
      <c r="E105" s="291">
        <v>0.366186161432627</v>
      </c>
      <c r="F105" s="291">
        <v>0.37840161704351699</v>
      </c>
      <c r="G105" s="291">
        <v>0.39412402227736498</v>
      </c>
      <c r="H105" s="327">
        <v>0.40752061973263098</v>
      </c>
      <c r="I105" s="328">
        <v>0.50745468548349271</v>
      </c>
      <c r="J105" s="328">
        <v>0.50924113703465812</v>
      </c>
      <c r="K105" s="328">
        <v>0.38197287209297281</v>
      </c>
      <c r="L105" s="328">
        <v>0.21803082610573185</v>
      </c>
      <c r="M105" s="328">
        <v>8.1891083021985861E-2</v>
      </c>
      <c r="N105" s="328">
        <v>0</v>
      </c>
    </row>
    <row r="106" spans="2:16">
      <c r="B106" s="329" t="s">
        <v>134</v>
      </c>
      <c r="C106" s="291">
        <v>0.64124145993403603</v>
      </c>
      <c r="D106" s="291">
        <v>0.63803045752835097</v>
      </c>
      <c r="E106" s="291">
        <v>0.63062334507462403</v>
      </c>
      <c r="F106" s="291">
        <v>0.61754425728890605</v>
      </c>
      <c r="G106" s="291">
        <v>0.60070485192539103</v>
      </c>
      <c r="H106" s="327">
        <v>0.58476448563316097</v>
      </c>
      <c r="I106" s="328">
        <v>0.43719403533454543</v>
      </c>
      <c r="J106" s="328">
        <v>0.30468367864055224</v>
      </c>
      <c r="K106" s="328">
        <v>0.20529706536520348</v>
      </c>
      <c r="L106" s="328">
        <v>0.11036061633190071</v>
      </c>
      <c r="M106" s="328">
        <v>4.1450791871102392E-2</v>
      </c>
      <c r="N106" s="328">
        <v>0</v>
      </c>
    </row>
    <row r="107" spans="2:16">
      <c r="B107" s="311" t="s">
        <v>279</v>
      </c>
      <c r="C107" s="330">
        <v>8.9915861138482303E-4</v>
      </c>
      <c r="D107" s="330">
        <v>1.3875366486196701E-3</v>
      </c>
      <c r="E107" s="330">
        <v>1.91459917068282E-3</v>
      </c>
      <c r="F107" s="330">
        <v>2.4418121201078701E-3</v>
      </c>
      <c r="G107" s="330">
        <v>3.19269995807353E-3</v>
      </c>
      <c r="H107" s="331">
        <v>4.8318472639337596E-3</v>
      </c>
      <c r="I107" s="332">
        <v>3.7559110625204603E-2</v>
      </c>
      <c r="J107" s="332">
        <v>0.15092886925142099</v>
      </c>
      <c r="K107" s="331">
        <v>0.36991479792268001</v>
      </c>
      <c r="L107" s="331">
        <v>0.64370194574811002</v>
      </c>
      <c r="M107" s="331">
        <v>0.86642059424528495</v>
      </c>
      <c r="N107" s="332">
        <v>1</v>
      </c>
    </row>
    <row r="108" spans="2:16">
      <c r="B108" s="311" t="s">
        <v>280</v>
      </c>
      <c r="C108" s="330">
        <v>9.2144932768713802E-4</v>
      </c>
      <c r="D108" s="330">
        <v>1.0769149625717101E-3</v>
      </c>
      <c r="E108" s="330">
        <v>1.2758943220661401E-3</v>
      </c>
      <c r="F108" s="330">
        <v>1.6123135474688699E-3</v>
      </c>
      <c r="G108" s="330">
        <v>1.9784258391697001E-3</v>
      </c>
      <c r="H108" s="331">
        <v>2.8830473702747298E-3</v>
      </c>
      <c r="I108" s="332">
        <v>1.7792168556757401E-2</v>
      </c>
      <c r="J108" s="332">
        <v>3.51463150733686E-2</v>
      </c>
      <c r="K108" s="331">
        <v>4.2815264619143797E-2</v>
      </c>
      <c r="L108" s="331">
        <v>2.7906611814257399E-2</v>
      </c>
      <c r="M108" s="331">
        <v>1.0237530861626799E-2</v>
      </c>
      <c r="N108" s="332">
        <v>0</v>
      </c>
    </row>
    <row r="109" spans="2:16">
      <c r="B109" s="290" t="s">
        <v>47</v>
      </c>
      <c r="C109" s="294">
        <v>0</v>
      </c>
      <c r="D109" s="294">
        <v>0</v>
      </c>
      <c r="E109" s="294">
        <v>0</v>
      </c>
      <c r="F109" s="294">
        <v>0</v>
      </c>
      <c r="G109" s="294">
        <v>0</v>
      </c>
      <c r="H109" s="294">
        <v>0</v>
      </c>
      <c r="I109" s="294">
        <v>0</v>
      </c>
      <c r="J109" s="294">
        <v>0</v>
      </c>
      <c r="K109" s="294">
        <v>0</v>
      </c>
      <c r="L109" s="294">
        <v>0</v>
      </c>
      <c r="M109" s="294">
        <v>0</v>
      </c>
      <c r="N109" s="294">
        <v>0</v>
      </c>
    </row>
    <row r="110" spans="2:16">
      <c r="B110" s="311" t="s">
        <v>130</v>
      </c>
      <c r="C110" s="291">
        <v>1</v>
      </c>
      <c r="D110" s="291">
        <v>1</v>
      </c>
      <c r="E110" s="291">
        <v>1</v>
      </c>
      <c r="F110" s="291">
        <v>1</v>
      </c>
      <c r="G110" s="291">
        <v>1</v>
      </c>
      <c r="H110" s="327">
        <v>1</v>
      </c>
      <c r="I110" s="333">
        <v>1</v>
      </c>
      <c r="J110" s="333">
        <v>1</v>
      </c>
      <c r="K110" s="333">
        <v>1</v>
      </c>
      <c r="L110" s="333">
        <v>1</v>
      </c>
      <c r="M110" s="333">
        <v>1</v>
      </c>
      <c r="N110" s="333">
        <v>1</v>
      </c>
    </row>
    <row r="111" spans="2:16">
      <c r="B111" s="321"/>
      <c r="C111" s="321"/>
      <c r="D111" s="321"/>
      <c r="E111" s="321"/>
      <c r="F111" s="321"/>
      <c r="G111" s="321"/>
      <c r="H111" s="321"/>
      <c r="I111" s="321"/>
      <c r="J111" s="321"/>
      <c r="K111" s="321"/>
      <c r="L111" s="321"/>
      <c r="M111" s="321"/>
      <c r="N111" s="321"/>
      <c r="O111" s="321"/>
      <c r="P111" s="321"/>
    </row>
    <row r="112" spans="2:16">
      <c r="B112" s="321"/>
      <c r="C112" s="321"/>
      <c r="D112" s="321"/>
      <c r="E112" s="321"/>
      <c r="F112" s="321"/>
      <c r="G112" s="321"/>
      <c r="H112" s="321"/>
      <c r="I112" s="321"/>
      <c r="J112" s="321"/>
      <c r="K112" s="321"/>
      <c r="L112" s="321"/>
      <c r="M112" s="321"/>
      <c r="N112" s="321"/>
      <c r="O112" s="321"/>
      <c r="P112" s="321"/>
    </row>
    <row r="113" spans="2:16">
      <c r="B113" s="321" t="s">
        <v>306</v>
      </c>
      <c r="C113" s="334">
        <v>0.76392509338717818</v>
      </c>
      <c r="D113" s="334">
        <v>0.75829249805814891</v>
      </c>
      <c r="E113" s="334">
        <v>0.74868718006243595</v>
      </c>
      <c r="F113" s="334">
        <v>0.73292123742769266</v>
      </c>
      <c r="G113" s="334">
        <v>0.71283171417286295</v>
      </c>
      <c r="H113" s="334">
        <v>0.69359855736945786</v>
      </c>
      <c r="I113" s="335">
        <v>0.58028991803871999</v>
      </c>
      <c r="J113" s="335">
        <v>0.48417786012825298</v>
      </c>
      <c r="K113" s="335">
        <v>0.44682857259229802</v>
      </c>
      <c r="L113" s="335">
        <v>0.40816326530612301</v>
      </c>
      <c r="M113" s="335">
        <v>0.40816326530612201</v>
      </c>
      <c r="N113" s="335">
        <v>0.40816326530612201</v>
      </c>
      <c r="O113" s="321"/>
      <c r="P113" s="321"/>
    </row>
    <row r="114" spans="2:16">
      <c r="B114" s="55" t="s">
        <v>307</v>
      </c>
    </row>
    <row r="115" spans="2:16">
      <c r="B115" s="299"/>
      <c r="C115" s="274">
        <v>2015</v>
      </c>
      <c r="D115" s="274">
        <v>2016</v>
      </c>
      <c r="E115" s="274">
        <v>2017</v>
      </c>
      <c r="F115" s="274">
        <v>2018</v>
      </c>
      <c r="G115" s="274">
        <v>2019</v>
      </c>
      <c r="H115" s="274">
        <v>2020</v>
      </c>
      <c r="I115" s="274">
        <v>2025</v>
      </c>
      <c r="J115" s="274">
        <v>2030</v>
      </c>
      <c r="K115" s="274">
        <v>2035</v>
      </c>
      <c r="L115" s="274">
        <v>2040</v>
      </c>
      <c r="M115" s="274">
        <v>2045</v>
      </c>
      <c r="N115" s="275">
        <v>2050</v>
      </c>
    </row>
    <row r="116" spans="2:16">
      <c r="B116" s="311" t="s">
        <v>308</v>
      </c>
      <c r="C116" s="291">
        <v>0.99816858860186297</v>
      </c>
      <c r="D116" s="291">
        <v>0.99763056820410201</v>
      </c>
      <c r="E116" s="291">
        <v>0.99699983164422201</v>
      </c>
      <c r="F116" s="291">
        <v>0.99615488781025996</v>
      </c>
      <c r="G116" s="291">
        <v>0.99503346563545503</v>
      </c>
      <c r="H116" s="327">
        <v>0.99205140933177705</v>
      </c>
      <c r="I116" s="328">
        <v>0.94464872081803808</v>
      </c>
      <c r="J116" s="328">
        <v>0.81392481567521036</v>
      </c>
      <c r="K116" s="328">
        <v>0.58726993745817624</v>
      </c>
      <c r="L116" s="328">
        <v>0.32839144243763257</v>
      </c>
      <c r="M116" s="328">
        <v>0.12334187489308826</v>
      </c>
      <c r="N116" s="328">
        <v>0</v>
      </c>
    </row>
    <row r="117" spans="2:16">
      <c r="B117" s="329" t="s">
        <v>133</v>
      </c>
      <c r="C117" s="336">
        <v>0.23564255633803799</v>
      </c>
      <c r="D117" s="336">
        <v>0.24113479250144301</v>
      </c>
      <c r="E117" s="336">
        <v>0.25055883916778598</v>
      </c>
      <c r="F117" s="336">
        <v>0.26605181476672002</v>
      </c>
      <c r="G117" s="336">
        <v>0.28574205466716901</v>
      </c>
      <c r="H117" s="337">
        <v>0.30396598298291899</v>
      </c>
      <c r="I117" s="328">
        <v>0.50745468548349271</v>
      </c>
      <c r="J117" s="328">
        <v>0.50924113703465812</v>
      </c>
      <c r="K117" s="328">
        <v>0.38197287209297281</v>
      </c>
      <c r="L117" s="328">
        <v>0.21803082610573185</v>
      </c>
      <c r="M117" s="328">
        <v>8.1891083021985861E-2</v>
      </c>
      <c r="N117" s="328">
        <v>0</v>
      </c>
    </row>
    <row r="118" spans="2:16">
      <c r="B118" s="329" t="s">
        <v>134</v>
      </c>
      <c r="C118" s="336">
        <v>0.76252603226382598</v>
      </c>
      <c r="D118" s="336">
        <v>0.75649577570265902</v>
      </c>
      <c r="E118" s="336">
        <v>0.74644099247643603</v>
      </c>
      <c r="F118" s="336">
        <v>0.73010307304354005</v>
      </c>
      <c r="G118" s="336">
        <v>0.70929141096828596</v>
      </c>
      <c r="H118" s="337">
        <v>0.68808542634885805</v>
      </c>
      <c r="I118" s="328">
        <v>0.43719403533454543</v>
      </c>
      <c r="J118" s="328">
        <v>0.30468367864055224</v>
      </c>
      <c r="K118" s="328">
        <v>0.20529706536520348</v>
      </c>
      <c r="L118" s="328">
        <v>0.11036061633190071</v>
      </c>
      <c r="M118" s="328">
        <v>4.1450791871102392E-2</v>
      </c>
      <c r="N118" s="328">
        <v>0</v>
      </c>
    </row>
    <row r="119" spans="2:16">
      <c r="B119" s="311" t="s">
        <v>279</v>
      </c>
      <c r="C119" s="336">
        <v>6.7727532653604004E-4</v>
      </c>
      <c r="D119" s="336">
        <v>1.0408389609970999E-3</v>
      </c>
      <c r="E119" s="336">
        <v>1.4127468521703799E-3</v>
      </c>
      <c r="F119" s="336">
        <v>1.80325124267582E-3</v>
      </c>
      <c r="G119" s="336">
        <v>2.4209346608353799E-3</v>
      </c>
      <c r="H119" s="337">
        <v>4.1600723998783699E-3</v>
      </c>
      <c r="I119" s="328">
        <v>3.7559110625204603E-2</v>
      </c>
      <c r="J119" s="328">
        <v>0.15092886925142099</v>
      </c>
      <c r="K119" s="328">
        <v>0.36991479792268001</v>
      </c>
      <c r="L119" s="328">
        <v>0.64370194574811002</v>
      </c>
      <c r="M119" s="328">
        <v>0.86642059424528495</v>
      </c>
      <c r="N119" s="328">
        <v>1</v>
      </c>
    </row>
    <row r="120" spans="2:16">
      <c r="B120" s="311" t="s">
        <v>280</v>
      </c>
      <c r="C120" s="336">
        <v>1.15413607160055E-3</v>
      </c>
      <c r="D120" s="336">
        <v>1.32859283490137E-3</v>
      </c>
      <c r="E120" s="336">
        <v>1.5874215036079001E-3</v>
      </c>
      <c r="F120" s="336">
        <v>2.04186094706368E-3</v>
      </c>
      <c r="G120" s="336">
        <v>2.54559970370964E-3</v>
      </c>
      <c r="H120" s="337">
        <v>3.7885182683451801E-3</v>
      </c>
      <c r="I120" s="328">
        <v>1.7792168556757401E-2</v>
      </c>
      <c r="J120" s="328">
        <v>3.51463150733686E-2</v>
      </c>
      <c r="K120" s="328">
        <v>4.2815264619143797E-2</v>
      </c>
      <c r="L120" s="328">
        <v>2.7906611814257399E-2</v>
      </c>
      <c r="M120" s="328">
        <v>1.0237530861626799E-2</v>
      </c>
      <c r="N120" s="328">
        <v>0</v>
      </c>
    </row>
    <row r="121" spans="2:16">
      <c r="B121" s="290" t="s">
        <v>47</v>
      </c>
      <c r="C121" s="294">
        <v>0</v>
      </c>
      <c r="D121" s="294">
        <v>0</v>
      </c>
      <c r="E121" s="294">
        <v>0</v>
      </c>
      <c r="F121" s="294">
        <v>0</v>
      </c>
      <c r="G121" s="294">
        <v>0</v>
      </c>
      <c r="H121" s="294">
        <v>0</v>
      </c>
      <c r="I121" s="328">
        <v>0</v>
      </c>
      <c r="J121" s="328">
        <v>0</v>
      </c>
      <c r="K121" s="328">
        <v>0</v>
      </c>
      <c r="L121" s="328">
        <v>0</v>
      </c>
      <c r="M121" s="328">
        <v>0</v>
      </c>
      <c r="N121" s="328">
        <v>0</v>
      </c>
    </row>
    <row r="122" spans="2:16">
      <c r="B122" s="311" t="s">
        <v>130</v>
      </c>
      <c r="C122" s="333">
        <v>0.99999999999999956</v>
      </c>
      <c r="D122" s="333">
        <v>1.0000000000000004</v>
      </c>
      <c r="E122" s="333">
        <v>1.0000000000000002</v>
      </c>
      <c r="F122" s="333">
        <v>0.99999999999999944</v>
      </c>
      <c r="G122" s="333">
        <v>1</v>
      </c>
      <c r="H122" s="333">
        <v>1.0000000000000007</v>
      </c>
      <c r="I122" s="333">
        <v>1</v>
      </c>
      <c r="J122" s="333">
        <v>1</v>
      </c>
      <c r="K122" s="333">
        <v>1</v>
      </c>
      <c r="L122" s="333">
        <v>0.99999999999999989</v>
      </c>
      <c r="M122" s="333">
        <v>1</v>
      </c>
      <c r="N122" s="333">
        <v>1</v>
      </c>
    </row>
    <row r="123" spans="2:16">
      <c r="B123" s="321"/>
      <c r="H123" s="338"/>
      <c r="I123" s="298">
        <v>0</v>
      </c>
      <c r="J123" s="298">
        <v>0</v>
      </c>
      <c r="K123" s="298">
        <v>0</v>
      </c>
      <c r="L123" s="298">
        <v>0</v>
      </c>
      <c r="M123" s="298">
        <v>0</v>
      </c>
      <c r="N123" s="298">
        <v>0</v>
      </c>
    </row>
    <row r="124" spans="2:16">
      <c r="B124" s="339" t="s">
        <v>309</v>
      </c>
      <c r="F124" s="338"/>
    </row>
    <row r="125" spans="2:16">
      <c r="B125" s="340"/>
      <c r="C125" s="340">
        <v>2018</v>
      </c>
      <c r="D125" s="340">
        <v>2030</v>
      </c>
      <c r="E125" s="340">
        <v>2050</v>
      </c>
      <c r="F125" s="338"/>
    </row>
    <row r="126" spans="2:16">
      <c r="B126" s="300" t="s">
        <v>276</v>
      </c>
      <c r="C126" s="293">
        <v>0.99615488781026007</v>
      </c>
      <c r="D126" s="293">
        <v>0.81392481567521036</v>
      </c>
      <c r="E126" s="293">
        <v>0</v>
      </c>
      <c r="F126" s="338"/>
    </row>
    <row r="127" spans="2:16">
      <c r="B127" s="341" t="s">
        <v>133</v>
      </c>
      <c r="C127" s="342">
        <v>0.26605181476672002</v>
      </c>
      <c r="D127" s="342">
        <v>0.50924113703465812</v>
      </c>
      <c r="E127" s="342">
        <v>0</v>
      </c>
      <c r="F127" s="338"/>
    </row>
    <row r="128" spans="2:16">
      <c r="B128" s="341" t="s">
        <v>134</v>
      </c>
      <c r="C128" s="342">
        <v>0.73010307304354005</v>
      </c>
      <c r="D128" s="342">
        <v>0.30468367864055224</v>
      </c>
      <c r="E128" s="342">
        <v>0</v>
      </c>
      <c r="F128" s="338"/>
    </row>
    <row r="129" spans="1:1024">
      <c r="B129" s="300" t="s">
        <v>310</v>
      </c>
      <c r="C129" s="293">
        <v>1.80325124267582E-3</v>
      </c>
      <c r="D129" s="293">
        <v>0.15092886925142099</v>
      </c>
      <c r="E129" s="293">
        <v>1</v>
      </c>
      <c r="F129" s="338"/>
      <c r="G129" s="338"/>
      <c r="H129" s="338"/>
      <c r="I129" s="338"/>
      <c r="J129" s="338"/>
      <c r="K129" s="338"/>
    </row>
    <row r="130" spans="1:1024">
      <c r="B130" s="300" t="s">
        <v>296</v>
      </c>
      <c r="C130" s="293">
        <v>2.04186094706368E-3</v>
      </c>
      <c r="D130" s="293">
        <v>3.51463150733686E-2</v>
      </c>
      <c r="E130" s="293">
        <v>0</v>
      </c>
      <c r="F130" s="338"/>
      <c r="G130" s="338"/>
      <c r="H130" s="338"/>
      <c r="I130" s="338"/>
      <c r="J130" s="338"/>
      <c r="K130" s="338"/>
    </row>
    <row r="131" spans="1:1024">
      <c r="B131" s="341" t="s">
        <v>133</v>
      </c>
      <c r="C131" s="342">
        <v>2.04186094706368E-3</v>
      </c>
      <c r="D131" s="342">
        <v>3.51463150733686E-2</v>
      </c>
      <c r="E131" s="342">
        <v>0</v>
      </c>
      <c r="F131" s="338"/>
      <c r="G131" s="338"/>
      <c r="H131" s="338"/>
      <c r="I131" s="338"/>
      <c r="J131" s="338"/>
      <c r="K131" s="338"/>
    </row>
    <row r="132" spans="1:1024">
      <c r="B132" s="341" t="s">
        <v>134</v>
      </c>
      <c r="C132" s="342">
        <v>0</v>
      </c>
      <c r="D132" s="342">
        <v>0</v>
      </c>
      <c r="E132" s="342">
        <v>0</v>
      </c>
      <c r="F132" s="338"/>
      <c r="G132" s="338"/>
      <c r="H132" s="338"/>
      <c r="I132" s="338"/>
      <c r="J132" s="338"/>
      <c r="K132" s="338"/>
    </row>
    <row r="133" spans="1:1024">
      <c r="B133" s="300" t="s">
        <v>139</v>
      </c>
      <c r="C133" s="293">
        <v>0</v>
      </c>
      <c r="D133" s="293">
        <v>0</v>
      </c>
      <c r="E133" s="293">
        <v>0</v>
      </c>
      <c r="F133" s="338"/>
      <c r="G133" s="338"/>
      <c r="H133" s="338"/>
      <c r="I133" s="338"/>
      <c r="J133" s="338"/>
      <c r="K133" s="338"/>
    </row>
    <row r="134" spans="1:1024">
      <c r="B134" s="255"/>
      <c r="C134" s="343">
        <v>0.99999999999999956</v>
      </c>
      <c r="D134" s="343">
        <v>1</v>
      </c>
      <c r="E134" s="343">
        <v>1</v>
      </c>
      <c r="F134" s="338"/>
      <c r="G134" s="338"/>
      <c r="H134" s="338"/>
      <c r="I134" s="338"/>
      <c r="J134" s="338"/>
      <c r="K134" s="338"/>
    </row>
    <row r="135" spans="1:1024">
      <c r="B135" s="321"/>
      <c r="H135" s="338"/>
      <c r="I135" s="338"/>
      <c r="J135" s="338"/>
      <c r="K135" s="338"/>
      <c r="L135" s="338"/>
      <c r="M135" s="338"/>
      <c r="N135" s="338"/>
    </row>
    <row r="136" spans="1:1024">
      <c r="B136" s="323" t="s">
        <v>311</v>
      </c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23"/>
    </row>
    <row r="137" spans="1:1024">
      <c r="C137" s="255"/>
      <c r="D137" s="255"/>
      <c r="E137" s="255"/>
      <c r="F137" s="255"/>
      <c r="G137" s="255"/>
      <c r="H137" s="255"/>
      <c r="I137" s="255"/>
      <c r="J137" s="255"/>
      <c r="K137" s="255"/>
      <c r="L137" s="255"/>
      <c r="M137" s="255"/>
      <c r="N137" s="255"/>
    </row>
    <row r="138" spans="1:1024">
      <c r="B138" s="299"/>
      <c r="C138" s="274">
        <v>2015</v>
      </c>
      <c r="D138" s="274">
        <v>2016</v>
      </c>
      <c r="E138" s="274">
        <v>2017</v>
      </c>
      <c r="F138" s="274">
        <v>2018</v>
      </c>
      <c r="G138" s="274">
        <v>2019</v>
      </c>
      <c r="H138" s="274">
        <v>2020</v>
      </c>
      <c r="I138" s="274">
        <v>2025</v>
      </c>
      <c r="J138" s="274">
        <v>2030</v>
      </c>
      <c r="K138" s="274">
        <v>2035</v>
      </c>
      <c r="L138" s="274">
        <v>2040</v>
      </c>
      <c r="M138" s="274">
        <v>2045</v>
      </c>
      <c r="N138" s="275">
        <v>2050</v>
      </c>
    </row>
    <row r="139" spans="1:1024">
      <c r="B139" s="290" t="s">
        <v>286</v>
      </c>
      <c r="C139" s="344">
        <v>7.2981730340281796</v>
      </c>
      <c r="D139" s="344">
        <v>7.12924717041553</v>
      </c>
      <c r="E139" s="344">
        <v>7.1486582419405202</v>
      </c>
      <c r="F139" s="344">
        <v>6.99921539616515</v>
      </c>
      <c r="G139" s="344">
        <v>6.9</v>
      </c>
      <c r="H139" s="344">
        <v>6.8261700000000003</v>
      </c>
      <c r="I139" s="305">
        <v>6.2617791600041102</v>
      </c>
      <c r="J139" s="305">
        <v>5.7982369176660198</v>
      </c>
      <c r="K139" s="305">
        <v>5.6087803209823797</v>
      </c>
      <c r="L139" s="305">
        <v>5.4497901981357302</v>
      </c>
      <c r="M139" s="305">
        <v>5.27009168928336</v>
      </c>
      <c r="N139" s="305">
        <v>5.25</v>
      </c>
    </row>
    <row r="140" spans="1:1024">
      <c r="B140" s="290" t="s">
        <v>287</v>
      </c>
      <c r="C140" s="344">
        <v>6.1175198178165697</v>
      </c>
      <c r="D140" s="344">
        <v>6.0049630808395502</v>
      </c>
      <c r="E140" s="344">
        <v>6.0062465531985403</v>
      </c>
      <c r="F140" s="344">
        <v>5.9388008099491296</v>
      </c>
      <c r="G140" s="344">
        <v>5.96</v>
      </c>
      <c r="H140" s="344">
        <v>5.9403319999999997</v>
      </c>
      <c r="I140" s="305">
        <v>5.4705240449090597</v>
      </c>
      <c r="J140" s="305">
        <v>5.1291814432998297</v>
      </c>
      <c r="K140" s="305">
        <v>4.9337377707479604</v>
      </c>
      <c r="L140" s="305">
        <v>4.7648566587136303</v>
      </c>
      <c r="M140" s="305">
        <v>4.5712397858138303</v>
      </c>
      <c r="N140" s="305">
        <v>4.55</v>
      </c>
    </row>
    <row r="141" spans="1:1024" s="61" customFormat="1">
      <c r="A141" s="55"/>
      <c r="B141" s="290" t="s">
        <v>289</v>
      </c>
      <c r="C141" s="303">
        <v>17.8</v>
      </c>
      <c r="D141" s="303">
        <v>17.8</v>
      </c>
      <c r="E141" s="303">
        <v>17.8</v>
      </c>
      <c r="F141" s="303">
        <v>17.8</v>
      </c>
      <c r="G141" s="303">
        <v>17.8</v>
      </c>
      <c r="H141" s="303">
        <v>17.5</v>
      </c>
      <c r="I141" s="305">
        <v>16.900104376203799</v>
      </c>
      <c r="J141" s="305">
        <v>16.270444373137199</v>
      </c>
      <c r="K141" s="305">
        <v>15.6188731427183</v>
      </c>
      <c r="L141" s="305">
        <v>15.003792356101799</v>
      </c>
      <c r="M141" s="305">
        <v>14.4817539831557</v>
      </c>
      <c r="N141" s="305">
        <v>13.9321821407451</v>
      </c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AKU141" s="55"/>
      <c r="AKV141" s="55"/>
      <c r="AKW141" s="55"/>
      <c r="AKX141" s="55"/>
      <c r="AKY141" s="55"/>
      <c r="AKZ141" s="55"/>
      <c r="ALA141" s="55"/>
      <c r="ALB141" s="55"/>
      <c r="ALC141" s="55"/>
      <c r="ALD141" s="55"/>
      <c r="ALE141" s="55"/>
      <c r="ALF141" s="55"/>
      <c r="ALG141" s="55"/>
      <c r="ALH141" s="55"/>
      <c r="ALI141" s="55"/>
      <c r="ALJ141" s="55"/>
      <c r="ALK141" s="55"/>
      <c r="ALL141" s="55"/>
      <c r="ALM141" s="55"/>
      <c r="ALN141" s="55"/>
      <c r="ALO141" s="55"/>
      <c r="ALP141" s="55"/>
      <c r="ALQ141" s="55"/>
      <c r="ALR141" s="55"/>
      <c r="ALS141" s="55"/>
      <c r="ALT141" s="55"/>
      <c r="ALU141" s="55"/>
      <c r="ALV141" s="55"/>
      <c r="ALW141" s="55"/>
      <c r="ALX141" s="55"/>
      <c r="ALY141" s="55"/>
      <c r="ALZ141" s="55"/>
      <c r="AMA141" s="55"/>
      <c r="AMB141" s="55"/>
      <c r="AMC141" s="55"/>
      <c r="AMD141" s="55"/>
      <c r="AME141" s="55"/>
      <c r="AMF141" s="55"/>
      <c r="AMG141" s="55"/>
      <c r="AMH141" s="55"/>
      <c r="AMI141" s="55"/>
      <c r="AMJ141" s="55"/>
    </row>
    <row r="142" spans="1:1024">
      <c r="C142" s="255"/>
      <c r="D142" s="255"/>
      <c r="E142" s="255"/>
      <c r="F142" s="255"/>
      <c r="G142" s="255"/>
      <c r="H142" s="255"/>
      <c r="I142" s="255"/>
      <c r="J142" s="255"/>
      <c r="K142" s="255"/>
      <c r="L142" s="255"/>
      <c r="M142" s="255"/>
      <c r="N142" s="255"/>
    </row>
    <row r="143" spans="1:1024">
      <c r="C143" s="255"/>
      <c r="D143" s="255"/>
      <c r="E143" s="255"/>
      <c r="F143" s="255"/>
      <c r="G143" s="255"/>
      <c r="H143" s="255"/>
      <c r="I143" s="255"/>
      <c r="J143" s="255"/>
      <c r="K143" s="255"/>
      <c r="L143" s="255"/>
      <c r="M143" s="255"/>
      <c r="N143" s="255"/>
    </row>
    <row r="144" spans="1:1024" s="61" customFormat="1">
      <c r="B144" s="269" t="s">
        <v>312</v>
      </c>
      <c r="C144" s="270"/>
      <c r="D144" s="270"/>
      <c r="E144" s="270"/>
      <c r="F144" s="270"/>
      <c r="G144" s="270"/>
      <c r="H144" s="271"/>
      <c r="I144" s="270"/>
      <c r="J144" s="270"/>
      <c r="R144" s="55"/>
      <c r="S144" s="55"/>
      <c r="T144" s="55"/>
      <c r="U144" s="55"/>
      <c r="V144" s="55"/>
      <c r="W144" s="55"/>
      <c r="X144" s="55"/>
      <c r="AKU144" s="55"/>
      <c r="AKV144" s="55"/>
      <c r="AKW144" s="55"/>
      <c r="AKX144" s="55"/>
      <c r="AKY144" s="55"/>
      <c r="AKZ144" s="55"/>
      <c r="ALA144" s="55"/>
      <c r="ALB144" s="55"/>
      <c r="ALC144" s="55"/>
      <c r="ALD144" s="55"/>
      <c r="ALE144" s="55"/>
      <c r="ALF144" s="55"/>
      <c r="ALG144" s="55"/>
      <c r="ALH144" s="55"/>
      <c r="ALI144" s="55"/>
      <c r="ALJ144" s="55"/>
      <c r="ALK144" s="55"/>
      <c r="ALL144" s="55"/>
      <c r="ALM144" s="55"/>
      <c r="ALN144" s="55"/>
      <c r="ALO144" s="55"/>
      <c r="ALP144" s="55"/>
      <c r="ALQ144" s="55"/>
      <c r="ALR144" s="55"/>
      <c r="ALS144" s="55"/>
      <c r="ALT144" s="55"/>
      <c r="ALU144" s="55"/>
      <c r="ALV144" s="55"/>
      <c r="ALW144" s="55"/>
      <c r="ALX144" s="55"/>
      <c r="ALY144" s="55"/>
      <c r="ALZ144" s="55"/>
      <c r="AMA144" s="55"/>
      <c r="AMB144" s="55"/>
      <c r="AMC144" s="55"/>
      <c r="AMD144" s="55"/>
      <c r="AME144" s="55"/>
      <c r="AMF144" s="55"/>
      <c r="AMG144" s="55"/>
      <c r="AMH144" s="55"/>
      <c r="AMI144" s="55"/>
      <c r="AMJ144" s="55"/>
    </row>
    <row r="145" spans="1:17">
      <c r="C145" s="255"/>
      <c r="D145" s="255"/>
      <c r="E145" s="255"/>
      <c r="F145" s="255"/>
      <c r="G145" s="255"/>
      <c r="H145" s="255"/>
      <c r="I145" s="255"/>
      <c r="J145" s="255"/>
      <c r="K145" s="255"/>
      <c r="L145" s="255"/>
      <c r="M145" s="255"/>
      <c r="N145" s="255"/>
    </row>
    <row r="146" spans="1:17">
      <c r="C146" s="255"/>
      <c r="D146" s="255"/>
      <c r="E146" s="255"/>
      <c r="F146" s="255"/>
      <c r="G146" s="255"/>
      <c r="H146" s="255"/>
      <c r="I146" s="255"/>
      <c r="J146" s="255"/>
      <c r="K146" s="255"/>
      <c r="L146" s="255"/>
      <c r="M146" s="255"/>
      <c r="N146" s="255"/>
    </row>
    <row r="147" spans="1:17">
      <c r="B147" s="269" t="s">
        <v>313</v>
      </c>
      <c r="C147" s="270"/>
      <c r="D147" s="270"/>
      <c r="E147" s="270"/>
      <c r="F147" s="345"/>
      <c r="G147" s="345"/>
      <c r="H147" s="271"/>
      <c r="I147" s="270"/>
      <c r="J147" s="270"/>
      <c r="K147" s="61"/>
      <c r="L147" s="61"/>
      <c r="M147" s="61"/>
      <c r="N147" s="61"/>
      <c r="O147" s="61"/>
      <c r="P147" s="61"/>
      <c r="Q147" s="61"/>
    </row>
    <row r="148" spans="1:17">
      <c r="B148" s="346"/>
      <c r="C148" s="255"/>
      <c r="D148" s="255"/>
      <c r="E148" s="255"/>
      <c r="F148" s="255"/>
      <c r="G148" s="255"/>
      <c r="H148" s="347"/>
      <c r="I148" s="255"/>
      <c r="J148" s="255"/>
    </row>
    <row r="149" spans="1:17">
      <c r="B149" s="55" t="s">
        <v>314</v>
      </c>
      <c r="C149" s="255"/>
      <c r="D149" s="255"/>
      <c r="E149" s="255"/>
      <c r="F149" s="255"/>
      <c r="G149" s="255"/>
      <c r="H149" s="255"/>
      <c r="I149" s="255"/>
      <c r="J149" s="255"/>
      <c r="K149" s="255"/>
      <c r="L149" s="255"/>
      <c r="M149" s="255"/>
      <c r="N149" s="255"/>
    </row>
    <row r="150" spans="1:17">
      <c r="B150" s="348" t="s">
        <v>315</v>
      </c>
      <c r="C150" s="274">
        <v>2015</v>
      </c>
      <c r="D150" s="274">
        <v>2016</v>
      </c>
      <c r="E150" s="274">
        <v>2017</v>
      </c>
      <c r="F150" s="274">
        <v>2018</v>
      </c>
      <c r="G150" s="274">
        <v>2019</v>
      </c>
      <c r="H150" s="274">
        <v>2020</v>
      </c>
      <c r="I150" s="274">
        <v>2025</v>
      </c>
      <c r="J150" s="274">
        <v>2030</v>
      </c>
      <c r="K150" s="274">
        <v>2035</v>
      </c>
      <c r="L150" s="274">
        <v>2040</v>
      </c>
      <c r="M150" s="274">
        <v>2045</v>
      </c>
      <c r="N150" s="275">
        <v>2050</v>
      </c>
      <c r="Q150" s="349"/>
    </row>
    <row r="151" spans="1:17">
      <c r="B151" s="290" t="s">
        <v>133</v>
      </c>
      <c r="C151" s="350">
        <v>65.683557306253618</v>
      </c>
      <c r="D151" s="350">
        <v>64.163224533739765</v>
      </c>
      <c r="E151" s="350">
        <v>64.337924177464686</v>
      </c>
      <c r="F151" s="350">
        <v>62.992938565486348</v>
      </c>
      <c r="G151" s="350">
        <v>62.1</v>
      </c>
      <c r="H151" s="350">
        <v>61.43553</v>
      </c>
      <c r="I151" s="350">
        <v>56.356012440036992</v>
      </c>
      <c r="J151" s="350">
        <v>52.184132258994175</v>
      </c>
      <c r="K151" s="350">
        <v>50.479022888841413</v>
      </c>
      <c r="L151" s="350">
        <v>49.048111783221572</v>
      </c>
      <c r="M151" s="350">
        <v>47.430825203550242</v>
      </c>
      <c r="N151" s="350">
        <v>47.25</v>
      </c>
      <c r="Q151" s="349"/>
    </row>
    <row r="152" spans="1:17">
      <c r="B152" s="290" t="s">
        <v>134</v>
      </c>
      <c r="C152" s="350">
        <v>60.135219809136878</v>
      </c>
      <c r="D152" s="350">
        <v>59.028787084652777</v>
      </c>
      <c r="E152" s="350">
        <v>59.041403617941654</v>
      </c>
      <c r="F152" s="350">
        <v>58.378411961799948</v>
      </c>
      <c r="G152" s="350">
        <v>58.586799999999997</v>
      </c>
      <c r="H152" s="350">
        <v>58.393463560000001</v>
      </c>
      <c r="I152" s="350">
        <v>53.775251361456057</v>
      </c>
      <c r="J152" s="350">
        <v>50.419853587637327</v>
      </c>
      <c r="K152" s="350">
        <v>48.498642286452451</v>
      </c>
      <c r="L152" s="350">
        <v>46.838540955154983</v>
      </c>
      <c r="M152" s="350">
        <v>44.935287094549949</v>
      </c>
      <c r="N152" s="350">
        <v>44.726500000000001</v>
      </c>
      <c r="Q152" s="349"/>
    </row>
    <row r="153" spans="1:17">
      <c r="B153" s="290" t="s">
        <v>279</v>
      </c>
      <c r="C153" s="350">
        <v>17.8</v>
      </c>
      <c r="D153" s="350">
        <v>17.8</v>
      </c>
      <c r="E153" s="350">
        <v>17.8</v>
      </c>
      <c r="F153" s="350">
        <v>17.8</v>
      </c>
      <c r="G153" s="350">
        <v>17.8</v>
      </c>
      <c r="H153" s="350">
        <v>17.5</v>
      </c>
      <c r="I153" s="350">
        <v>16.900104376203799</v>
      </c>
      <c r="J153" s="350">
        <v>16.270444373137199</v>
      </c>
      <c r="K153" s="350">
        <v>15.6188731427183</v>
      </c>
      <c r="L153" s="350">
        <v>15.003792356101799</v>
      </c>
      <c r="M153" s="350">
        <v>14.4817539831557</v>
      </c>
      <c r="N153" s="350">
        <v>13.9321821407451</v>
      </c>
      <c r="Q153" s="349"/>
    </row>
    <row r="154" spans="1:17">
      <c r="B154" s="290" t="s">
        <v>280</v>
      </c>
      <c r="C154" s="350">
        <v>32.165067191876091</v>
      </c>
      <c r="D154" s="350">
        <v>31.708967360121932</v>
      </c>
      <c r="E154" s="350">
        <v>31.761377253239409</v>
      </c>
      <c r="F154" s="350">
        <v>31.357881569645905</v>
      </c>
      <c r="G154" s="350">
        <v>31.090000000000003</v>
      </c>
      <c r="H154" s="350">
        <v>30.680659000000002</v>
      </c>
      <c r="I154" s="350">
        <v>28.736876795353758</v>
      </c>
      <c r="J154" s="350">
        <v>27.044550738894294</v>
      </c>
      <c r="K154" s="350">
        <v>26.076918066555237</v>
      </c>
      <c r="L154" s="350">
        <v>25.217088184237731</v>
      </c>
      <c r="M154" s="350">
        <v>24.366475349274062</v>
      </c>
      <c r="N154" s="350">
        <v>23.92752749852157</v>
      </c>
      <c r="Q154" s="349"/>
    </row>
    <row r="155" spans="1:17">
      <c r="B155" s="290" t="s">
        <v>47</v>
      </c>
      <c r="C155" s="350">
        <v>28.480000000000004</v>
      </c>
      <c r="D155" s="350">
        <v>28.480000000000004</v>
      </c>
      <c r="E155" s="350">
        <v>28.480000000000004</v>
      </c>
      <c r="F155" s="350">
        <v>28.480000000000004</v>
      </c>
      <c r="G155" s="350">
        <v>28.480000000000004</v>
      </c>
      <c r="H155" s="350">
        <v>28</v>
      </c>
      <c r="I155" s="350">
        <v>27.040167001926079</v>
      </c>
      <c r="J155" s="350">
        <v>26.032710997019521</v>
      </c>
      <c r="K155" s="350">
        <v>24.990197028349282</v>
      </c>
      <c r="L155" s="350">
        <v>24.006067769762879</v>
      </c>
      <c r="M155" s="350">
        <v>23.170806373049121</v>
      </c>
      <c r="N155" s="350">
        <v>22.291491425192163</v>
      </c>
      <c r="Q155" s="349"/>
    </row>
    <row r="156" spans="1:17">
      <c r="B156" s="290" t="s">
        <v>130</v>
      </c>
      <c r="C156" s="277">
        <v>61.38169027849969</v>
      </c>
      <c r="D156" s="277">
        <v>60.187669148900838</v>
      </c>
      <c r="E156" s="277">
        <v>60.266925097353408</v>
      </c>
      <c r="F156" s="277">
        <v>59.477769901427415</v>
      </c>
      <c r="G156" s="277">
        <v>59.421930962699179</v>
      </c>
      <c r="H156" s="277">
        <v>59.043038040299912</v>
      </c>
      <c r="I156" s="277">
        <v>53.254385957288299</v>
      </c>
      <c r="J156" s="277">
        <v>45.342609387079186</v>
      </c>
      <c r="K156" s="277">
        <v>36.132388738743032</v>
      </c>
      <c r="L156" s="277">
        <v>26.224824403186727</v>
      </c>
      <c r="M156" s="277">
        <v>18.543507312746701</v>
      </c>
      <c r="N156" s="277">
        <v>13.9321821407451</v>
      </c>
      <c r="Q156" s="349"/>
    </row>
    <row r="157" spans="1:17">
      <c r="A157" s="255"/>
      <c r="B157" s="280" t="s">
        <v>316</v>
      </c>
      <c r="C157" s="255"/>
      <c r="D157" s="255"/>
      <c r="E157" s="255"/>
      <c r="F157" s="255"/>
      <c r="G157" s="255"/>
      <c r="H157" s="255"/>
      <c r="I157" s="255"/>
      <c r="J157" s="255"/>
      <c r="K157" s="255"/>
      <c r="L157" s="255"/>
      <c r="M157" s="255"/>
      <c r="N157" s="255"/>
      <c r="O157" s="255"/>
      <c r="P157" s="255"/>
    </row>
    <row r="158" spans="1:17">
      <c r="A158" s="255"/>
      <c r="B158" s="255"/>
      <c r="C158" s="255"/>
      <c r="D158" s="255"/>
      <c r="E158" s="255"/>
      <c r="F158" s="255"/>
      <c r="G158" s="255">
        <v>0.28663446054750402</v>
      </c>
      <c r="H158" s="255">
        <v>0.28180354267310787</v>
      </c>
      <c r="I158" s="255">
        <v>0.27214338770054425</v>
      </c>
      <c r="J158" s="255">
        <v>0.26200393515518838</v>
      </c>
      <c r="K158" s="255">
        <v>0.2515116448102786</v>
      </c>
      <c r="L158" s="255">
        <v>0.24160696225606762</v>
      </c>
      <c r="M158" s="255">
        <v>0.233200547232781</v>
      </c>
      <c r="N158" s="255">
        <v>0.22435075911022706</v>
      </c>
      <c r="O158" s="255"/>
      <c r="P158" s="255"/>
    </row>
    <row r="159" spans="1:17">
      <c r="B159" s="321" t="s">
        <v>317</v>
      </c>
      <c r="C159" s="55" t="s">
        <v>318</v>
      </c>
    </row>
    <row r="160" spans="1:17">
      <c r="B160" s="348" t="s">
        <v>319</v>
      </c>
      <c r="C160" s="274">
        <v>2015</v>
      </c>
      <c r="D160" s="274">
        <v>2016</v>
      </c>
      <c r="E160" s="274">
        <v>2017</v>
      </c>
      <c r="F160" s="274">
        <v>2018</v>
      </c>
      <c r="G160" s="274">
        <v>2019</v>
      </c>
      <c r="H160" s="274">
        <v>2020</v>
      </c>
      <c r="I160" s="274">
        <v>2025</v>
      </c>
      <c r="J160" s="274">
        <v>2030</v>
      </c>
      <c r="K160" s="274">
        <v>2035</v>
      </c>
      <c r="L160" s="274">
        <v>2040</v>
      </c>
      <c r="M160" s="274">
        <v>2045</v>
      </c>
      <c r="N160" s="275">
        <v>2050</v>
      </c>
    </row>
    <row r="161" spans="1:17">
      <c r="B161" s="290" t="s">
        <v>133</v>
      </c>
      <c r="C161" s="350" t="s">
        <v>260</v>
      </c>
      <c r="D161" s="350" t="s">
        <v>260</v>
      </c>
      <c r="E161" s="350" t="s">
        <v>260</v>
      </c>
      <c r="F161" s="350">
        <v>152.38793468819838</v>
      </c>
      <c r="G161" s="350">
        <v>149.25545442820291</v>
      </c>
      <c r="H161" s="350">
        <v>147.17744901023218</v>
      </c>
      <c r="I161" s="350">
        <v>132.80272525642954</v>
      </c>
      <c r="J161" s="350">
        <v>124.3335186618411</v>
      </c>
      <c r="K161" s="350">
        <v>101.43332118665343</v>
      </c>
      <c r="L161" s="350">
        <v>57.598846662024798</v>
      </c>
      <c r="M161" s="350">
        <v>0</v>
      </c>
      <c r="N161" s="350">
        <v>0</v>
      </c>
    </row>
    <row r="162" spans="1:17">
      <c r="B162" s="290" t="s">
        <v>134</v>
      </c>
      <c r="C162" s="350" t="s">
        <v>260</v>
      </c>
      <c r="D162" s="350" t="s">
        <v>260</v>
      </c>
      <c r="E162" s="350" t="s">
        <v>260</v>
      </c>
      <c r="F162" s="350">
        <v>148.49871757595761</v>
      </c>
      <c r="G162" s="350">
        <v>148.50015842476355</v>
      </c>
      <c r="H162" s="350">
        <v>146.89244797174206</v>
      </c>
      <c r="I162" s="350">
        <v>133.06947196314221</v>
      </c>
      <c r="J162" s="350">
        <v>121.18192875772623</v>
      </c>
      <c r="K162" s="350">
        <v>103.43596932701347</v>
      </c>
      <c r="L162" s="350">
        <v>57.631945061759914</v>
      </c>
      <c r="M162" s="350">
        <v>0</v>
      </c>
      <c r="N162" s="350">
        <v>0</v>
      </c>
    </row>
    <row r="163" spans="1:17">
      <c r="B163" s="290" t="s">
        <v>279</v>
      </c>
      <c r="C163" s="350" t="s">
        <v>260</v>
      </c>
      <c r="D163" s="350" t="s">
        <v>260</v>
      </c>
      <c r="E163" s="350" t="s">
        <v>260</v>
      </c>
      <c r="F163" s="350">
        <v>0</v>
      </c>
      <c r="G163" s="350">
        <v>0</v>
      </c>
      <c r="H163" s="350">
        <v>0</v>
      </c>
      <c r="I163" s="350">
        <v>0</v>
      </c>
      <c r="J163" s="350">
        <v>0</v>
      </c>
      <c r="K163" s="350">
        <v>0</v>
      </c>
      <c r="L163" s="350">
        <v>0</v>
      </c>
      <c r="M163" s="350">
        <v>0</v>
      </c>
      <c r="N163" s="350">
        <v>0</v>
      </c>
    </row>
    <row r="164" spans="1:17">
      <c r="B164" s="290" t="s">
        <v>280</v>
      </c>
      <c r="C164" s="350" t="s">
        <v>260</v>
      </c>
      <c r="D164" s="350" t="s">
        <v>260</v>
      </c>
      <c r="E164" s="350" t="s">
        <v>260</v>
      </c>
      <c r="F164" s="350">
        <v>45.716380406459521</v>
      </c>
      <c r="G164" s="350">
        <v>44.776636328460881</v>
      </c>
      <c r="H164" s="350">
        <v>44.153234703069664</v>
      </c>
      <c r="I164" s="350">
        <v>39.84081757692887</v>
      </c>
      <c r="J164" s="350">
        <v>37.300055598552333</v>
      </c>
      <c r="K164" s="350">
        <v>30.429996355996032</v>
      </c>
      <c r="L164" s="350">
        <v>17.279653998607444</v>
      </c>
      <c r="M164" s="350">
        <v>0</v>
      </c>
      <c r="N164" s="350">
        <v>0</v>
      </c>
    </row>
    <row r="165" spans="1:17">
      <c r="B165" s="290" t="s">
        <v>47</v>
      </c>
      <c r="C165" s="350" t="s">
        <v>260</v>
      </c>
      <c r="D165" s="350" t="s">
        <v>260</v>
      </c>
      <c r="E165" s="350" t="s">
        <v>260</v>
      </c>
      <c r="F165" s="350">
        <v>0</v>
      </c>
      <c r="G165" s="350">
        <v>0</v>
      </c>
      <c r="H165" s="350">
        <v>0</v>
      </c>
      <c r="I165" s="350">
        <v>0</v>
      </c>
      <c r="J165" s="350">
        <v>0</v>
      </c>
      <c r="K165" s="350">
        <v>0</v>
      </c>
      <c r="L165" s="350">
        <v>0</v>
      </c>
      <c r="M165" s="350">
        <v>0</v>
      </c>
      <c r="N165" s="350">
        <v>0</v>
      </c>
    </row>
    <row r="166" spans="1:17">
      <c r="B166" s="290" t="s">
        <v>130</v>
      </c>
      <c r="C166" s="309" t="s">
        <v>260</v>
      </c>
      <c r="D166" s="309" t="s">
        <v>260</v>
      </c>
      <c r="E166" s="309" t="s">
        <v>260</v>
      </c>
      <c r="F166" s="309">
        <v>149.05580310937211</v>
      </c>
      <c r="G166" s="309">
        <v>148.0924305088821</v>
      </c>
      <c r="H166" s="309">
        <v>145.97876598765629</v>
      </c>
      <c r="I166" s="309">
        <v>126.27739914552318</v>
      </c>
      <c r="J166" s="309">
        <v>101.54885775985808</v>
      </c>
      <c r="K166" s="309">
        <v>61.282746321977619</v>
      </c>
      <c r="L166" s="309">
        <v>19.400837694304531</v>
      </c>
      <c r="M166" s="309">
        <v>0</v>
      </c>
      <c r="N166" s="309">
        <v>0</v>
      </c>
    </row>
    <row r="168" spans="1:17">
      <c r="B168" s="280" t="s">
        <v>320</v>
      </c>
      <c r="H168" s="322">
        <v>0.97935647551100047</v>
      </c>
      <c r="I168" s="322">
        <v>0.84718203861452546</v>
      </c>
      <c r="J168" s="322">
        <v>0.68128080652683454</v>
      </c>
      <c r="K168" s="322">
        <v>0.41113962048837788</v>
      </c>
      <c r="L168" s="322">
        <v>0.13015821785931309</v>
      </c>
      <c r="M168" s="322">
        <v>0</v>
      </c>
      <c r="N168" s="322">
        <v>0</v>
      </c>
    </row>
    <row r="170" spans="1:17">
      <c r="B170" s="269" t="s">
        <v>321</v>
      </c>
      <c r="C170" s="270"/>
      <c r="D170" s="270"/>
      <c r="E170" s="270"/>
      <c r="F170" s="345"/>
      <c r="G170" s="345"/>
      <c r="H170" s="271"/>
      <c r="I170" s="270"/>
      <c r="J170" s="270"/>
      <c r="K170" s="61"/>
      <c r="L170" s="61"/>
      <c r="M170" s="61"/>
      <c r="N170" s="61"/>
      <c r="O170" s="61"/>
      <c r="P170" s="61"/>
      <c r="Q170" s="61"/>
    </row>
    <row r="172" spans="1:17">
      <c r="A172" s="255"/>
      <c r="B172" s="351" t="s">
        <v>322</v>
      </c>
      <c r="C172" s="274">
        <v>2015</v>
      </c>
      <c r="D172" s="274">
        <v>2016</v>
      </c>
      <c r="E172" s="274">
        <v>2017</v>
      </c>
      <c r="F172" s="274">
        <v>2018</v>
      </c>
      <c r="G172" s="274">
        <v>2019</v>
      </c>
      <c r="H172" s="274">
        <v>2020</v>
      </c>
      <c r="I172" s="274">
        <v>2025</v>
      </c>
      <c r="J172" s="274">
        <v>2030</v>
      </c>
      <c r="K172" s="274">
        <v>2035</v>
      </c>
      <c r="L172" s="274">
        <v>2040</v>
      </c>
      <c r="M172" s="274">
        <v>2045</v>
      </c>
      <c r="N172" s="275">
        <v>2050</v>
      </c>
      <c r="Q172" s="255"/>
    </row>
    <row r="173" spans="1:17">
      <c r="A173" s="255"/>
      <c r="B173" s="352" t="s">
        <v>95</v>
      </c>
      <c r="C173" s="353">
        <v>474.70552779332098</v>
      </c>
      <c r="D173" s="353">
        <v>482.43291957436497</v>
      </c>
      <c r="E173" s="353">
        <v>486.075408102371</v>
      </c>
      <c r="F173" s="353">
        <v>484.63829615710603</v>
      </c>
      <c r="G173" s="353">
        <v>480.93660640004401</v>
      </c>
      <c r="H173" s="353">
        <v>391.44187162292502</v>
      </c>
      <c r="I173" s="353">
        <v>461.31846282460009</v>
      </c>
      <c r="J173" s="353">
        <v>436.89653808734391</v>
      </c>
      <c r="K173" s="353">
        <v>426.74932772202152</v>
      </c>
      <c r="L173" s="353">
        <v>411.66856866578195</v>
      </c>
      <c r="M173" s="353">
        <v>395.75673281577252</v>
      </c>
      <c r="N173" s="353">
        <v>378.35201154157636</v>
      </c>
      <c r="Q173" s="255"/>
    </row>
    <row r="174" spans="1:17">
      <c r="A174" s="255"/>
      <c r="B174" s="255"/>
      <c r="C174" s="255"/>
      <c r="D174" s="255"/>
      <c r="E174" s="255"/>
      <c r="F174" s="255"/>
      <c r="G174" s="255"/>
      <c r="H174" s="255"/>
      <c r="I174" s="255"/>
      <c r="J174" s="255"/>
      <c r="K174" s="255"/>
      <c r="L174" s="255"/>
      <c r="M174" s="255"/>
      <c r="N174" s="255"/>
      <c r="O174" s="255"/>
      <c r="P174" s="255"/>
      <c r="Q174" s="255"/>
    </row>
    <row r="175" spans="1:17">
      <c r="A175" s="255"/>
      <c r="B175" s="351" t="s">
        <v>323</v>
      </c>
      <c r="C175" s="274">
        <v>2015</v>
      </c>
      <c r="D175" s="274">
        <v>2016</v>
      </c>
      <c r="E175" s="274">
        <v>2017</v>
      </c>
      <c r="F175" s="274">
        <v>2018</v>
      </c>
      <c r="G175" s="274">
        <v>2019</v>
      </c>
      <c r="H175" s="274">
        <v>2020</v>
      </c>
      <c r="I175" s="274">
        <v>2025</v>
      </c>
      <c r="J175" s="274">
        <v>2030</v>
      </c>
      <c r="K175" s="274">
        <v>2035</v>
      </c>
      <c r="L175" s="274">
        <v>2040</v>
      </c>
      <c r="M175" s="274">
        <v>2045</v>
      </c>
      <c r="N175" s="275">
        <v>2050</v>
      </c>
      <c r="O175" s="255"/>
      <c r="P175" s="255"/>
      <c r="Q175" s="354"/>
    </row>
    <row r="176" spans="1:17">
      <c r="B176" s="355" t="s">
        <v>133</v>
      </c>
      <c r="C176" s="356"/>
      <c r="D176" s="356"/>
      <c r="E176" s="356"/>
      <c r="F176" s="356">
        <v>6.999949059643038</v>
      </c>
      <c r="G176" s="356">
        <v>7.3575468986315764</v>
      </c>
      <c r="H176" s="356">
        <v>6.3088905747272186</v>
      </c>
      <c r="I176" s="356">
        <v>11.463121711585798</v>
      </c>
      <c r="J176" s="356">
        <v>10.189693566793236</v>
      </c>
      <c r="K176" s="356">
        <v>7.3130814680516716</v>
      </c>
      <c r="L176" s="356">
        <v>3.9307199205907772</v>
      </c>
      <c r="M176" s="356">
        <v>1.3713103524006398</v>
      </c>
      <c r="N176" s="356">
        <v>0</v>
      </c>
      <c r="Q176" s="349"/>
    </row>
    <row r="177" spans="2:17">
      <c r="B177" s="355" t="s">
        <v>234</v>
      </c>
      <c r="C177" s="357"/>
      <c r="D177" s="357"/>
      <c r="E177" s="357"/>
      <c r="F177" s="358">
        <v>17.761288462823494</v>
      </c>
      <c r="G177" s="358">
        <v>17.18432977050459</v>
      </c>
      <c r="H177" s="358">
        <v>13.523657396242969</v>
      </c>
      <c r="I177" s="358">
        <v>9.3256218023283068</v>
      </c>
      <c r="J177" s="358">
        <v>5.7709811981284318</v>
      </c>
      <c r="K177" s="358">
        <v>3.6534692215367603</v>
      </c>
      <c r="L177" s="358">
        <v>1.8297235171101613</v>
      </c>
      <c r="M177" s="358">
        <v>0.6338243938382121</v>
      </c>
      <c r="N177" s="358">
        <v>0</v>
      </c>
      <c r="Q177" s="349"/>
    </row>
    <row r="178" spans="2:17">
      <c r="B178" s="355" t="s">
        <v>279</v>
      </c>
      <c r="C178" s="357"/>
      <c r="D178" s="357"/>
      <c r="E178" s="357"/>
      <c r="F178" s="358">
        <v>2.3977494087355493E-2</v>
      </c>
      <c r="G178" s="358">
        <v>3.093659220368003E-2</v>
      </c>
      <c r="H178" s="358">
        <v>4.0123840550508098E-2</v>
      </c>
      <c r="I178" s="358">
        <v>0.3352732259691365</v>
      </c>
      <c r="J178" s="358">
        <v>1.0728841938587266</v>
      </c>
      <c r="K178" s="358">
        <v>2.2918092444178684</v>
      </c>
      <c r="L178" s="358">
        <v>3.5223905481729627</v>
      </c>
      <c r="M178" s="358">
        <v>4.3050267920569523</v>
      </c>
      <c r="N178" s="358">
        <v>4.5324756131681285</v>
      </c>
      <c r="Q178" s="349"/>
    </row>
    <row r="179" spans="2:17">
      <c r="B179" s="355" t="s">
        <v>139</v>
      </c>
      <c r="C179" s="357"/>
      <c r="D179" s="357"/>
      <c r="E179" s="357"/>
      <c r="F179" s="358">
        <v>0</v>
      </c>
      <c r="G179" s="358">
        <v>0</v>
      </c>
      <c r="H179" s="358">
        <v>0</v>
      </c>
      <c r="I179" s="358">
        <v>0</v>
      </c>
      <c r="J179" s="358">
        <v>0</v>
      </c>
      <c r="K179" s="358">
        <v>0</v>
      </c>
      <c r="L179" s="358">
        <v>0</v>
      </c>
      <c r="M179" s="358">
        <v>0</v>
      </c>
      <c r="N179" s="358">
        <v>0</v>
      </c>
      <c r="Q179" s="349"/>
    </row>
    <row r="180" spans="2:17">
      <c r="B180" s="355" t="s">
        <v>130</v>
      </c>
      <c r="C180" s="357"/>
      <c r="D180" s="357"/>
      <c r="E180" s="357"/>
      <c r="F180" s="356">
        <v>24.785215016553884</v>
      </c>
      <c r="G180" s="356">
        <v>24.572813261339846</v>
      </c>
      <c r="H180" s="356">
        <v>19.872671811520696</v>
      </c>
      <c r="I180" s="356">
        <v>21.124016739883242</v>
      </c>
      <c r="J180" s="356">
        <v>17.033558958780397</v>
      </c>
      <c r="K180" s="356">
        <v>13.2583599340063</v>
      </c>
      <c r="L180" s="356">
        <v>9.2828339858739017</v>
      </c>
      <c r="M180" s="356">
        <v>6.3101615382958043</v>
      </c>
      <c r="N180" s="356">
        <v>4.5324756131681285</v>
      </c>
      <c r="Q180" s="349"/>
    </row>
    <row r="181" spans="2:17">
      <c r="B181" s="321" t="s">
        <v>283</v>
      </c>
      <c r="F181" s="359">
        <v>0</v>
      </c>
      <c r="G181" s="359">
        <v>0</v>
      </c>
      <c r="H181" s="359">
        <v>0</v>
      </c>
      <c r="I181" s="359">
        <v>0</v>
      </c>
      <c r="J181" s="359">
        <v>0</v>
      </c>
      <c r="K181" s="359">
        <v>0</v>
      </c>
      <c r="L181" s="359">
        <v>0</v>
      </c>
      <c r="M181" s="359">
        <v>0</v>
      </c>
      <c r="N181" s="359">
        <v>0</v>
      </c>
    </row>
    <row r="182" spans="2:17">
      <c r="B182" s="55" t="s">
        <v>324</v>
      </c>
      <c r="I182" s="320">
        <v>-0.14771702703508327</v>
      </c>
      <c r="J182" s="320">
        <v>-0.31275323020583867</v>
      </c>
      <c r="K182" s="320">
        <v>-0.46506980370551043</v>
      </c>
      <c r="L182" s="320">
        <v>-0.62546889427128405</v>
      </c>
      <c r="M182" s="320">
        <v>-0.74540622164942738</v>
      </c>
      <c r="N182" s="320">
        <v>-0.81712986511753405</v>
      </c>
    </row>
    <row r="185" spans="2:17">
      <c r="B185" s="55" t="s">
        <v>325</v>
      </c>
    </row>
    <row r="187" spans="2:17">
      <c r="B187" s="55" t="s">
        <v>326</v>
      </c>
      <c r="C187" s="359">
        <v>22.25</v>
      </c>
      <c r="D187" s="359">
        <v>22.25</v>
      </c>
      <c r="E187" s="359">
        <v>22.25</v>
      </c>
      <c r="F187" s="359">
        <v>22.25</v>
      </c>
      <c r="G187" s="359">
        <v>22.25</v>
      </c>
      <c r="H187" s="359">
        <v>21.875</v>
      </c>
      <c r="I187" s="359">
        <v>21.125130470254749</v>
      </c>
      <c r="J187" s="359">
        <v>20.338055466421498</v>
      </c>
      <c r="K187" s="359">
        <v>19.523591428397875</v>
      </c>
      <c r="L187" s="359">
        <v>18.754740445127251</v>
      </c>
      <c r="M187" s="359">
        <v>18.102192478944627</v>
      </c>
      <c r="N187" s="359">
        <v>17.415227675931376</v>
      </c>
    </row>
    <row r="188" spans="2:17">
      <c r="B188" s="55" t="s">
        <v>327</v>
      </c>
      <c r="C188" s="359">
        <v>16.322600000000001</v>
      </c>
      <c r="D188" s="359">
        <v>16.322600000000001</v>
      </c>
      <c r="E188" s="359">
        <v>16.322600000000001</v>
      </c>
      <c r="F188" s="359">
        <v>16.322600000000001</v>
      </c>
      <c r="G188" s="359">
        <v>16.322600000000001</v>
      </c>
      <c r="H188" s="359">
        <v>16.047499999999999</v>
      </c>
      <c r="I188" s="359">
        <v>15.497395712978884</v>
      </c>
      <c r="J188" s="359">
        <v>14.919997490166812</v>
      </c>
      <c r="K188" s="359">
        <v>14.322506671872683</v>
      </c>
      <c r="L188" s="359">
        <v>13.75847759054535</v>
      </c>
      <c r="M188" s="359">
        <v>13.279768402553778</v>
      </c>
      <c r="N188" s="359">
        <v>12.775811023063257</v>
      </c>
    </row>
    <row r="189" spans="2:17">
      <c r="B189" s="360" t="s">
        <v>328</v>
      </c>
      <c r="C189" s="361">
        <v>17.8</v>
      </c>
      <c r="D189" s="361">
        <v>17.8</v>
      </c>
      <c r="E189" s="361">
        <v>17.8</v>
      </c>
      <c r="F189" s="361">
        <v>17.8</v>
      </c>
      <c r="G189" s="361">
        <v>17.8</v>
      </c>
      <c r="H189" s="361">
        <v>17.5</v>
      </c>
      <c r="I189" s="361">
        <v>16.900104376203799</v>
      </c>
      <c r="J189" s="361">
        <v>16.270444373137199</v>
      </c>
      <c r="K189" s="361">
        <v>15.6188731427183</v>
      </c>
      <c r="L189" s="361">
        <v>15.003792356101799</v>
      </c>
      <c r="M189" s="361">
        <v>14.4817539831557</v>
      </c>
      <c r="N189" s="361">
        <v>13.9321821407451</v>
      </c>
    </row>
    <row r="190" spans="2:17">
      <c r="B190" s="55" t="s">
        <v>329</v>
      </c>
      <c r="C190" s="362">
        <v>1.25</v>
      </c>
      <c r="D190" s="362">
        <v>1.25</v>
      </c>
      <c r="E190" s="362">
        <v>1.25</v>
      </c>
      <c r="F190" s="362">
        <v>1.25</v>
      </c>
      <c r="G190" s="362">
        <v>1.25</v>
      </c>
      <c r="H190" s="362">
        <v>1.25</v>
      </c>
      <c r="I190" s="362">
        <v>1.25</v>
      </c>
      <c r="J190" s="362">
        <v>1.25</v>
      </c>
      <c r="K190" s="362">
        <v>1.25</v>
      </c>
      <c r="L190" s="362">
        <v>1.25</v>
      </c>
      <c r="M190" s="362">
        <v>1.25</v>
      </c>
      <c r="N190" s="362">
        <v>1.25</v>
      </c>
    </row>
    <row r="191" spans="2:17">
      <c r="B191" s="55" t="s">
        <v>330</v>
      </c>
      <c r="C191" s="322">
        <v>0.91700000000000004</v>
      </c>
      <c r="D191" s="322">
        <v>0.91700000000000004</v>
      </c>
      <c r="E191" s="322">
        <v>0.91700000000000004</v>
      </c>
      <c r="F191" s="322">
        <v>0.91700000000000004</v>
      </c>
      <c r="G191" s="322">
        <v>0.91700000000000004</v>
      </c>
      <c r="H191" s="322">
        <v>0.91699999999999993</v>
      </c>
      <c r="I191" s="322">
        <v>0.91700000000000004</v>
      </c>
      <c r="J191" s="322">
        <v>0.91700000000000004</v>
      </c>
      <c r="K191" s="322">
        <v>0.91700000000000004</v>
      </c>
      <c r="L191" s="322">
        <v>0.91700000000000004</v>
      </c>
      <c r="M191" s="322">
        <v>0.91700000000000004</v>
      </c>
      <c r="N191" s="322">
        <v>0.91700000000000004</v>
      </c>
    </row>
    <row r="192" spans="2:17">
      <c r="B192" s="360" t="s">
        <v>331</v>
      </c>
      <c r="C192" s="363">
        <v>17.804450000000003</v>
      </c>
      <c r="D192" s="363">
        <v>17.804450000000003</v>
      </c>
      <c r="E192" s="363">
        <v>17.804450000000003</v>
      </c>
      <c r="F192" s="363">
        <v>17.804450000000003</v>
      </c>
      <c r="G192" s="363">
        <v>17.804450000000003</v>
      </c>
      <c r="H192" s="363">
        <v>17.504375</v>
      </c>
      <c r="I192" s="363">
        <v>16.904329402297851</v>
      </c>
      <c r="J192" s="363">
        <v>16.274511984230482</v>
      </c>
      <c r="K192" s="363">
        <v>15.622777861003982</v>
      </c>
      <c r="L192" s="363">
        <v>15.007543304190825</v>
      </c>
      <c r="M192" s="363">
        <v>14.485374421651489</v>
      </c>
      <c r="N192" s="363">
        <v>13.935665186280287</v>
      </c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38"/>
  <sheetViews>
    <sheetView zoomScale="90" zoomScaleNormal="90" workbookViewId="0">
      <selection activeCell="L90" sqref="L90"/>
    </sheetView>
  </sheetViews>
  <sheetFormatPr baseColWidth="10" defaultColWidth="12.28515625" defaultRowHeight="15"/>
  <cols>
    <col min="1" max="1" width="5.7109375" style="237" customWidth="1"/>
    <col min="2" max="2" width="22" style="237" customWidth="1"/>
    <col min="3" max="14" width="8.28515625" style="237" customWidth="1"/>
    <col min="15" max="15" width="6" style="237" customWidth="1"/>
    <col min="16" max="17" width="10.42578125" style="237" customWidth="1"/>
    <col min="18" max="998" width="12.28515625" style="237"/>
    <col min="999" max="1000" width="12.5703125" style="237" customWidth="1"/>
    <col min="1001" max="1024" width="11.42578125" style="237" customWidth="1"/>
  </cols>
  <sheetData>
    <row r="1" spans="2:17" ht="13.5" customHeight="1">
      <c r="B1" s="237" t="s">
        <v>222</v>
      </c>
      <c r="C1" s="364">
        <v>41.868000000000002</v>
      </c>
      <c r="D1" s="364"/>
      <c r="E1" s="364"/>
      <c r="F1" s="364" t="s">
        <v>223</v>
      </c>
      <c r="G1" s="364">
        <v>11.63</v>
      </c>
      <c r="H1" s="364" t="s">
        <v>224</v>
      </c>
    </row>
    <row r="2" spans="2:17" ht="13.5" customHeight="1">
      <c r="C2" s="364"/>
      <c r="D2" s="364"/>
      <c r="E2" s="364"/>
      <c r="F2" s="364"/>
      <c r="G2" s="364"/>
      <c r="H2" s="364"/>
    </row>
    <row r="3" spans="2:17" ht="13.5" customHeight="1">
      <c r="B3" s="237" t="s">
        <v>332</v>
      </c>
      <c r="C3" s="364"/>
      <c r="D3" s="364"/>
      <c r="E3" s="364"/>
      <c r="F3" s="364"/>
      <c r="G3" s="364"/>
      <c r="H3" s="364"/>
    </row>
    <row r="4" spans="2:17" ht="13.5" customHeight="1">
      <c r="B4" s="365" t="s">
        <v>236</v>
      </c>
      <c r="C4" s="366" t="s">
        <v>237</v>
      </c>
      <c r="D4" s="366"/>
      <c r="E4" s="366" t="s">
        <v>232</v>
      </c>
      <c r="F4" s="366"/>
      <c r="O4" s="55"/>
      <c r="P4" s="55"/>
      <c r="Q4" s="55"/>
    </row>
    <row r="5" spans="2:17" ht="13.5" customHeight="1">
      <c r="B5" s="221" t="s">
        <v>230</v>
      </c>
      <c r="C5" s="367">
        <v>2.34866723989682</v>
      </c>
      <c r="D5" s="366" t="s">
        <v>238</v>
      </c>
      <c r="E5" s="368">
        <v>9</v>
      </c>
      <c r="F5" s="366" t="s">
        <v>233</v>
      </c>
      <c r="O5" s="55"/>
      <c r="P5" s="55"/>
      <c r="Q5" s="55"/>
    </row>
    <row r="6" spans="2:17" ht="13.5" customHeight="1">
      <c r="B6" s="221" t="s">
        <v>234</v>
      </c>
      <c r="C6" s="367">
        <v>2.6878245915735199</v>
      </c>
      <c r="D6" s="366" t="s">
        <v>238</v>
      </c>
      <c r="E6" s="368">
        <v>9.83</v>
      </c>
      <c r="F6" s="366" t="s">
        <v>233</v>
      </c>
      <c r="O6" s="55"/>
      <c r="P6" s="55"/>
      <c r="Q6" s="55"/>
    </row>
    <row r="7" spans="2:17" ht="13.5" customHeight="1">
      <c r="B7" s="221" t="s">
        <v>135</v>
      </c>
      <c r="C7" s="367">
        <v>2.5542785898538298</v>
      </c>
      <c r="D7" s="366" t="s">
        <v>238</v>
      </c>
      <c r="E7" s="368">
        <v>9.83</v>
      </c>
      <c r="F7" s="366" t="s">
        <v>233</v>
      </c>
      <c r="O7" s="55"/>
      <c r="P7" s="55"/>
      <c r="Q7" s="55"/>
    </row>
    <row r="8" spans="2:17" ht="13.5" customHeight="1">
      <c r="B8" s="221" t="s">
        <v>5</v>
      </c>
      <c r="C8" s="367">
        <v>2.80271711092003</v>
      </c>
      <c r="D8" s="366" t="s">
        <v>239</v>
      </c>
      <c r="E8" s="368">
        <v>13.8</v>
      </c>
      <c r="F8" s="366" t="s">
        <v>235</v>
      </c>
      <c r="O8" s="55"/>
      <c r="P8" s="55"/>
      <c r="Q8" s="55"/>
    </row>
    <row r="9" spans="2:17" ht="13.5" customHeight="1">
      <c r="B9" s="221" t="s">
        <v>46</v>
      </c>
      <c r="C9" s="367">
        <v>0</v>
      </c>
      <c r="D9" s="367"/>
      <c r="E9" s="368"/>
      <c r="F9" s="366"/>
      <c r="O9" s="55"/>
      <c r="P9" s="55"/>
      <c r="Q9" s="55"/>
    </row>
    <row r="11" spans="2:17" ht="13.5" customHeight="1">
      <c r="B11" s="237" t="s">
        <v>259</v>
      </c>
    </row>
    <row r="12" spans="2:17" ht="13.5" customHeight="1">
      <c r="B12" s="369" t="s">
        <v>236</v>
      </c>
      <c r="C12" s="274">
        <v>2015</v>
      </c>
      <c r="D12" s="274">
        <v>2016</v>
      </c>
      <c r="E12" s="274">
        <v>2017</v>
      </c>
      <c r="F12" s="274">
        <v>2018</v>
      </c>
      <c r="G12" s="274">
        <v>2019</v>
      </c>
      <c r="H12" s="274">
        <v>2020</v>
      </c>
      <c r="I12" s="274">
        <v>2025</v>
      </c>
      <c r="J12" s="274">
        <v>2030</v>
      </c>
      <c r="K12" s="274">
        <v>2035</v>
      </c>
      <c r="L12" s="274">
        <v>2040</v>
      </c>
      <c r="M12" s="274">
        <v>2045</v>
      </c>
      <c r="N12" s="275">
        <v>2050</v>
      </c>
    </row>
    <row r="13" spans="2:17" ht="13.5" customHeight="1">
      <c r="B13" s="153" t="s">
        <v>230</v>
      </c>
      <c r="C13" s="370" t="s">
        <v>260</v>
      </c>
      <c r="D13" s="370" t="s">
        <v>260</v>
      </c>
      <c r="E13" s="370" t="s">
        <v>260</v>
      </c>
      <c r="F13" s="370">
        <v>2.1772145313843505</v>
      </c>
      <c r="G13" s="370">
        <v>2.1631225279449695</v>
      </c>
      <c r="H13" s="370">
        <v>2.1560765262252795</v>
      </c>
      <c r="I13" s="370">
        <v>2.120846517626827</v>
      </c>
      <c r="J13" s="370">
        <v>2.1443331900257951</v>
      </c>
      <c r="K13" s="370">
        <v>1.8084737747205502</v>
      </c>
      <c r="L13" s="370">
        <v>1.056900257953568</v>
      </c>
      <c r="M13" s="370">
        <v>0</v>
      </c>
      <c r="N13" s="370">
        <v>0</v>
      </c>
    </row>
    <row r="14" spans="2:17" ht="13.5" customHeight="1">
      <c r="B14" s="153" t="s">
        <v>234</v>
      </c>
      <c r="C14" s="370" t="s">
        <v>260</v>
      </c>
      <c r="D14" s="370" t="s">
        <v>260</v>
      </c>
      <c r="E14" s="370" t="s">
        <v>260</v>
      </c>
      <c r="F14" s="370">
        <v>2.5004832175408427</v>
      </c>
      <c r="G14" s="370">
        <v>2.4916133963886504</v>
      </c>
      <c r="H14" s="370">
        <v>2.4727986242476354</v>
      </c>
      <c r="I14" s="370">
        <v>2.4324812553740327</v>
      </c>
      <c r="J14" s="370">
        <v>2.3625978159931211</v>
      </c>
      <c r="K14" s="370">
        <v>2.0965031814273432</v>
      </c>
      <c r="L14" s="370">
        <v>1.2095210662080824</v>
      </c>
      <c r="M14" s="370">
        <v>0</v>
      </c>
      <c r="N14" s="370">
        <v>0</v>
      </c>
    </row>
    <row r="15" spans="2:17" ht="13.5" customHeight="1">
      <c r="B15" s="153" t="s">
        <v>5</v>
      </c>
      <c r="C15" s="370" t="s">
        <v>260</v>
      </c>
      <c r="D15" s="370" t="s">
        <v>260</v>
      </c>
      <c r="E15" s="370" t="s">
        <v>260</v>
      </c>
      <c r="F15" s="370">
        <v>2.7999143938091144</v>
      </c>
      <c r="G15" s="370">
        <v>2.7999143938091144</v>
      </c>
      <c r="H15" s="370">
        <v>2.7999143938091144</v>
      </c>
      <c r="I15" s="370">
        <v>2.6625812553740325</v>
      </c>
      <c r="J15" s="370">
        <v>2.4663910576096302</v>
      </c>
      <c r="K15" s="370">
        <v>2.0459834909716252</v>
      </c>
      <c r="L15" s="370">
        <v>1.5414944110060191</v>
      </c>
      <c r="M15" s="370">
        <v>1.0930596732588134</v>
      </c>
      <c r="N15" s="370">
        <v>0</v>
      </c>
    </row>
    <row r="16" spans="2:17" ht="13.5" customHeight="1">
      <c r="B16" s="153" t="s">
        <v>46</v>
      </c>
      <c r="C16" s="370" t="s">
        <v>260</v>
      </c>
      <c r="D16" s="370" t="s">
        <v>260</v>
      </c>
      <c r="E16" s="370" t="s">
        <v>260</v>
      </c>
      <c r="F16" s="370">
        <v>0</v>
      </c>
      <c r="G16" s="370">
        <v>0</v>
      </c>
      <c r="H16" s="370">
        <v>0</v>
      </c>
      <c r="I16" s="370">
        <v>0</v>
      </c>
      <c r="J16" s="370">
        <v>0</v>
      </c>
      <c r="K16" s="370">
        <v>0</v>
      </c>
      <c r="L16" s="370">
        <v>0</v>
      </c>
      <c r="M16" s="370">
        <v>0</v>
      </c>
      <c r="N16" s="370">
        <v>0</v>
      </c>
    </row>
    <row r="18" spans="1:1024" ht="13.5" customHeight="1">
      <c r="B18" s="371" t="s">
        <v>333</v>
      </c>
      <c r="C18" s="372"/>
      <c r="D18" s="372"/>
      <c r="E18" s="372"/>
      <c r="F18" s="372"/>
      <c r="G18" s="372"/>
      <c r="H18" s="372"/>
      <c r="I18" s="372"/>
      <c r="J18" s="372"/>
      <c r="K18" s="68"/>
      <c r="L18" s="68"/>
      <c r="M18" s="68"/>
      <c r="N18" s="68"/>
    </row>
    <row r="19" spans="1:1024" ht="13.5" customHeight="1">
      <c r="C19" s="364"/>
      <c r="D19" s="364"/>
      <c r="E19" s="364"/>
      <c r="F19" s="364"/>
      <c r="G19" s="364"/>
      <c r="H19" s="364"/>
      <c r="I19" s="364"/>
      <c r="J19" s="364"/>
    </row>
    <row r="20" spans="1:1024" s="68" customFormat="1" ht="13.5" customHeight="1">
      <c r="A20" s="372"/>
      <c r="B20" s="373" t="s">
        <v>334</v>
      </c>
      <c r="C20" s="372"/>
      <c r="D20" s="372"/>
      <c r="E20" s="372"/>
      <c r="F20" s="372"/>
      <c r="G20" s="372"/>
      <c r="H20" s="374"/>
      <c r="I20" s="372"/>
      <c r="J20" s="372"/>
      <c r="K20" s="372"/>
      <c r="ALK20" s="237"/>
      <c r="ALL20" s="237"/>
      <c r="ALM20" s="237"/>
      <c r="ALN20" s="237"/>
      <c r="ALO20" s="237"/>
      <c r="ALP20" s="237"/>
      <c r="ALQ20" s="237"/>
      <c r="ALR20" s="237"/>
      <c r="ALS20" s="237"/>
      <c r="ALT20" s="237"/>
      <c r="ALU20" s="237"/>
      <c r="ALV20" s="237"/>
      <c r="ALW20" s="237"/>
      <c r="ALX20" s="237"/>
      <c r="ALY20" s="237"/>
      <c r="ALZ20" s="237"/>
      <c r="AMA20" s="237"/>
      <c r="AMB20" s="237"/>
      <c r="AMC20" s="237"/>
      <c r="AMD20" s="237"/>
      <c r="AME20" s="237"/>
      <c r="AMF20" s="237"/>
      <c r="AMG20" s="237"/>
      <c r="AMH20" s="237"/>
      <c r="AMI20" s="237"/>
      <c r="AMJ20" s="237"/>
    </row>
    <row r="21" spans="1:1024" ht="13.5" customHeight="1">
      <c r="C21" s="364"/>
      <c r="D21" s="364"/>
      <c r="E21" s="364"/>
      <c r="F21" s="364"/>
      <c r="G21" s="364"/>
      <c r="H21" s="364"/>
      <c r="I21" s="364"/>
      <c r="J21" s="364"/>
    </row>
    <row r="22" spans="1:1024" ht="13.5" customHeight="1">
      <c r="B22" s="375" t="s">
        <v>335</v>
      </c>
      <c r="C22" s="376"/>
      <c r="D22" s="376"/>
      <c r="E22" s="376"/>
      <c r="F22" s="376"/>
      <c r="G22" s="376"/>
      <c r="H22" s="376"/>
      <c r="I22" s="376"/>
      <c r="J22" s="376"/>
      <c r="K22" s="377"/>
      <c r="L22" s="377"/>
      <c r="M22" s="377"/>
      <c r="N22" s="377"/>
    </row>
    <row r="23" spans="1:1024" ht="13.5" customHeight="1">
      <c r="C23" s="364"/>
      <c r="D23" s="364"/>
      <c r="E23" s="364"/>
      <c r="F23" s="364"/>
      <c r="G23" s="364"/>
      <c r="H23" s="364"/>
      <c r="I23" s="364"/>
      <c r="J23" s="364"/>
    </row>
    <row r="24" spans="1:1024" ht="13.5" customHeight="1">
      <c r="B24" s="44" t="s">
        <v>336</v>
      </c>
      <c r="C24" s="364"/>
      <c r="D24" s="364"/>
      <c r="E24" s="364"/>
      <c r="F24" s="378"/>
      <c r="G24" s="378"/>
      <c r="H24" s="364"/>
      <c r="I24" s="364"/>
      <c r="J24" s="364"/>
    </row>
    <row r="26" spans="1:1024" ht="13.5" customHeight="1">
      <c r="B26" s="379"/>
      <c r="C26" s="274">
        <v>2015</v>
      </c>
      <c r="D26" s="274">
        <v>2016</v>
      </c>
      <c r="E26" s="274">
        <v>2017</v>
      </c>
      <c r="F26" s="274">
        <v>2018</v>
      </c>
      <c r="G26" s="274">
        <v>2019</v>
      </c>
      <c r="H26" s="274">
        <v>2020</v>
      </c>
      <c r="I26" s="274">
        <v>2025</v>
      </c>
      <c r="J26" s="274">
        <v>2030</v>
      </c>
      <c r="K26" s="274">
        <v>2035</v>
      </c>
      <c r="L26" s="274">
        <v>2040</v>
      </c>
      <c r="M26" s="274">
        <v>2045</v>
      </c>
      <c r="N26" s="275">
        <v>2050</v>
      </c>
    </row>
    <row r="27" spans="1:1024" ht="13.5" customHeight="1">
      <c r="B27" s="380" t="s">
        <v>337</v>
      </c>
      <c r="C27" s="310">
        <v>5676.2030174640604</v>
      </c>
      <c r="D27" s="310">
        <v>5770.7285637053601</v>
      </c>
      <c r="E27" s="310">
        <v>5905.8251667411796</v>
      </c>
      <c r="F27" s="310">
        <v>6016.3430764483001</v>
      </c>
      <c r="G27" s="310">
        <v>5930.3842213218104</v>
      </c>
      <c r="H27" s="310">
        <v>5690.6007940269601</v>
      </c>
      <c r="I27" s="309">
        <v>5690.6007940269601</v>
      </c>
      <c r="J27" s="309">
        <v>5690.6007940269601</v>
      </c>
      <c r="K27" s="309">
        <v>5690.6007940269601</v>
      </c>
      <c r="L27" s="309">
        <v>5690.6007940269601</v>
      </c>
      <c r="M27" s="309">
        <v>5690.6007940269601</v>
      </c>
      <c r="N27" s="309">
        <v>5690.6007940269601</v>
      </c>
    </row>
    <row r="28" spans="1:1024" ht="13.5" customHeight="1">
      <c r="B28" s="380" t="s">
        <v>338</v>
      </c>
      <c r="C28" s="310">
        <v>388.02199999999999</v>
      </c>
      <c r="D28" s="310">
        <v>419.21</v>
      </c>
      <c r="E28" s="310">
        <v>449.08300000000003</v>
      </c>
      <c r="F28" s="310">
        <v>469.77699999999999</v>
      </c>
      <c r="G28" s="310">
        <v>487.43299999999999</v>
      </c>
      <c r="H28" s="310">
        <v>410.55599999999998</v>
      </c>
      <c r="I28" s="309">
        <v>410.55599999999998</v>
      </c>
      <c r="J28" s="309">
        <v>410.55599999999998</v>
      </c>
      <c r="K28" s="309">
        <v>410.55599999999998</v>
      </c>
      <c r="L28" s="309">
        <v>410.55599999999998</v>
      </c>
      <c r="M28" s="309">
        <v>410.55599999999998</v>
      </c>
      <c r="N28" s="309">
        <v>410.55599999999998</v>
      </c>
    </row>
    <row r="29" spans="1:1024" ht="13.5" customHeight="1">
      <c r="C29" s="381">
        <v>14.628559765848484</v>
      </c>
      <c r="D29" s="381">
        <v>13.765722582250806</v>
      </c>
      <c r="E29" s="381">
        <v>13.150854445038398</v>
      </c>
      <c r="F29" s="381">
        <v>12.806806370785075</v>
      </c>
      <c r="G29" s="381">
        <v>12.166562832885361</v>
      </c>
      <c r="H29" s="381">
        <v>13.860717646379447</v>
      </c>
    </row>
    <row r="31" spans="1:1024" ht="13.5" customHeight="1">
      <c r="B31" s="55" t="s">
        <v>268</v>
      </c>
      <c r="C31" s="55"/>
      <c r="D31" s="55"/>
      <c r="E31" s="55"/>
      <c r="F31" s="55"/>
      <c r="G31" s="55"/>
      <c r="H31" s="55"/>
    </row>
    <row r="32" spans="1:1024" ht="13.5" customHeight="1">
      <c r="B32" s="382"/>
      <c r="C32" s="383">
        <v>2015</v>
      </c>
      <c r="D32" s="383">
        <v>2016</v>
      </c>
      <c r="E32" s="384">
        <v>2017</v>
      </c>
      <c r="F32" s="384">
        <v>2018</v>
      </c>
      <c r="G32" s="384">
        <v>2019</v>
      </c>
      <c r="H32" s="384">
        <v>2020</v>
      </c>
    </row>
    <row r="33" spans="2:24" ht="13.5" customHeight="1">
      <c r="B33" s="385" t="s">
        <v>339</v>
      </c>
      <c r="C33" s="310">
        <v>14155.205133650499</v>
      </c>
      <c r="D33" s="310">
        <v>14142.022526075199</v>
      </c>
      <c r="E33" s="310">
        <v>14014.601829712799</v>
      </c>
      <c r="F33" s="310">
        <v>13943.724649166399</v>
      </c>
      <c r="G33" s="310">
        <v>14016.2964657509</v>
      </c>
      <c r="H33" s="310">
        <v>12841.6576709824</v>
      </c>
    </row>
    <row r="34" spans="2:24" ht="13.5" customHeight="1">
      <c r="B34" s="385" t="s">
        <v>270</v>
      </c>
      <c r="C34" s="310">
        <v>14591.4711064157</v>
      </c>
      <c r="D34" s="310">
        <v>14556.488428505199</v>
      </c>
      <c r="E34" s="310">
        <v>14408.7644283995</v>
      </c>
      <c r="F34" s="310">
        <v>14321.222930977499</v>
      </c>
      <c r="G34" s="310">
        <v>14367.169301206701</v>
      </c>
      <c r="H34" s="310">
        <v>13161.5727458739</v>
      </c>
    </row>
    <row r="35" spans="2:24" ht="13.5" customHeight="1">
      <c r="B35" s="385" t="s">
        <v>340</v>
      </c>
      <c r="C35" s="310">
        <v>5640.5541617532699</v>
      </c>
      <c r="D35" s="310">
        <v>5736.8530076139896</v>
      </c>
      <c r="E35" s="310">
        <v>5794.2706947930601</v>
      </c>
      <c r="F35" s="310">
        <v>6042.1034442581804</v>
      </c>
      <c r="G35" s="310">
        <v>6623.6434568762897</v>
      </c>
      <c r="H35" s="310">
        <v>6265.1969412079698</v>
      </c>
    </row>
    <row r="36" spans="2:24" ht="13.5" customHeight="1">
      <c r="C36" s="386"/>
      <c r="D36" s="386"/>
      <c r="E36" s="386"/>
    </row>
    <row r="38" spans="2:24" ht="13.5" customHeight="1">
      <c r="B38" s="375" t="s">
        <v>341</v>
      </c>
      <c r="C38" s="376"/>
      <c r="D38" s="376"/>
      <c r="E38" s="376"/>
      <c r="F38" s="387" t="s">
        <v>342</v>
      </c>
      <c r="G38" s="387"/>
      <c r="H38" s="376"/>
      <c r="I38" s="376"/>
      <c r="J38" s="376"/>
      <c r="K38" s="376"/>
      <c r="L38" s="376"/>
      <c r="M38" s="376"/>
      <c r="N38" s="376"/>
    </row>
    <row r="39" spans="2:24" ht="13.5" customHeight="1">
      <c r="H39" s="364"/>
      <c r="I39" s="364"/>
      <c r="J39" s="364"/>
    </row>
    <row r="40" spans="2:24" ht="13.5" customHeight="1">
      <c r="B40" s="388" t="s">
        <v>343</v>
      </c>
      <c r="C40" s="364"/>
      <c r="D40" s="364"/>
      <c r="E40" s="364"/>
      <c r="F40" s="364"/>
      <c r="G40" s="364"/>
      <c r="H40" s="364"/>
      <c r="I40" s="364"/>
      <c r="J40" s="364"/>
    </row>
    <row r="41" spans="2:24" ht="13.5" customHeight="1">
      <c r="C41" s="389" t="s">
        <v>108</v>
      </c>
      <c r="D41" s="389"/>
      <c r="E41" s="389"/>
      <c r="F41" s="389" t="s">
        <v>108</v>
      </c>
      <c r="G41" s="389" t="s">
        <v>108</v>
      </c>
      <c r="H41" s="389" t="s">
        <v>108</v>
      </c>
    </row>
    <row r="42" spans="2:24" ht="13.5" customHeight="1">
      <c r="B42" s="379"/>
      <c r="C42" s="274">
        <v>2015</v>
      </c>
      <c r="D42" s="274">
        <v>2016</v>
      </c>
      <c r="E42" s="274">
        <v>2017</v>
      </c>
      <c r="F42" s="274">
        <v>2018</v>
      </c>
      <c r="G42" s="274">
        <v>2019</v>
      </c>
      <c r="H42" s="274">
        <v>2020</v>
      </c>
      <c r="I42" s="274">
        <v>2025</v>
      </c>
      <c r="J42" s="274">
        <v>2030</v>
      </c>
      <c r="K42" s="274">
        <v>2035</v>
      </c>
      <c r="L42" s="274">
        <v>2040</v>
      </c>
      <c r="M42" s="274">
        <v>2045</v>
      </c>
      <c r="N42" s="275">
        <v>2050</v>
      </c>
    </row>
    <row r="43" spans="2:24" ht="13.5" customHeight="1">
      <c r="B43" s="311" t="s">
        <v>344</v>
      </c>
      <c r="C43" s="390">
        <v>0.98674044255222604</v>
      </c>
      <c r="D43" s="390">
        <v>0.98590443930249805</v>
      </c>
      <c r="E43" s="390">
        <v>0.98574651011060299</v>
      </c>
      <c r="F43" s="390">
        <v>0.98163809637338595</v>
      </c>
      <c r="G43" s="390">
        <v>0.98232577605537597</v>
      </c>
      <c r="H43" s="390">
        <v>0.975942380576584</v>
      </c>
      <c r="I43" s="391">
        <v>0.83</v>
      </c>
      <c r="J43" s="391">
        <v>0.47699999999999998</v>
      </c>
      <c r="K43" s="391">
        <v>0</v>
      </c>
      <c r="L43" s="391">
        <v>2.7755575615628901E-17</v>
      </c>
      <c r="M43" s="391">
        <v>2.7755575615628901E-17</v>
      </c>
      <c r="N43" s="391">
        <v>2.7755575615628901E-17</v>
      </c>
      <c r="X43" s="119"/>
    </row>
    <row r="44" spans="2:24" ht="13.5" customHeight="1">
      <c r="B44" s="311" t="s">
        <v>5</v>
      </c>
      <c r="C44" s="390">
        <v>5.6182381411363298E-4</v>
      </c>
      <c r="D44" s="390">
        <v>8.2774742968917702E-4</v>
      </c>
      <c r="E44" s="390">
        <v>7.7713919253233799E-4</v>
      </c>
      <c r="F44" s="390">
        <v>1.0089893715528901E-3</v>
      </c>
      <c r="G44" s="390">
        <v>1.8115310206736101E-3</v>
      </c>
      <c r="H44" s="390">
        <v>2.5355858884049901E-3</v>
      </c>
      <c r="I44" s="392">
        <v>3.0000000000000001E-3</v>
      </c>
      <c r="J44" s="392">
        <v>3.0000000000000001E-3</v>
      </c>
      <c r="K44" s="392">
        <v>0</v>
      </c>
      <c r="L44" s="392">
        <v>0</v>
      </c>
      <c r="M44" s="392">
        <v>0</v>
      </c>
      <c r="N44" s="392">
        <v>0</v>
      </c>
      <c r="X44" s="119"/>
    </row>
    <row r="45" spans="2:24" ht="13.5" customHeight="1">
      <c r="B45" s="311" t="s">
        <v>279</v>
      </c>
      <c r="C45" s="390">
        <v>1.26977336336599E-2</v>
      </c>
      <c r="D45" s="390">
        <v>1.3267813267813299E-2</v>
      </c>
      <c r="E45" s="390">
        <v>1.34763506968645E-2</v>
      </c>
      <c r="F45" s="390">
        <v>1.73529142550614E-2</v>
      </c>
      <c r="G45" s="390">
        <v>1.5862692923950601E-2</v>
      </c>
      <c r="H45" s="390">
        <v>2.1522033535011101E-2</v>
      </c>
      <c r="I45" s="393">
        <v>0.16700000000000001</v>
      </c>
      <c r="J45" s="295">
        <v>0.51</v>
      </c>
      <c r="K45" s="295">
        <v>0.98</v>
      </c>
      <c r="L45" s="394">
        <v>0.97</v>
      </c>
      <c r="M45" s="394">
        <v>0.97</v>
      </c>
      <c r="N45" s="394">
        <v>0.97</v>
      </c>
      <c r="X45" s="119"/>
    </row>
    <row r="46" spans="2:24" ht="13.5" customHeight="1">
      <c r="B46" s="311" t="s">
        <v>47</v>
      </c>
      <c r="C46" s="390">
        <v>0</v>
      </c>
      <c r="D46" s="390">
        <v>0</v>
      </c>
      <c r="E46" s="390">
        <v>0</v>
      </c>
      <c r="F46" s="390">
        <v>0</v>
      </c>
      <c r="G46" s="390">
        <v>0</v>
      </c>
      <c r="H46" s="390">
        <v>0</v>
      </c>
      <c r="I46" s="391">
        <v>0</v>
      </c>
      <c r="J46" s="392">
        <v>0.01</v>
      </c>
      <c r="K46" s="392">
        <v>0.02</v>
      </c>
      <c r="L46" s="392">
        <v>0.03</v>
      </c>
      <c r="M46" s="392">
        <v>0.03</v>
      </c>
      <c r="N46" s="392">
        <v>0.03</v>
      </c>
      <c r="X46" s="119"/>
    </row>
    <row r="47" spans="2:24" ht="13.5" customHeight="1">
      <c r="B47" s="395"/>
      <c r="C47" s="324">
        <v>0.99999999999999956</v>
      </c>
      <c r="D47" s="324">
        <v>1.0000000000000004</v>
      </c>
      <c r="E47" s="324">
        <v>0.99999999999999978</v>
      </c>
      <c r="F47" s="324">
        <v>1.0000000000000002</v>
      </c>
      <c r="G47" s="324">
        <v>1.0000000000000002</v>
      </c>
      <c r="H47" s="324">
        <v>1</v>
      </c>
      <c r="I47" s="324">
        <v>1</v>
      </c>
      <c r="J47" s="324">
        <v>1</v>
      </c>
      <c r="K47" s="324">
        <v>1</v>
      </c>
      <c r="L47" s="324">
        <v>1</v>
      </c>
      <c r="M47" s="324">
        <v>1</v>
      </c>
      <c r="N47" s="324">
        <v>1</v>
      </c>
    </row>
    <row r="48" spans="2:24" ht="13.5" customHeight="1">
      <c r="B48" s="396" t="s">
        <v>345</v>
      </c>
    </row>
    <row r="49" spans="2:18" ht="13.5" customHeight="1">
      <c r="B49" s="396" t="s">
        <v>346</v>
      </c>
    </row>
    <row r="50" spans="2:18" ht="13.5" hidden="1" customHeight="1">
      <c r="B50" s="396"/>
    </row>
    <row r="51" spans="2:18" ht="13.5" hidden="1" customHeight="1"/>
    <row r="52" spans="2:18" ht="13.5" hidden="1" customHeight="1">
      <c r="B52" s="375" t="s">
        <v>347</v>
      </c>
      <c r="C52" s="376"/>
      <c r="D52" s="376"/>
      <c r="E52" s="376"/>
      <c r="F52" s="387" t="s">
        <v>342</v>
      </c>
      <c r="G52" s="387"/>
      <c r="H52" s="376"/>
      <c r="I52" s="376"/>
      <c r="J52" s="376"/>
      <c r="K52" s="376"/>
      <c r="L52" s="376"/>
      <c r="M52" s="376"/>
      <c r="N52" s="376"/>
    </row>
    <row r="53" spans="2:18" ht="13.5" hidden="1" customHeight="1"/>
    <row r="54" spans="2:18" ht="13.5" hidden="1" customHeight="1"/>
    <row r="55" spans="2:18" ht="13.5" hidden="1" customHeight="1">
      <c r="B55" s="379"/>
      <c r="C55" s="274">
        <v>2015</v>
      </c>
      <c r="D55" s="274">
        <v>2016</v>
      </c>
      <c r="E55" s="274">
        <v>2017</v>
      </c>
      <c r="F55" s="274">
        <v>2018</v>
      </c>
      <c r="G55" s="274">
        <v>2019</v>
      </c>
      <c r="H55" s="274">
        <v>2020</v>
      </c>
      <c r="I55" s="274">
        <v>2025</v>
      </c>
      <c r="J55" s="274">
        <v>2030</v>
      </c>
      <c r="K55" s="274">
        <v>2035</v>
      </c>
      <c r="L55" s="274">
        <v>2040</v>
      </c>
      <c r="M55" s="274">
        <v>2045</v>
      </c>
      <c r="N55" s="275">
        <v>2050</v>
      </c>
      <c r="P55" s="397">
        <v>2030</v>
      </c>
      <c r="Q55" s="397">
        <v>2035</v>
      </c>
      <c r="R55" s="397">
        <v>2040</v>
      </c>
    </row>
    <row r="56" spans="2:18" ht="13.5" hidden="1" customHeight="1">
      <c r="B56" s="380" t="s">
        <v>348</v>
      </c>
      <c r="C56" s="398">
        <v>7.6514055509702699</v>
      </c>
      <c r="D56" s="398">
        <v>7.3136814290741299</v>
      </c>
      <c r="E56" s="398">
        <v>7.1247763935328301</v>
      </c>
      <c r="F56" s="398">
        <v>7.2755997773469696</v>
      </c>
      <c r="G56" s="398">
        <v>7.2705890336986601</v>
      </c>
      <c r="H56" s="398">
        <v>6.96474020614599</v>
      </c>
      <c r="I56" s="353">
        <v>6.61650319583869</v>
      </c>
      <c r="J56" s="353">
        <v>6.2682661855313899</v>
      </c>
      <c r="K56" s="353">
        <v>6.0941476803777404</v>
      </c>
      <c r="L56" s="353">
        <v>5.9200291752240899</v>
      </c>
      <c r="M56" s="353">
        <v>5.9200291752240899</v>
      </c>
      <c r="N56" s="353">
        <v>5.9200291752240899</v>
      </c>
      <c r="P56" s="399">
        <v>-0.1000000000000002</v>
      </c>
      <c r="Q56" s="399">
        <v>-0.12500000000000011</v>
      </c>
      <c r="R56" s="399">
        <f t="shared" ref="R56:R59" si="0">L56/$H56-1</f>
        <v>-0.15000000000000024</v>
      </c>
    </row>
    <row r="57" spans="2:18" ht="13.5" hidden="1" customHeight="1">
      <c r="B57" s="380" t="s">
        <v>349</v>
      </c>
      <c r="C57" s="398">
        <v>6.5036947183247298</v>
      </c>
      <c r="D57" s="398">
        <v>6.2166292147130102</v>
      </c>
      <c r="E57" s="398">
        <v>6.0560599345029003</v>
      </c>
      <c r="F57" s="398">
        <v>6.1842598107449298</v>
      </c>
      <c r="G57" s="398">
        <v>6.1800006786438599</v>
      </c>
      <c r="H57" s="398">
        <v>5.9200291752240899</v>
      </c>
      <c r="I57" s="353">
        <v>5.6240277164628898</v>
      </c>
      <c r="J57" s="353">
        <v>5.3280262577016799</v>
      </c>
      <c r="K57" s="353">
        <v>5.1800255283210799</v>
      </c>
      <c r="L57" s="353">
        <v>5.0320247989404798</v>
      </c>
      <c r="M57" s="353">
        <v>5.0320247989404798</v>
      </c>
      <c r="N57" s="353">
        <v>5.0320247989404798</v>
      </c>
      <c r="P57" s="399">
        <v>-0.1000000000000002</v>
      </c>
      <c r="Q57" s="399">
        <v>-0.12499999999999978</v>
      </c>
      <c r="R57" s="399">
        <f t="shared" si="0"/>
        <v>-0.14999999999999947</v>
      </c>
    </row>
    <row r="58" spans="2:18" ht="13.5" hidden="1" customHeight="1">
      <c r="B58" s="380" t="s">
        <v>350</v>
      </c>
      <c r="C58" s="398">
        <v>35</v>
      </c>
      <c r="D58" s="398">
        <v>35</v>
      </c>
      <c r="E58" s="398">
        <v>35</v>
      </c>
      <c r="F58" s="398">
        <v>35</v>
      </c>
      <c r="G58" s="398">
        <v>35</v>
      </c>
      <c r="H58" s="398">
        <v>35</v>
      </c>
      <c r="I58" s="353">
        <v>31.5</v>
      </c>
      <c r="J58" s="353">
        <v>28</v>
      </c>
      <c r="K58" s="353">
        <v>26</v>
      </c>
      <c r="L58" s="353">
        <v>24</v>
      </c>
      <c r="M58" s="353">
        <v>23.5</v>
      </c>
      <c r="N58" s="353">
        <v>23</v>
      </c>
      <c r="P58" s="399">
        <v>-0.19999999999999996</v>
      </c>
      <c r="Q58" s="399">
        <v>-0.25714285714285712</v>
      </c>
      <c r="R58" s="399">
        <f t="shared" si="0"/>
        <v>-0.31428571428571428</v>
      </c>
    </row>
    <row r="59" spans="2:18" ht="13.5" hidden="1" customHeight="1">
      <c r="B59" s="400" t="s">
        <v>47</v>
      </c>
      <c r="C59" s="401">
        <v>1.55</v>
      </c>
      <c r="D59" s="401">
        <v>1.55</v>
      </c>
      <c r="E59" s="401">
        <v>1.55</v>
      </c>
      <c r="F59" s="401">
        <v>1.55</v>
      </c>
      <c r="G59" s="401">
        <v>1.55</v>
      </c>
      <c r="H59" s="401">
        <v>1.55</v>
      </c>
      <c r="I59" s="300">
        <v>1.39</v>
      </c>
      <c r="J59" s="300">
        <v>1.23</v>
      </c>
      <c r="K59" s="353">
        <v>1.1499999999999999</v>
      </c>
      <c r="L59" s="353">
        <v>1.07</v>
      </c>
      <c r="M59" s="353">
        <v>1.0349999999999999</v>
      </c>
      <c r="N59" s="353">
        <v>1</v>
      </c>
      <c r="P59" s="399">
        <v>-0.20645161290322589</v>
      </c>
      <c r="Q59" s="399">
        <v>-0.25806451612903236</v>
      </c>
      <c r="R59" s="399">
        <f t="shared" si="0"/>
        <v>-0.30967741935483872</v>
      </c>
    </row>
    <row r="60" spans="2:18" ht="13.5" hidden="1" customHeight="1"/>
    <row r="61" spans="2:18" ht="13.5" hidden="1" customHeight="1"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</row>
    <row r="62" spans="2:18" ht="13.5" hidden="1" customHeight="1">
      <c r="B62" s="237" t="s">
        <v>351</v>
      </c>
    </row>
    <row r="63" spans="2:18" ht="13.5" hidden="1" customHeight="1">
      <c r="B63" s="123" t="s">
        <v>295</v>
      </c>
      <c r="C63" s="402">
        <v>2015</v>
      </c>
      <c r="D63" s="402">
        <v>2016</v>
      </c>
      <c r="E63" s="402">
        <v>2017</v>
      </c>
      <c r="F63" s="402">
        <v>2018</v>
      </c>
      <c r="G63" s="402">
        <v>2019</v>
      </c>
      <c r="H63" s="402">
        <v>2020</v>
      </c>
      <c r="I63" s="402">
        <v>2025</v>
      </c>
      <c r="J63" s="402">
        <v>2030</v>
      </c>
      <c r="K63" s="402">
        <v>2035</v>
      </c>
      <c r="L63" s="402">
        <v>2040</v>
      </c>
      <c r="M63" s="402">
        <v>2045</v>
      </c>
      <c r="N63" s="402">
        <v>2050</v>
      </c>
    </row>
    <row r="64" spans="2:18" ht="13.5" hidden="1" customHeight="1">
      <c r="B64" s="123" t="s">
        <v>352</v>
      </c>
      <c r="C64" s="403">
        <v>152.69999999999999</v>
      </c>
      <c r="D64" s="403">
        <v>145.96</v>
      </c>
      <c r="E64" s="403">
        <v>142.19</v>
      </c>
      <c r="F64" s="403">
        <v>145.19999999999999</v>
      </c>
      <c r="G64" s="403">
        <v>145.1</v>
      </c>
      <c r="H64" s="403">
        <v>139</v>
      </c>
      <c r="I64" s="403"/>
      <c r="J64" s="403"/>
      <c r="K64" s="403"/>
      <c r="L64" s="403"/>
      <c r="M64" s="403"/>
      <c r="N64" s="403"/>
    </row>
    <row r="65" spans="1:1024" ht="13.5" hidden="1" customHeight="1">
      <c r="B65" s="123" t="s">
        <v>353</v>
      </c>
      <c r="C65" s="403">
        <v>197.74649999999997</v>
      </c>
      <c r="D65" s="403">
        <v>189.01820000000001</v>
      </c>
      <c r="E65" s="403">
        <v>184.13604999999998</v>
      </c>
      <c r="F65" s="403">
        <v>188.03399999999996</v>
      </c>
      <c r="G65" s="403">
        <v>187.90449999999998</v>
      </c>
      <c r="H65" s="403">
        <v>180</v>
      </c>
      <c r="I65" s="403">
        <v>0</v>
      </c>
      <c r="J65" s="403">
        <v>0</v>
      </c>
      <c r="K65" s="403">
        <v>0</v>
      </c>
      <c r="L65" s="403">
        <v>0</v>
      </c>
      <c r="M65" s="403">
        <v>0</v>
      </c>
      <c r="N65" s="403">
        <v>0</v>
      </c>
    </row>
    <row r="66" spans="1:1024" ht="13.5" hidden="1" customHeight="1">
      <c r="B66" s="237" t="s">
        <v>354</v>
      </c>
      <c r="C66" s="404">
        <v>1.04</v>
      </c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</row>
    <row r="67" spans="1:1024" ht="13.5" hidden="1" customHeight="1">
      <c r="F67" s="405"/>
      <c r="G67" s="405"/>
      <c r="H67" s="406"/>
    </row>
    <row r="68" spans="1:1024" ht="13.5" hidden="1" customHeight="1">
      <c r="B68" s="237" t="s">
        <v>355</v>
      </c>
    </row>
    <row r="69" spans="1:1024" ht="13.5" hidden="1" customHeight="1">
      <c r="B69" s="123" t="s">
        <v>295</v>
      </c>
      <c r="C69" s="402">
        <v>2015</v>
      </c>
      <c r="D69" s="402">
        <v>2016</v>
      </c>
      <c r="E69" s="402">
        <v>2017</v>
      </c>
      <c r="F69" s="402">
        <v>2018</v>
      </c>
      <c r="G69" s="402">
        <v>2019</v>
      </c>
      <c r="H69" s="402">
        <v>2020</v>
      </c>
      <c r="I69" s="402">
        <v>2025</v>
      </c>
      <c r="J69" s="402">
        <v>2030</v>
      </c>
      <c r="K69" s="402">
        <v>2035</v>
      </c>
      <c r="L69" s="402">
        <v>2040</v>
      </c>
      <c r="M69" s="402">
        <v>2045</v>
      </c>
      <c r="N69" s="402">
        <v>2050</v>
      </c>
    </row>
    <row r="70" spans="1:1024" ht="13.5" hidden="1" customHeight="1">
      <c r="B70" s="123" t="s">
        <v>134</v>
      </c>
      <c r="C70" s="403">
        <v>205.65636000000029</v>
      </c>
      <c r="D70" s="403">
        <v>196.5789280000001</v>
      </c>
      <c r="E70" s="403">
        <v>191.50149200000038</v>
      </c>
      <c r="F70" s="403">
        <v>195.55536000000012</v>
      </c>
      <c r="G70" s="403">
        <v>195.42068000000015</v>
      </c>
      <c r="H70" s="403">
        <v>187.20000000000022</v>
      </c>
      <c r="I70" s="403">
        <v>177.84000000000017</v>
      </c>
      <c r="J70" s="403">
        <v>168.48000000000013</v>
      </c>
      <c r="K70" s="403">
        <v>163.80000000000013</v>
      </c>
      <c r="L70" s="403">
        <v>159.12000000000012</v>
      </c>
      <c r="M70" s="403">
        <v>159.12000000000012</v>
      </c>
      <c r="N70" s="403">
        <v>159.12000000000012</v>
      </c>
    </row>
    <row r="71" spans="1:1024" ht="13.5" hidden="1" customHeight="1">
      <c r="B71" s="123" t="s">
        <v>279</v>
      </c>
      <c r="C71" s="407">
        <v>0</v>
      </c>
      <c r="D71" s="407"/>
      <c r="E71" s="407"/>
      <c r="F71" s="407">
        <v>0</v>
      </c>
      <c r="G71" s="407">
        <v>0</v>
      </c>
      <c r="H71" s="407">
        <v>0</v>
      </c>
      <c r="I71" s="407">
        <v>0</v>
      </c>
      <c r="J71" s="407">
        <v>0</v>
      </c>
      <c r="K71" s="407">
        <v>0</v>
      </c>
      <c r="L71" s="407">
        <v>0</v>
      </c>
      <c r="M71" s="407">
        <v>0</v>
      </c>
      <c r="N71" s="407">
        <v>0</v>
      </c>
    </row>
    <row r="72" spans="1:1024" ht="13.5" hidden="1" customHeight="1">
      <c r="B72" s="123" t="s">
        <v>356</v>
      </c>
      <c r="C72" s="403">
        <v>202.92944768008022</v>
      </c>
      <c r="D72" s="403"/>
      <c r="E72" s="403"/>
      <c r="F72" s="403">
        <v>191.96459132601231</v>
      </c>
      <c r="G72" s="403">
        <v>191.96677113826942</v>
      </c>
      <c r="H72" s="403">
        <v>182.69641364393672</v>
      </c>
      <c r="I72" s="403">
        <v>147.60720000000015</v>
      </c>
      <c r="J72" s="403">
        <v>80.364960000000053</v>
      </c>
      <c r="K72" s="403">
        <v>0</v>
      </c>
      <c r="L72" s="403">
        <v>4.4164671919588744E-15</v>
      </c>
      <c r="M72" s="403">
        <v>4.4164671919588744E-15</v>
      </c>
      <c r="N72" s="403">
        <v>4.4164671919588744E-15</v>
      </c>
    </row>
    <row r="73" spans="1:1024" ht="13.5" hidden="1" customHeight="1">
      <c r="B73" s="237" t="s">
        <v>357</v>
      </c>
      <c r="C73" s="386"/>
      <c r="D73" s="386"/>
      <c r="E73" s="386"/>
      <c r="F73" s="386"/>
      <c r="G73" s="386"/>
      <c r="H73" s="386"/>
      <c r="I73" s="408">
        <v>-0.19206295812857688</v>
      </c>
      <c r="J73" s="408">
        <v>-0.56011747358858366</v>
      </c>
      <c r="K73" s="386"/>
      <c r="L73" s="386"/>
      <c r="M73" s="386"/>
      <c r="N73" s="386"/>
    </row>
    <row r="74" spans="1:1024" ht="13.5" hidden="1" customHeight="1">
      <c r="C74" s="386"/>
      <c r="D74" s="386"/>
      <c r="E74" s="386"/>
      <c r="F74" s="386"/>
      <c r="G74" s="386"/>
      <c r="H74" s="405"/>
      <c r="I74" s="405"/>
      <c r="J74" s="409"/>
      <c r="K74" s="386"/>
      <c r="L74" s="386"/>
      <c r="M74" s="386"/>
      <c r="N74" s="386"/>
    </row>
    <row r="75" spans="1:1024" ht="13.5" hidden="1" customHeight="1">
      <c r="B75" s="237" t="s">
        <v>358</v>
      </c>
      <c r="C75" s="386"/>
      <c r="D75" s="386"/>
      <c r="E75" s="386"/>
      <c r="F75" s="386"/>
      <c r="G75" s="386"/>
      <c r="H75" s="405"/>
      <c r="I75" s="405"/>
      <c r="J75" s="409"/>
      <c r="K75" s="386"/>
      <c r="L75" s="386"/>
      <c r="M75" s="386"/>
      <c r="N75" s="386"/>
    </row>
    <row r="76" spans="1:1024" ht="13.5" hidden="1" customHeight="1">
      <c r="B76" s="237" t="s">
        <v>359</v>
      </c>
      <c r="C76" s="404">
        <v>1.32894202802934</v>
      </c>
      <c r="D76" s="404"/>
      <c r="E76" s="404"/>
      <c r="F76" s="386"/>
      <c r="G76" s="386"/>
      <c r="H76" s="386"/>
      <c r="I76" s="386"/>
      <c r="J76" s="386"/>
      <c r="K76" s="386"/>
      <c r="L76" s="386"/>
      <c r="M76" s="386"/>
      <c r="N76" s="386"/>
    </row>
    <row r="77" spans="1:1024" ht="13.5" hidden="1" customHeight="1">
      <c r="B77" s="123" t="s">
        <v>295</v>
      </c>
      <c r="C77" s="402">
        <v>2015</v>
      </c>
      <c r="D77" s="402">
        <v>2016</v>
      </c>
      <c r="E77" s="402">
        <v>2017</v>
      </c>
      <c r="F77" s="402">
        <v>2018</v>
      </c>
      <c r="G77" s="402">
        <v>2019</v>
      </c>
      <c r="H77" s="402">
        <v>2020</v>
      </c>
      <c r="I77" s="402">
        <v>2025</v>
      </c>
      <c r="J77" s="402">
        <v>2030</v>
      </c>
      <c r="K77" s="402">
        <v>2035</v>
      </c>
      <c r="L77" s="402">
        <v>2040</v>
      </c>
      <c r="M77" s="402">
        <v>2045</v>
      </c>
      <c r="N77" s="402">
        <v>2050</v>
      </c>
    </row>
    <row r="78" spans="1:1024" ht="13.5" hidden="1" customHeight="1">
      <c r="B78" s="123" t="s">
        <v>360</v>
      </c>
      <c r="C78" s="403">
        <v>152.69999999999999</v>
      </c>
      <c r="D78" s="403"/>
      <c r="E78" s="403"/>
      <c r="F78" s="403">
        <v>144.44918384489091</v>
      </c>
      <c r="G78" s="403">
        <v>144.45082410625005</v>
      </c>
      <c r="H78" s="403">
        <v>137.47508152394983</v>
      </c>
      <c r="I78" s="403">
        <v>111.07121069749276</v>
      </c>
      <c r="J78" s="403">
        <v>60.472886179370477</v>
      </c>
      <c r="K78" s="403">
        <v>0</v>
      </c>
      <c r="L78" s="403">
        <v>3.323295598159357E-15</v>
      </c>
      <c r="M78" s="403">
        <v>3.323295598159357E-15</v>
      </c>
      <c r="N78" s="403">
        <v>3.323295598159357E-15</v>
      </c>
    </row>
    <row r="79" spans="1:1024" ht="13.5" hidden="1" customHeight="1"/>
    <row r="80" spans="1:1024" s="68" customFormat="1" ht="13.5" hidden="1" customHeight="1">
      <c r="A80" s="372"/>
      <c r="ALK80" s="237"/>
      <c r="ALL80" s="237"/>
      <c r="ALM80" s="237"/>
      <c r="ALN80" s="237"/>
      <c r="ALO80" s="237"/>
      <c r="ALP80" s="237"/>
      <c r="ALQ80" s="237"/>
      <c r="ALR80" s="237"/>
      <c r="ALS80" s="237"/>
      <c r="ALT80" s="237"/>
      <c r="ALU80" s="237"/>
      <c r="ALV80" s="237"/>
      <c r="ALW80" s="237"/>
      <c r="ALX80" s="237"/>
      <c r="ALY80" s="237"/>
      <c r="ALZ80" s="237"/>
      <c r="AMA80" s="237"/>
      <c r="AMB80" s="237"/>
      <c r="AMC80" s="237"/>
      <c r="AMD80" s="237"/>
      <c r="AME80" s="237"/>
      <c r="AMF80" s="237"/>
      <c r="AMG80" s="237"/>
      <c r="AMH80" s="237"/>
      <c r="AMI80" s="237"/>
      <c r="AMJ80" s="237"/>
    </row>
    <row r="81" spans="2:19" ht="13.5" hidden="1" customHeight="1"/>
    <row r="82" spans="2:19" ht="13.5" hidden="1" customHeight="1">
      <c r="B82" s="237" t="s">
        <v>361</v>
      </c>
    </row>
    <row r="83" spans="2:19" ht="13.5" hidden="1" customHeight="1"/>
    <row r="84" spans="2:19" ht="13.5" hidden="1" customHeight="1">
      <c r="B84" s="377" t="s">
        <v>362</v>
      </c>
      <c r="C84" s="376"/>
      <c r="D84" s="376"/>
      <c r="E84" s="376"/>
      <c r="F84" s="376"/>
      <c r="G84" s="376"/>
      <c r="H84" s="376"/>
      <c r="I84" s="376"/>
      <c r="J84" s="376"/>
      <c r="K84" s="376"/>
      <c r="L84" s="376"/>
      <c r="M84" s="376"/>
      <c r="N84" s="376"/>
    </row>
    <row r="85" spans="2:19" ht="13.5" hidden="1" customHeight="1"/>
    <row r="86" spans="2:19" ht="13.5" customHeight="1">
      <c r="B86" s="378" t="s">
        <v>363</v>
      </c>
    </row>
    <row r="87" spans="2:19" ht="13.5" customHeight="1">
      <c r="B87" s="379"/>
      <c r="C87" s="274">
        <v>2015</v>
      </c>
      <c r="D87" s="274">
        <v>2016</v>
      </c>
      <c r="E87" s="274">
        <v>2017</v>
      </c>
      <c r="F87" s="274">
        <v>2018</v>
      </c>
      <c r="G87" s="274">
        <v>2019</v>
      </c>
      <c r="H87" s="274">
        <v>2020</v>
      </c>
      <c r="I87" s="274">
        <v>2025</v>
      </c>
      <c r="J87" s="274">
        <v>2030</v>
      </c>
      <c r="K87" s="274">
        <v>2035</v>
      </c>
      <c r="L87" s="274">
        <v>2040</v>
      </c>
      <c r="M87" s="274">
        <v>2045</v>
      </c>
      <c r="N87" s="275">
        <v>2050</v>
      </c>
      <c r="P87" s="410"/>
      <c r="Q87" s="410"/>
      <c r="S87" s="44"/>
    </row>
    <row r="88" spans="2:19" ht="13.5" customHeight="1">
      <c r="B88" s="380" t="s">
        <v>364</v>
      </c>
      <c r="C88" s="411">
        <v>0.99703487178347106</v>
      </c>
      <c r="D88" s="411">
        <v>0.996300694680333</v>
      </c>
      <c r="E88" s="411">
        <v>0.99559766689038098</v>
      </c>
      <c r="F88" s="411">
        <v>0.99480866780287502</v>
      </c>
      <c r="G88" s="411">
        <v>0.993692124374288</v>
      </c>
      <c r="H88" s="411">
        <v>0.99244945068886203</v>
      </c>
      <c r="I88" s="412">
        <v>0.97</v>
      </c>
      <c r="J88" s="412">
        <v>0.86</v>
      </c>
      <c r="K88" s="412">
        <v>0.63088895039897108</v>
      </c>
      <c r="L88" s="412">
        <v>0.29850999999999994</v>
      </c>
      <c r="M88" s="412">
        <v>8.1089999999999982E-2</v>
      </c>
      <c r="N88" s="412">
        <v>0</v>
      </c>
      <c r="P88" s="410"/>
      <c r="Q88" s="410"/>
    </row>
    <row r="89" spans="2:19" ht="13.5" customHeight="1">
      <c r="B89" s="380" t="s">
        <v>349</v>
      </c>
      <c r="C89" s="411">
        <v>0</v>
      </c>
      <c r="D89" s="411">
        <v>0</v>
      </c>
      <c r="E89" s="411">
        <v>0</v>
      </c>
      <c r="F89" s="411">
        <v>0</v>
      </c>
      <c r="G89" s="411">
        <v>0</v>
      </c>
      <c r="H89" s="411">
        <v>0</v>
      </c>
      <c r="I89" s="412">
        <v>0</v>
      </c>
      <c r="J89" s="412">
        <v>0</v>
      </c>
      <c r="K89" s="413">
        <v>2.4110496010288484E-3</v>
      </c>
      <c r="L89" s="413">
        <v>1.5E-3</v>
      </c>
      <c r="M89" s="413">
        <v>5.1000000000000004E-4</v>
      </c>
      <c r="N89" s="413">
        <v>0</v>
      </c>
      <c r="P89" s="410"/>
      <c r="Q89" s="410"/>
    </row>
    <row r="90" spans="2:19" ht="13.5" customHeight="1">
      <c r="B90" s="380" t="s">
        <v>350</v>
      </c>
      <c r="C90" s="411">
        <v>2.9651282165292902E-3</v>
      </c>
      <c r="D90" s="411">
        <v>3.69930531966642E-3</v>
      </c>
      <c r="E90" s="411">
        <v>4.4023331096192204E-3</v>
      </c>
      <c r="F90" s="411">
        <v>5.1913321971251503E-3</v>
      </c>
      <c r="G90" s="411">
        <v>6.3078756257117299E-3</v>
      </c>
      <c r="H90" s="411">
        <v>7.5505493111376904E-3</v>
      </c>
      <c r="I90" s="414">
        <v>0.03</v>
      </c>
      <c r="J90" s="414">
        <v>0.14000000000000001</v>
      </c>
      <c r="K90" s="414">
        <v>0.36</v>
      </c>
      <c r="L90" s="413">
        <v>0.6849900000000001</v>
      </c>
      <c r="M90" s="413">
        <v>0.89510000000000001</v>
      </c>
      <c r="N90" s="413">
        <v>0.97170000000000001</v>
      </c>
      <c r="P90" s="410"/>
      <c r="Q90" s="410"/>
    </row>
    <row r="91" spans="2:19" ht="13.5" customHeight="1">
      <c r="B91" s="400" t="s">
        <v>47</v>
      </c>
      <c r="C91" s="411">
        <v>0</v>
      </c>
      <c r="D91" s="411">
        <v>0</v>
      </c>
      <c r="E91" s="411">
        <v>0</v>
      </c>
      <c r="F91" s="411">
        <v>0</v>
      </c>
      <c r="G91" s="411">
        <v>0</v>
      </c>
      <c r="H91" s="411">
        <v>0</v>
      </c>
      <c r="I91" s="412">
        <v>0</v>
      </c>
      <c r="J91" s="412">
        <v>0</v>
      </c>
      <c r="K91" s="413">
        <v>6.7000000000000011E-3</v>
      </c>
      <c r="L91" s="413">
        <v>1.5000000000000001E-2</v>
      </c>
      <c r="M91" s="413">
        <v>2.3300000000000001E-2</v>
      </c>
      <c r="N91" s="413">
        <v>2.8300000000000002E-2</v>
      </c>
      <c r="P91" s="410"/>
      <c r="Q91" s="410"/>
    </row>
    <row r="92" spans="2:19" ht="13.5" customHeight="1">
      <c r="C92" s="415">
        <v>1.0000000000000004</v>
      </c>
      <c r="D92" s="415">
        <v>0.99999999999999944</v>
      </c>
      <c r="E92" s="415">
        <v>1.0000000000000002</v>
      </c>
      <c r="F92" s="415">
        <v>1.0000000000000002</v>
      </c>
      <c r="G92" s="415">
        <v>0.99999999999999978</v>
      </c>
      <c r="H92" s="415">
        <v>0.99999999999999978</v>
      </c>
      <c r="I92" s="415">
        <v>1</v>
      </c>
      <c r="J92" s="415">
        <v>1</v>
      </c>
      <c r="K92" s="415">
        <v>1</v>
      </c>
      <c r="L92" s="415">
        <v>1</v>
      </c>
      <c r="M92" s="415">
        <v>1</v>
      </c>
      <c r="N92" s="415">
        <v>1</v>
      </c>
    </row>
    <row r="93" spans="2:19" ht="13.5" customHeight="1">
      <c r="C93" s="415"/>
      <c r="D93" s="415"/>
      <c r="E93" s="415"/>
      <c r="F93" s="415"/>
      <c r="G93" s="415"/>
      <c r="H93" s="415"/>
      <c r="I93" s="415"/>
      <c r="J93" s="415"/>
      <c r="K93" s="415"/>
      <c r="L93" s="415"/>
      <c r="M93" s="415"/>
      <c r="N93" s="415"/>
      <c r="O93" s="415"/>
    </row>
    <row r="94" spans="2:19" ht="13.5" customHeight="1">
      <c r="B94" s="377" t="s">
        <v>365</v>
      </c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76"/>
    </row>
    <row r="96" spans="2:19" ht="13.5" customHeight="1">
      <c r="C96" s="416" t="s">
        <v>108</v>
      </c>
      <c r="D96" s="416"/>
      <c r="E96" s="416"/>
      <c r="F96" s="416" t="s">
        <v>108</v>
      </c>
      <c r="G96" s="416"/>
    </row>
    <row r="97" spans="1:1024" ht="13.5" customHeight="1">
      <c r="B97" s="379"/>
      <c r="C97" s="274">
        <v>2015</v>
      </c>
      <c r="D97" s="274">
        <v>2016</v>
      </c>
      <c r="E97" s="274">
        <v>2017</v>
      </c>
      <c r="F97" s="274">
        <v>2018</v>
      </c>
      <c r="G97" s="274">
        <v>2019</v>
      </c>
      <c r="H97" s="274">
        <v>2020</v>
      </c>
      <c r="I97" s="274">
        <v>2025</v>
      </c>
      <c r="J97" s="274">
        <v>2030</v>
      </c>
      <c r="K97" s="274">
        <v>2035</v>
      </c>
      <c r="L97" s="274">
        <v>2040</v>
      </c>
      <c r="M97" s="274">
        <v>2045</v>
      </c>
      <c r="N97" s="275">
        <v>2050</v>
      </c>
    </row>
    <row r="98" spans="1:1024" ht="13.5" customHeight="1">
      <c r="B98" s="290" t="s">
        <v>348</v>
      </c>
      <c r="C98" s="417">
        <v>8.0907389436649506</v>
      </c>
      <c r="D98" s="417">
        <v>7.9370052153261996</v>
      </c>
      <c r="E98" s="417">
        <v>7.8646576806324902</v>
      </c>
      <c r="F98" s="417">
        <v>7.8272511912089398</v>
      </c>
      <c r="G98" s="417">
        <v>7.79</v>
      </c>
      <c r="H98" s="417">
        <v>7.7614809999999999</v>
      </c>
      <c r="I98" s="305">
        <v>7.3251336431409397</v>
      </c>
      <c r="J98" s="305">
        <v>6.8808331377737098</v>
      </c>
      <c r="K98" s="305">
        <v>6.56470873168323</v>
      </c>
      <c r="L98" s="305">
        <v>6.41233272961093</v>
      </c>
      <c r="M98" s="305">
        <v>6.2218345841570804</v>
      </c>
      <c r="N98" s="305">
        <v>6.0287383708249456</v>
      </c>
    </row>
    <row r="99" spans="1:1024" ht="13.5" customHeight="1">
      <c r="B99" s="380" t="s">
        <v>366</v>
      </c>
      <c r="C99" s="418">
        <v>6.8771281021151998</v>
      </c>
      <c r="D99" s="418">
        <v>6.7464544330272691</v>
      </c>
      <c r="E99" s="418">
        <v>6.6849590285376168</v>
      </c>
      <c r="F99" s="418">
        <v>6.6531635125275983</v>
      </c>
      <c r="G99" s="418">
        <v>6.6215000000000002</v>
      </c>
      <c r="H99" s="418">
        <v>6.5972588499999993</v>
      </c>
      <c r="I99" s="305">
        <v>6.2263635966697999</v>
      </c>
      <c r="J99" s="305">
        <v>5.6832918777672798</v>
      </c>
      <c r="K99" s="305">
        <v>5.5268198886476902</v>
      </c>
      <c r="L99" s="305">
        <v>5.4242267317990702</v>
      </c>
      <c r="M99" s="305">
        <v>5.28855939653352</v>
      </c>
      <c r="N99" s="305">
        <v>5.1127380077319025</v>
      </c>
    </row>
    <row r="100" spans="1:1024" ht="13.5" customHeight="1">
      <c r="B100" s="380" t="s">
        <v>350</v>
      </c>
      <c r="C100" s="418">
        <v>35</v>
      </c>
      <c r="D100" s="418">
        <v>35</v>
      </c>
      <c r="E100" s="418">
        <v>35</v>
      </c>
      <c r="F100" s="418">
        <v>35</v>
      </c>
      <c r="G100" s="418">
        <v>35</v>
      </c>
      <c r="H100" s="418">
        <v>35</v>
      </c>
      <c r="I100" s="305">
        <v>32.1921923729589</v>
      </c>
      <c r="J100" s="305">
        <v>29.916912749088301</v>
      </c>
      <c r="K100" s="305">
        <v>27.860631034623299</v>
      </c>
      <c r="L100" s="305">
        <v>26.343605561182201</v>
      </c>
      <c r="M100" s="305">
        <v>25.071247357293899</v>
      </c>
      <c r="N100" s="305">
        <v>23.759855621456214</v>
      </c>
    </row>
    <row r="101" spans="1:1024" ht="13.5" customHeight="1">
      <c r="B101" s="400" t="s">
        <v>367</v>
      </c>
      <c r="C101" s="418">
        <v>1.55</v>
      </c>
      <c r="D101" s="418">
        <v>1.55</v>
      </c>
      <c r="E101" s="418">
        <v>1.55</v>
      </c>
      <c r="F101" s="418">
        <v>1.55</v>
      </c>
      <c r="G101" s="418">
        <v>1.55</v>
      </c>
      <c r="H101" s="418">
        <v>1.55</v>
      </c>
      <c r="I101" s="418">
        <v>1.55</v>
      </c>
      <c r="J101" s="418">
        <v>1.47</v>
      </c>
      <c r="K101" s="418">
        <v>1.31</v>
      </c>
      <c r="L101" s="418">
        <v>1.19</v>
      </c>
      <c r="M101" s="418">
        <v>1.1099999999999999</v>
      </c>
      <c r="N101" s="418">
        <v>1.0525</v>
      </c>
    </row>
    <row r="102" spans="1:1024" ht="13.5" customHeight="1">
      <c r="B102" s="44"/>
      <c r="C102" s="419"/>
      <c r="D102" s="419"/>
      <c r="E102" s="419"/>
      <c r="F102" s="419"/>
      <c r="G102" s="419"/>
      <c r="H102" s="419"/>
      <c r="I102" s="419"/>
      <c r="J102" s="419"/>
      <c r="K102" s="419"/>
      <c r="L102" s="419"/>
      <c r="M102" s="419"/>
      <c r="N102" s="419"/>
    </row>
    <row r="104" spans="1:1024" s="68" customFormat="1" ht="13.5" customHeight="1">
      <c r="A104" s="372"/>
      <c r="B104" s="373" t="s">
        <v>313</v>
      </c>
      <c r="C104" s="372"/>
      <c r="D104" s="372"/>
      <c r="E104" s="372"/>
      <c r="F104" s="372"/>
      <c r="G104" s="372"/>
      <c r="H104" s="372"/>
      <c r="I104" s="372"/>
      <c r="J104" s="372"/>
      <c r="K104" s="372"/>
      <c r="L104" s="372"/>
      <c r="M104" s="372"/>
      <c r="N104" s="372"/>
      <c r="ALK104" s="237"/>
      <c r="ALL104" s="237"/>
      <c r="ALM104" s="237"/>
      <c r="ALN104" s="237"/>
      <c r="ALO104" s="237"/>
      <c r="ALP104" s="237"/>
      <c r="ALQ104" s="237"/>
      <c r="ALR104" s="237"/>
      <c r="ALS104" s="237"/>
      <c r="ALT104" s="237"/>
      <c r="ALU104" s="237"/>
      <c r="ALV104" s="237"/>
      <c r="ALW104" s="237"/>
      <c r="ALX104" s="237"/>
      <c r="ALY104" s="237"/>
      <c r="ALZ104" s="237"/>
      <c r="AMA104" s="237"/>
      <c r="AMB104" s="237"/>
      <c r="AMC104" s="237"/>
      <c r="AMD104" s="237"/>
      <c r="AME104" s="237"/>
      <c r="AMF104" s="237"/>
      <c r="AMG104" s="237"/>
      <c r="AMH104" s="237"/>
      <c r="AMI104" s="237"/>
      <c r="AMJ104" s="237"/>
    </row>
    <row r="105" spans="1:1024" ht="13.5" customHeight="1">
      <c r="B105" s="44"/>
    </row>
    <row r="106" spans="1:1024" ht="13.5" customHeight="1">
      <c r="B106" s="44"/>
    </row>
    <row r="107" spans="1:1024" ht="13.5" customHeight="1">
      <c r="B107" s="373" t="s">
        <v>313</v>
      </c>
      <c r="C107" s="372"/>
      <c r="D107" s="372"/>
      <c r="E107" s="372"/>
      <c r="F107" s="420"/>
      <c r="G107" s="420"/>
      <c r="H107" s="374"/>
      <c r="I107" s="372"/>
      <c r="J107" s="372"/>
      <c r="K107" s="68"/>
      <c r="L107" s="68"/>
      <c r="M107" s="68"/>
      <c r="N107" s="68"/>
    </row>
    <row r="108" spans="1:1024" ht="13.5" customHeight="1">
      <c r="B108" s="44"/>
    </row>
    <row r="109" spans="1:1024" ht="13.5" customHeight="1">
      <c r="B109" s="237" t="s">
        <v>368</v>
      </c>
      <c r="C109" s="378" t="s">
        <v>369</v>
      </c>
      <c r="D109" s="378"/>
      <c r="E109" s="378"/>
      <c r="F109" s="378"/>
      <c r="G109" s="378"/>
      <c r="H109" s="364"/>
      <c r="I109" s="364"/>
      <c r="J109" s="364"/>
      <c r="K109" s="364"/>
      <c r="L109" s="364"/>
      <c r="M109" s="364"/>
      <c r="N109" s="364"/>
    </row>
    <row r="110" spans="1:1024" ht="13.5" customHeight="1">
      <c r="B110" s="299" t="s">
        <v>315</v>
      </c>
      <c r="C110" s="274">
        <v>2015</v>
      </c>
      <c r="D110" s="274">
        <v>2016</v>
      </c>
      <c r="E110" s="274">
        <v>2017</v>
      </c>
      <c r="F110" s="274">
        <v>2018</v>
      </c>
      <c r="G110" s="274">
        <v>2019</v>
      </c>
      <c r="H110" s="274">
        <v>2020</v>
      </c>
      <c r="I110" s="274">
        <v>2025</v>
      </c>
      <c r="J110" s="274">
        <v>2030</v>
      </c>
      <c r="K110" s="274">
        <v>2035</v>
      </c>
      <c r="L110" s="274">
        <v>2040</v>
      </c>
      <c r="M110" s="274">
        <v>2045</v>
      </c>
      <c r="N110" s="275">
        <v>2050</v>
      </c>
      <c r="P110" s="410"/>
      <c r="Q110" s="410"/>
    </row>
    <row r="111" spans="1:1024" ht="13.5" customHeight="1">
      <c r="B111" s="421" t="s">
        <v>370</v>
      </c>
      <c r="C111" s="422">
        <v>79.531963816226465</v>
      </c>
      <c r="D111" s="422">
        <v>78.02076126665655</v>
      </c>
      <c r="E111" s="422">
        <v>77.309585000617375</v>
      </c>
      <c r="F111" s="422">
        <v>76.941879209583874</v>
      </c>
      <c r="G111" s="422">
        <v>76.575699999999998</v>
      </c>
      <c r="H111" s="422">
        <v>76.295358230000005</v>
      </c>
      <c r="I111" s="422">
        <v>72.006063712075445</v>
      </c>
      <c r="J111" s="422">
        <v>67.638589744315567</v>
      </c>
      <c r="K111" s="422">
        <v>64.53108683244615</v>
      </c>
      <c r="L111" s="422">
        <v>63.033230732075445</v>
      </c>
      <c r="M111" s="422">
        <v>61.1606339622641</v>
      </c>
      <c r="N111" s="422">
        <v>59.262498185209218</v>
      </c>
      <c r="P111" s="410"/>
      <c r="Q111" s="410"/>
    </row>
    <row r="112" spans="1:1024" ht="13.5" customHeight="1">
      <c r="B112" s="421" t="s">
        <v>371</v>
      </c>
      <c r="C112" s="422">
        <v>94.904367809189765</v>
      </c>
      <c r="D112" s="422">
        <v>93.101071175776312</v>
      </c>
      <c r="E112" s="422">
        <v>92.252434593819117</v>
      </c>
      <c r="F112" s="422">
        <v>91.813656472880865</v>
      </c>
      <c r="G112" s="422">
        <v>91.376700000000014</v>
      </c>
      <c r="H112" s="422">
        <v>91.042172129999997</v>
      </c>
      <c r="I112" s="422">
        <v>85.923817634043246</v>
      </c>
      <c r="J112" s="422">
        <v>78.429427913188462</v>
      </c>
      <c r="K112" s="422">
        <v>76.270114463338132</v>
      </c>
      <c r="L112" s="422">
        <v>74.854328898827177</v>
      </c>
      <c r="M112" s="422">
        <v>72.982119672162582</v>
      </c>
      <c r="N112" s="422">
        <v>70.555784506700263</v>
      </c>
      <c r="P112" s="410"/>
      <c r="Q112" s="410"/>
    </row>
    <row r="113" spans="2:17" ht="13.5" customHeight="1">
      <c r="B113" s="421" t="s">
        <v>279</v>
      </c>
      <c r="C113" s="422">
        <v>35</v>
      </c>
      <c r="D113" s="422">
        <v>35</v>
      </c>
      <c r="E113" s="422">
        <v>35</v>
      </c>
      <c r="F113" s="422">
        <v>35</v>
      </c>
      <c r="G113" s="422">
        <v>35</v>
      </c>
      <c r="H113" s="422">
        <v>35</v>
      </c>
      <c r="I113" s="422">
        <v>32.1921923729589</v>
      </c>
      <c r="J113" s="422">
        <v>29.916912749088301</v>
      </c>
      <c r="K113" s="422">
        <v>27.860631034623299</v>
      </c>
      <c r="L113" s="422">
        <v>26.343605561182201</v>
      </c>
      <c r="M113" s="422">
        <v>25.071247357293899</v>
      </c>
      <c r="N113" s="422">
        <v>23.759855621456214</v>
      </c>
      <c r="P113" s="410"/>
      <c r="Q113" s="410"/>
    </row>
    <row r="114" spans="2:17" ht="13.5" customHeight="1">
      <c r="B114" s="421" t="s">
        <v>372</v>
      </c>
      <c r="C114" s="422">
        <v>51.614999999999995</v>
      </c>
      <c r="D114" s="422">
        <v>51.614999999999995</v>
      </c>
      <c r="E114" s="422">
        <v>51.614999999999995</v>
      </c>
      <c r="F114" s="422">
        <v>51.614999999999995</v>
      </c>
      <c r="G114" s="422">
        <v>51.614999999999995</v>
      </c>
      <c r="H114" s="422">
        <v>51.614999999999995</v>
      </c>
      <c r="I114" s="422">
        <v>51.614999999999995</v>
      </c>
      <c r="J114" s="422">
        <v>48.950999999999993</v>
      </c>
      <c r="K114" s="422">
        <v>43.622999999999998</v>
      </c>
      <c r="L114" s="422">
        <v>39.626999999999995</v>
      </c>
      <c r="M114" s="422">
        <v>36.962999999999994</v>
      </c>
      <c r="N114" s="422">
        <v>35.048249999999996</v>
      </c>
      <c r="P114" s="410"/>
      <c r="Q114" s="410"/>
    </row>
    <row r="115" spans="2:17" ht="13.5" customHeight="1">
      <c r="B115" s="423" t="s">
        <v>373</v>
      </c>
      <c r="C115" s="386">
        <v>79.3999208337775</v>
      </c>
      <c r="D115" s="386">
        <v>77.861614335646706</v>
      </c>
      <c r="E115" s="386">
        <v>77.123324113714915</v>
      </c>
      <c r="F115" s="386">
        <v>76.72414498163522</v>
      </c>
      <c r="G115" s="386">
        <v>76.31344565534809</v>
      </c>
      <c r="H115" s="386">
        <v>75.983555591363285</v>
      </c>
      <c r="I115" s="386">
        <v>70.811647571901958</v>
      </c>
      <c r="J115" s="386">
        <v>62.357554964983748</v>
      </c>
      <c r="K115" s="386">
        <v>51.217941941338452</v>
      </c>
      <c r="L115" s="386">
        <v>37.567842572534282</v>
      </c>
      <c r="M115" s="386">
        <v>28.299248098546567</v>
      </c>
      <c r="N115" s="386">
        <v>24.079317182369003</v>
      </c>
    </row>
    <row r="117" spans="2:17" ht="13.5" customHeight="1">
      <c r="B117" s="237" t="s">
        <v>374</v>
      </c>
      <c r="C117" s="378" t="s">
        <v>369</v>
      </c>
      <c r="D117" s="378"/>
      <c r="E117" s="378"/>
      <c r="F117" s="378"/>
      <c r="G117" s="378"/>
      <c r="H117" s="364"/>
      <c r="I117" s="364"/>
      <c r="J117" s="364"/>
      <c r="K117" s="364"/>
      <c r="L117" s="364"/>
      <c r="M117" s="364"/>
      <c r="N117" s="364"/>
    </row>
    <row r="118" spans="2:17" ht="13.5" customHeight="1">
      <c r="B118" s="299" t="s">
        <v>319</v>
      </c>
      <c r="C118" s="274">
        <v>2015</v>
      </c>
      <c r="D118" s="274">
        <v>2016</v>
      </c>
      <c r="E118" s="274">
        <v>2017</v>
      </c>
      <c r="F118" s="274">
        <v>2018</v>
      </c>
      <c r="G118" s="274">
        <v>2019</v>
      </c>
      <c r="H118" s="274">
        <v>2020</v>
      </c>
      <c r="I118" s="274">
        <v>2025</v>
      </c>
      <c r="J118" s="274">
        <v>2030</v>
      </c>
      <c r="K118" s="274">
        <v>2035</v>
      </c>
      <c r="L118" s="274">
        <v>2040</v>
      </c>
      <c r="M118" s="274">
        <v>2045</v>
      </c>
      <c r="N118" s="275">
        <v>2050</v>
      </c>
    </row>
    <row r="119" spans="2:17" ht="13.5" customHeight="1">
      <c r="B119" s="421" t="s">
        <v>134</v>
      </c>
      <c r="C119" s="424"/>
      <c r="D119" s="424"/>
      <c r="E119" s="424"/>
      <c r="F119" s="424">
        <v>195.71910243094524</v>
      </c>
      <c r="G119" s="424">
        <v>194.09668357867588</v>
      </c>
      <c r="H119" s="424">
        <v>191.92579538924161</v>
      </c>
      <c r="I119" s="424">
        <v>178.18250280050034</v>
      </c>
      <c r="J119" s="424">
        <v>162.56641343517262</v>
      </c>
      <c r="K119" s="424">
        <v>137.62932741117751</v>
      </c>
      <c r="L119" s="424">
        <v>77.55851519999996</v>
      </c>
      <c r="M119" s="424">
        <v>0</v>
      </c>
      <c r="N119" s="424">
        <v>0</v>
      </c>
    </row>
    <row r="120" spans="2:17" ht="13.5" customHeight="1">
      <c r="B120" s="421" t="s">
        <v>371</v>
      </c>
      <c r="C120" s="424"/>
      <c r="D120" s="424"/>
      <c r="E120" s="424"/>
      <c r="F120" s="424">
        <v>186.28288283091626</v>
      </c>
      <c r="G120" s="424">
        <v>185.39633158607052</v>
      </c>
      <c r="H120" s="424">
        <v>184.71760013799565</v>
      </c>
      <c r="I120" s="424">
        <v>165.7819900163625</v>
      </c>
      <c r="J120" s="424">
        <v>140.17220265110663</v>
      </c>
      <c r="K120" s="424">
        <v>113.07782249746811</v>
      </c>
      <c r="L120" s="424">
        <v>83.614151910977114</v>
      </c>
      <c r="M120" s="424">
        <v>57.807110059847567</v>
      </c>
      <c r="N120" s="424">
        <v>0</v>
      </c>
    </row>
    <row r="121" spans="2:17" ht="13.5" customHeight="1">
      <c r="B121" s="421" t="s">
        <v>279</v>
      </c>
      <c r="C121" s="424"/>
      <c r="D121" s="424"/>
      <c r="E121" s="424"/>
      <c r="F121" s="424">
        <v>0</v>
      </c>
      <c r="G121" s="424">
        <v>0</v>
      </c>
      <c r="H121" s="424">
        <v>0</v>
      </c>
      <c r="I121" s="424">
        <v>0</v>
      </c>
      <c r="J121" s="424">
        <v>0</v>
      </c>
      <c r="K121" s="424">
        <v>0</v>
      </c>
      <c r="L121" s="424">
        <v>0</v>
      </c>
      <c r="M121" s="424">
        <v>0</v>
      </c>
      <c r="N121" s="424">
        <v>0</v>
      </c>
    </row>
    <row r="122" spans="2:17" ht="13.5" customHeight="1">
      <c r="B122" s="421" t="s">
        <v>47</v>
      </c>
      <c r="C122" s="424"/>
      <c r="D122" s="424"/>
      <c r="E122" s="424"/>
      <c r="F122" s="424">
        <v>0</v>
      </c>
      <c r="G122" s="424">
        <v>0</v>
      </c>
      <c r="H122" s="424">
        <v>0</v>
      </c>
      <c r="I122" s="424">
        <v>0</v>
      </c>
      <c r="J122" s="424">
        <v>0</v>
      </c>
      <c r="K122" s="424">
        <v>0</v>
      </c>
      <c r="L122" s="424">
        <v>0</v>
      </c>
      <c r="M122" s="424">
        <v>0</v>
      </c>
      <c r="N122" s="424">
        <v>0</v>
      </c>
    </row>
    <row r="123" spans="2:17" ht="13.5" customHeight="1">
      <c r="B123" s="423" t="s">
        <v>375</v>
      </c>
      <c r="C123" s="386"/>
      <c r="D123" s="386"/>
      <c r="E123" s="386"/>
      <c r="F123" s="386">
        <v>194.70305955290303</v>
      </c>
      <c r="G123" s="386">
        <v>192.87234583929848</v>
      </c>
      <c r="H123" s="386">
        <v>190.47665020707581</v>
      </c>
      <c r="I123" s="386">
        <v>172.83702771648532</v>
      </c>
      <c r="J123" s="386">
        <v>139.80711555424844</v>
      </c>
      <c r="K123" s="386">
        <v>87.101458153371851</v>
      </c>
      <c r="L123" s="386">
        <v>23.277413600218448</v>
      </c>
      <c r="M123" s="386"/>
      <c r="N123" s="386">
        <v>0</v>
      </c>
    </row>
    <row r="125" spans="2:17" ht="13.5" customHeight="1">
      <c r="B125" s="373" t="s">
        <v>321</v>
      </c>
      <c r="C125" s="372"/>
      <c r="D125" s="372"/>
      <c r="E125" s="372"/>
      <c r="F125" s="420"/>
      <c r="G125" s="420"/>
      <c r="H125" s="374"/>
      <c r="I125" s="372"/>
      <c r="J125" s="372"/>
      <c r="K125" s="68"/>
      <c r="L125" s="68"/>
      <c r="M125" s="68"/>
      <c r="N125" s="68"/>
    </row>
    <row r="127" spans="2:17" ht="13.5" customHeight="1">
      <c r="B127" s="425" t="s">
        <v>322</v>
      </c>
      <c r="C127" s="274">
        <v>2015</v>
      </c>
      <c r="D127" s="274">
        <v>2016</v>
      </c>
      <c r="E127" s="274">
        <v>2017</v>
      </c>
      <c r="F127" s="274">
        <v>2018</v>
      </c>
      <c r="G127" s="274">
        <v>2019</v>
      </c>
      <c r="H127" s="274">
        <v>2020</v>
      </c>
      <c r="I127" s="274">
        <v>2025</v>
      </c>
      <c r="J127" s="274">
        <v>2030</v>
      </c>
      <c r="K127" s="274">
        <v>2035</v>
      </c>
      <c r="L127" s="274">
        <v>2040</v>
      </c>
      <c r="M127" s="274">
        <v>2045</v>
      </c>
      <c r="N127" s="275">
        <v>2050</v>
      </c>
    </row>
    <row r="128" spans="2:17" ht="13.5" customHeight="1">
      <c r="B128" s="123" t="s">
        <v>61</v>
      </c>
      <c r="C128" s="422">
        <v>80.347818092449899</v>
      </c>
      <c r="D128" s="422">
        <v>81.609773339787097</v>
      </c>
      <c r="E128" s="422">
        <v>82.767788187774897</v>
      </c>
      <c r="F128" s="422">
        <v>83.890231252913907</v>
      </c>
      <c r="G128" s="422">
        <v>83.122023401858002</v>
      </c>
      <c r="H128" s="422">
        <v>73.076747339114903</v>
      </c>
      <c r="I128" s="422">
        <v>82.945693619239606</v>
      </c>
      <c r="J128" s="422">
        <v>82.462488095811025</v>
      </c>
      <c r="K128" s="422">
        <v>81.554076788884785</v>
      </c>
      <c r="L128" s="422">
        <v>80.437791210026006</v>
      </c>
      <c r="M128" s="422">
        <v>79.240164176728811</v>
      </c>
      <c r="N128" s="422">
        <v>77.851417676170882</v>
      </c>
    </row>
    <row r="129" spans="1:14" ht="13.5" customHeight="1">
      <c r="B129" s="364"/>
      <c r="C129" s="364"/>
      <c r="D129" s="364"/>
      <c r="E129" s="364"/>
      <c r="F129" s="364"/>
      <c r="G129" s="364"/>
      <c r="H129" s="364"/>
      <c r="I129" s="364"/>
      <c r="J129" s="364"/>
      <c r="K129" s="364"/>
      <c r="L129" s="364"/>
      <c r="M129" s="364"/>
      <c r="N129" s="364"/>
    </row>
    <row r="130" spans="1:14" ht="13.5" customHeight="1">
      <c r="B130" s="425" t="s">
        <v>323</v>
      </c>
      <c r="C130" s="274">
        <v>2015</v>
      </c>
      <c r="D130" s="274">
        <v>2016</v>
      </c>
      <c r="E130" s="274">
        <v>2017</v>
      </c>
      <c r="F130" s="274">
        <v>2018</v>
      </c>
      <c r="G130" s="274">
        <v>2019</v>
      </c>
      <c r="H130" s="274">
        <v>2020</v>
      </c>
      <c r="I130" s="274">
        <v>2025</v>
      </c>
      <c r="J130" s="274">
        <v>2030</v>
      </c>
      <c r="K130" s="274">
        <v>2035</v>
      </c>
      <c r="L130" s="274">
        <v>2040</v>
      </c>
      <c r="M130" s="274">
        <v>2045</v>
      </c>
      <c r="N130" s="275">
        <v>2050</v>
      </c>
    </row>
    <row r="131" spans="1:14" ht="13.5" customHeight="1">
      <c r="A131" s="237" t="s">
        <v>61</v>
      </c>
      <c r="B131" s="426" t="s">
        <v>234</v>
      </c>
      <c r="C131" s="196"/>
      <c r="D131" s="196"/>
      <c r="E131" s="196"/>
      <c r="F131" s="427">
        <v>5.5212069588503949</v>
      </c>
      <c r="G131" s="427">
        <v>5.4385010293655096</v>
      </c>
      <c r="H131" s="427">
        <v>4.7577980725948334</v>
      </c>
      <c r="I131" s="427">
        <v>4.9814403374097838</v>
      </c>
      <c r="J131" s="427">
        <v>4.1244848713524833</v>
      </c>
      <c r="K131" s="427">
        <v>2.8548800233462135</v>
      </c>
      <c r="L131" s="427">
        <v>1.301394219806683</v>
      </c>
      <c r="M131" s="427">
        <v>0.33791302395786876</v>
      </c>
      <c r="N131" s="427">
        <v>0</v>
      </c>
    </row>
    <row r="132" spans="1:14" ht="13.5" customHeight="1">
      <c r="A132" s="237" t="s">
        <v>61</v>
      </c>
      <c r="B132" s="426" t="s">
        <v>5</v>
      </c>
      <c r="C132" s="196"/>
      <c r="D132" s="196"/>
      <c r="E132" s="196"/>
      <c r="F132" s="427">
        <v>0</v>
      </c>
      <c r="G132" s="427">
        <v>0</v>
      </c>
      <c r="H132" s="427">
        <v>0</v>
      </c>
      <c r="I132" s="427">
        <v>0</v>
      </c>
      <c r="J132" s="427">
        <v>0</v>
      </c>
      <c r="K132" s="427">
        <v>1.2895153141622493E-2</v>
      </c>
      <c r="L132" s="427">
        <v>7.7658429223522903E-3</v>
      </c>
      <c r="M132" s="427">
        <v>2.5360178192964699E-3</v>
      </c>
      <c r="N132" s="427">
        <v>0</v>
      </c>
    </row>
    <row r="133" spans="1:14" ht="13.5" customHeight="1">
      <c r="A133" s="237" t="s">
        <v>61</v>
      </c>
      <c r="B133" s="426" t="s">
        <v>279</v>
      </c>
      <c r="C133" s="196"/>
      <c r="D133" s="196"/>
      <c r="E133" s="196"/>
      <c r="F133" s="427">
        <v>1.3106252836168038E-2</v>
      </c>
      <c r="G133" s="427">
        <v>1.5779293626977386E-2</v>
      </c>
      <c r="H133" s="427">
        <v>1.6605275537277552E-2</v>
      </c>
      <c r="I133" s="427">
        <v>6.8878857923449804E-2</v>
      </c>
      <c r="J133" s="427">
        <v>0.29697612089502623</v>
      </c>
      <c r="K133" s="427">
        <v>0.70333043456784505</v>
      </c>
      <c r="L133" s="427">
        <v>1.2480726559093502</v>
      </c>
      <c r="M133" s="427">
        <v>1.5290199460264369</v>
      </c>
      <c r="N133" s="427">
        <v>1.5454779414865079</v>
      </c>
    </row>
    <row r="134" spans="1:14" ht="13.5" customHeight="1">
      <c r="A134" s="237" t="s">
        <v>61</v>
      </c>
      <c r="B134" s="355" t="s">
        <v>139</v>
      </c>
      <c r="C134" s="196"/>
      <c r="D134" s="196"/>
      <c r="E134" s="196"/>
      <c r="F134" s="427">
        <v>0</v>
      </c>
      <c r="G134" s="427">
        <v>0</v>
      </c>
      <c r="H134" s="427">
        <v>0</v>
      </c>
      <c r="I134" s="427">
        <v>0</v>
      </c>
      <c r="J134" s="427">
        <v>0</v>
      </c>
      <c r="K134" s="427">
        <v>0</v>
      </c>
      <c r="L134" s="427">
        <v>0</v>
      </c>
      <c r="M134" s="427">
        <v>0</v>
      </c>
      <c r="N134" s="427">
        <v>0</v>
      </c>
    </row>
    <row r="135" spans="1:14" ht="13.5" customHeight="1">
      <c r="A135" s="237" t="s">
        <v>61</v>
      </c>
      <c r="B135" s="355" t="s">
        <v>130</v>
      </c>
      <c r="C135" s="196"/>
      <c r="D135" s="196"/>
      <c r="E135" s="196"/>
      <c r="F135" s="428">
        <v>5.5343132116865625</v>
      </c>
      <c r="G135" s="428">
        <v>5.4542803229924868</v>
      </c>
      <c r="H135" s="428">
        <v>4.7744033481321111</v>
      </c>
      <c r="I135" s="428">
        <v>5.0503191953332331</v>
      </c>
      <c r="J135" s="428">
        <v>4.4214609922475097</v>
      </c>
      <c r="K135" s="428">
        <v>3.5711056110556809</v>
      </c>
      <c r="L135" s="428">
        <v>2.5572327186383856</v>
      </c>
      <c r="M135" s="428">
        <v>1.8694689878036022</v>
      </c>
      <c r="N135" s="428">
        <v>1.5454779414865079</v>
      </c>
    </row>
    <row r="136" spans="1:14" ht="13.5" customHeight="1">
      <c r="B136" s="429" t="s">
        <v>283</v>
      </c>
      <c r="C136" s="430"/>
      <c r="D136" s="430"/>
      <c r="E136" s="430"/>
      <c r="F136" s="431">
        <v>0</v>
      </c>
      <c r="G136" s="431">
        <v>0</v>
      </c>
      <c r="H136" s="431">
        <v>0</v>
      </c>
      <c r="I136" s="431">
        <v>0</v>
      </c>
      <c r="J136" s="431">
        <v>0</v>
      </c>
      <c r="K136" s="431">
        <v>2.0495395008428119E-2</v>
      </c>
      <c r="L136" s="431">
        <v>4.1111457682025954E-2</v>
      </c>
      <c r="M136" s="431">
        <v>5.8679821660551079E-2</v>
      </c>
      <c r="N136" s="431">
        <v>6.6395643484779665E-2</v>
      </c>
    </row>
    <row r="138" spans="1:14" ht="13.5" customHeight="1"/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51"/>
  <sheetViews>
    <sheetView tabSelected="1" topLeftCell="A98" zoomScale="90" zoomScaleNormal="90" workbookViewId="0">
      <selection activeCell="Q114" sqref="Q114"/>
    </sheetView>
  </sheetViews>
  <sheetFormatPr baseColWidth="10" defaultColWidth="12.28515625" defaultRowHeight="15"/>
  <cols>
    <col min="1" max="1" width="6.28515625" style="237" customWidth="1"/>
    <col min="2" max="2" width="23.7109375" style="237" customWidth="1"/>
    <col min="3" max="14" width="7.5703125" style="237" customWidth="1"/>
    <col min="15" max="15" width="6.42578125" style="237" customWidth="1"/>
    <col min="16" max="16" width="4.7109375" style="237" customWidth="1"/>
    <col min="17" max="17" width="9.7109375" style="237" customWidth="1"/>
    <col min="18" max="24" width="6.7109375" style="237" customWidth="1"/>
    <col min="25" max="30" width="6.28515625" style="237" customWidth="1"/>
    <col min="31" max="979" width="12.28515625" style="237"/>
    <col min="980" max="980" width="12.5703125" style="237" customWidth="1"/>
    <col min="981" max="1024" width="11.42578125" style="237" customWidth="1"/>
  </cols>
  <sheetData>
    <row r="1" spans="2:12">
      <c r="B1" s="237" t="s">
        <v>222</v>
      </c>
      <c r="C1" s="364">
        <v>41.868000000000002</v>
      </c>
      <c r="D1" s="364" t="s">
        <v>223</v>
      </c>
      <c r="E1" s="364">
        <v>11.63</v>
      </c>
      <c r="F1" s="364" t="s">
        <v>224</v>
      </c>
    </row>
    <row r="2" spans="2:12">
      <c r="C2" s="364"/>
      <c r="D2" s="364"/>
      <c r="E2" s="364"/>
      <c r="F2" s="364"/>
    </row>
    <row r="3" spans="2:12">
      <c r="B3" s="237" t="s">
        <v>332</v>
      </c>
      <c r="C3" s="364"/>
      <c r="D3" s="364"/>
      <c r="E3" s="364"/>
      <c r="F3" s="364"/>
    </row>
    <row r="4" spans="2:12">
      <c r="B4" s="365" t="s">
        <v>236</v>
      </c>
      <c r="C4" s="366" t="s">
        <v>237</v>
      </c>
      <c r="D4" s="366"/>
      <c r="E4" s="366" t="s">
        <v>232</v>
      </c>
      <c r="F4" s="366"/>
    </row>
    <row r="5" spans="2:12">
      <c r="B5" s="221" t="s">
        <v>230</v>
      </c>
      <c r="C5" s="367">
        <v>2.34866723989682</v>
      </c>
      <c r="D5" s="366" t="s">
        <v>238</v>
      </c>
      <c r="E5" s="432">
        <v>9</v>
      </c>
      <c r="F5" s="366" t="s">
        <v>233</v>
      </c>
    </row>
    <row r="6" spans="2:12">
      <c r="B6" s="221" t="s">
        <v>234</v>
      </c>
      <c r="C6" s="367">
        <v>2.6878245915735199</v>
      </c>
      <c r="D6" s="366" t="s">
        <v>238</v>
      </c>
      <c r="E6" s="432">
        <v>9.83</v>
      </c>
      <c r="F6" s="366" t="s">
        <v>233</v>
      </c>
    </row>
    <row r="7" spans="2:12">
      <c r="B7" s="221" t="s">
        <v>135</v>
      </c>
      <c r="C7" s="367">
        <v>2.5542785898538298</v>
      </c>
      <c r="D7" s="366" t="s">
        <v>238</v>
      </c>
      <c r="E7" s="432">
        <v>9.83</v>
      </c>
      <c r="F7" s="366" t="s">
        <v>233</v>
      </c>
    </row>
    <row r="8" spans="2:12">
      <c r="B8" s="221" t="s">
        <v>5</v>
      </c>
      <c r="C8" s="367">
        <v>2.80271711092003</v>
      </c>
      <c r="D8" s="366" t="s">
        <v>239</v>
      </c>
      <c r="E8" s="432">
        <v>13.8</v>
      </c>
      <c r="F8" s="366" t="s">
        <v>235</v>
      </c>
    </row>
    <row r="9" spans="2:12">
      <c r="B9" s="221" t="s">
        <v>46</v>
      </c>
      <c r="C9" s="367">
        <v>0</v>
      </c>
      <c r="D9" s="367"/>
      <c r="E9" s="368"/>
      <c r="F9" s="366"/>
    </row>
    <row r="11" spans="2:12">
      <c r="B11" s="237" t="s">
        <v>376</v>
      </c>
    </row>
    <row r="12" spans="2:12">
      <c r="B12" s="369" t="s">
        <v>236</v>
      </c>
      <c r="C12" s="274">
        <v>2015</v>
      </c>
      <c r="D12" s="274">
        <v>2018</v>
      </c>
      <c r="E12" s="274">
        <v>2019</v>
      </c>
      <c r="F12" s="274">
        <v>2020</v>
      </c>
      <c r="G12" s="274">
        <v>2025</v>
      </c>
      <c r="H12" s="274">
        <v>2030</v>
      </c>
      <c r="I12" s="274">
        <v>2035</v>
      </c>
      <c r="J12" s="274">
        <v>2040</v>
      </c>
      <c r="K12" s="274">
        <v>2045</v>
      </c>
      <c r="L12" s="275">
        <v>2050</v>
      </c>
    </row>
    <row r="13" spans="2:12">
      <c r="B13" s="153" t="s">
        <v>230</v>
      </c>
      <c r="C13" s="370" t="s">
        <v>260</v>
      </c>
      <c r="D13" s="370">
        <v>2.1772145313843505</v>
      </c>
      <c r="E13" s="370">
        <v>2.1631225279449695</v>
      </c>
      <c r="F13" s="370">
        <v>2.1560765262252795</v>
      </c>
      <c r="G13" s="370">
        <v>2.120846517626827</v>
      </c>
      <c r="H13" s="370">
        <v>2.1443331900257951</v>
      </c>
      <c r="I13" s="370">
        <v>1.8084737747205502</v>
      </c>
      <c r="J13" s="370">
        <v>1.056900257953568</v>
      </c>
      <c r="K13" s="370">
        <v>0</v>
      </c>
      <c r="L13" s="370">
        <v>0</v>
      </c>
    </row>
    <row r="14" spans="2:12">
      <c r="B14" s="153" t="s">
        <v>234</v>
      </c>
      <c r="C14" s="370" t="s">
        <v>260</v>
      </c>
      <c r="D14" s="370">
        <v>2.5004832175408427</v>
      </c>
      <c r="E14" s="370">
        <v>2.4916133963886504</v>
      </c>
      <c r="F14" s="370">
        <v>2.4727986242476354</v>
      </c>
      <c r="G14" s="370">
        <v>2.4324812553740327</v>
      </c>
      <c r="H14" s="370">
        <v>2.3625978159931211</v>
      </c>
      <c r="I14" s="370">
        <v>2.0965031814273432</v>
      </c>
      <c r="J14" s="370">
        <v>1.2095210662080824</v>
      </c>
      <c r="K14" s="370">
        <v>0</v>
      </c>
      <c r="L14" s="370">
        <v>0</v>
      </c>
    </row>
    <row r="15" spans="2:12">
      <c r="B15" s="153" t="s">
        <v>5</v>
      </c>
      <c r="C15" s="370" t="s">
        <v>260</v>
      </c>
      <c r="D15" s="370">
        <v>2.7999143938091144</v>
      </c>
      <c r="E15" s="370">
        <v>2.7999143938091144</v>
      </c>
      <c r="F15" s="370">
        <v>2.7999143938091144</v>
      </c>
      <c r="G15" s="370">
        <v>2.6625812553740325</v>
      </c>
      <c r="H15" s="370">
        <v>2.4663910576096302</v>
      </c>
      <c r="I15" s="370">
        <v>2.0459834909716252</v>
      </c>
      <c r="J15" s="370">
        <v>1.5414944110060191</v>
      </c>
      <c r="K15" s="370">
        <v>1.0930596732588134</v>
      </c>
      <c r="L15" s="370">
        <v>0</v>
      </c>
    </row>
    <row r="16" spans="2:12">
      <c r="B16" s="153" t="s">
        <v>46</v>
      </c>
      <c r="C16" s="370" t="s">
        <v>260</v>
      </c>
      <c r="D16" s="370">
        <v>0</v>
      </c>
      <c r="E16" s="370">
        <v>0</v>
      </c>
      <c r="F16" s="370">
        <v>0</v>
      </c>
      <c r="G16" s="370">
        <v>0</v>
      </c>
      <c r="H16" s="370">
        <v>0</v>
      </c>
      <c r="I16" s="370">
        <v>0</v>
      </c>
      <c r="J16" s="370">
        <v>0</v>
      </c>
      <c r="K16" s="370">
        <v>0</v>
      </c>
      <c r="L16" s="370">
        <v>0</v>
      </c>
    </row>
    <row r="18" spans="2:18">
      <c r="R18" s="237" t="s">
        <v>377</v>
      </c>
    </row>
    <row r="19" spans="2:18">
      <c r="B19" s="371" t="s">
        <v>378</v>
      </c>
      <c r="C19" s="371" t="s">
        <v>379</v>
      </c>
      <c r="D19" s="371"/>
      <c r="E19" s="371"/>
      <c r="F19" s="68"/>
      <c r="G19" s="68"/>
      <c r="H19" s="68"/>
      <c r="I19" s="68"/>
      <c r="J19" s="68"/>
      <c r="K19" s="68"/>
      <c r="L19" s="68"/>
      <c r="M19" s="68"/>
      <c r="N19" s="68"/>
    </row>
    <row r="21" spans="2:18" s="433" customFormat="1">
      <c r="B21" s="373" t="s">
        <v>334</v>
      </c>
    </row>
    <row r="23" spans="2:18">
      <c r="B23" s="375" t="s">
        <v>380</v>
      </c>
      <c r="C23" s="377"/>
      <c r="D23" s="377"/>
      <c r="E23" s="377"/>
      <c r="F23" s="377"/>
      <c r="G23" s="377"/>
      <c r="H23" s="377"/>
      <c r="I23" s="377"/>
      <c r="J23" s="377"/>
      <c r="K23" s="377"/>
      <c r="L23" s="377"/>
      <c r="M23" s="377"/>
      <c r="N23" s="377"/>
    </row>
    <row r="25" spans="2:18">
      <c r="B25" s="434" t="s">
        <v>381</v>
      </c>
      <c r="K25" s="188"/>
    </row>
    <row r="26" spans="2:18">
      <c r="B26" s="435"/>
      <c r="C26" s="436">
        <v>2015</v>
      </c>
      <c r="D26" s="436">
        <v>2016</v>
      </c>
      <c r="E26" s="436">
        <v>2017</v>
      </c>
      <c r="F26" s="436">
        <v>2018</v>
      </c>
      <c r="G26" s="436">
        <v>2019</v>
      </c>
      <c r="H26" s="436">
        <v>2020</v>
      </c>
      <c r="I26" s="436">
        <v>2025</v>
      </c>
      <c r="J26" s="436">
        <v>2030</v>
      </c>
      <c r="K26" s="436">
        <v>2035</v>
      </c>
      <c r="L26" s="436">
        <v>2040</v>
      </c>
      <c r="M26" s="436">
        <v>2045</v>
      </c>
      <c r="N26" s="437">
        <v>2050</v>
      </c>
    </row>
    <row r="27" spans="2:18">
      <c r="B27" s="380" t="s">
        <v>382</v>
      </c>
      <c r="C27" s="438">
        <v>569.38979137312697</v>
      </c>
      <c r="D27" s="438">
        <v>572.03446982802302</v>
      </c>
      <c r="E27" s="438">
        <v>577.36629584955699</v>
      </c>
      <c r="F27" s="438">
        <v>585.92187077611402</v>
      </c>
      <c r="G27" s="438">
        <v>591.10937499721194</v>
      </c>
      <c r="H27" s="438">
        <v>589.19507384858696</v>
      </c>
      <c r="I27" s="439">
        <v>589.19507384858696</v>
      </c>
      <c r="J27" s="439">
        <v>589.19507384858696</v>
      </c>
      <c r="K27" s="439">
        <v>589.19507384858696</v>
      </c>
      <c r="L27" s="439">
        <v>589.19507384858696</v>
      </c>
      <c r="M27" s="439">
        <v>589.19507384858696</v>
      </c>
      <c r="N27" s="439">
        <v>589.19507384858696</v>
      </c>
    </row>
    <row r="28" spans="2:18">
      <c r="B28" s="380" t="s">
        <v>383</v>
      </c>
      <c r="C28" s="438">
        <v>43.469000000000001</v>
      </c>
      <c r="D28" s="438">
        <v>49.04</v>
      </c>
      <c r="E28" s="438">
        <v>52.356000000000002</v>
      </c>
      <c r="F28" s="438">
        <v>56.837000000000003</v>
      </c>
      <c r="G28" s="438">
        <v>57.267000000000003</v>
      </c>
      <c r="H28" s="440">
        <v>43.372</v>
      </c>
      <c r="I28" s="441">
        <v>44.3</v>
      </c>
      <c r="J28" s="441">
        <v>44.3</v>
      </c>
      <c r="K28" s="441">
        <v>44.3</v>
      </c>
      <c r="L28" s="441">
        <v>44.3</v>
      </c>
      <c r="M28" s="441">
        <v>44.3</v>
      </c>
      <c r="N28" s="441">
        <v>44.3</v>
      </c>
    </row>
    <row r="29" spans="2:18">
      <c r="B29" s="396"/>
      <c r="C29" s="237">
        <v>13.098755236447284</v>
      </c>
      <c r="D29" s="237">
        <v>11.664650689804711</v>
      </c>
      <c r="E29" s="237">
        <v>11.027700661806803</v>
      </c>
      <c r="F29" s="237">
        <v>10.30881064757313</v>
      </c>
      <c r="G29" s="237">
        <v>10.321989540175178</v>
      </c>
      <c r="H29" s="237">
        <v>13.584687675195678</v>
      </c>
      <c r="I29" s="237">
        <v>13.300114533828149</v>
      </c>
      <c r="J29" s="237">
        <v>13.300114533828149</v>
      </c>
      <c r="K29" s="237">
        <v>13.300114533828149</v>
      </c>
      <c r="L29" s="237">
        <v>13.300114533828149</v>
      </c>
      <c r="M29" s="237">
        <v>13.300114533828149</v>
      </c>
      <c r="N29" s="237">
        <v>13.300114533828149</v>
      </c>
    </row>
    <row r="30" spans="2:18">
      <c r="B30" s="396"/>
    </row>
    <row r="31" spans="2:18">
      <c r="B31" s="55" t="s">
        <v>268</v>
      </c>
    </row>
    <row r="32" spans="2:18">
      <c r="B32" s="382"/>
      <c r="C32" s="383">
        <v>2015</v>
      </c>
      <c r="D32" s="383">
        <v>2016</v>
      </c>
      <c r="E32" s="384">
        <v>2017</v>
      </c>
      <c r="F32" s="384">
        <v>2018</v>
      </c>
      <c r="G32" s="384">
        <v>2019</v>
      </c>
      <c r="H32" s="384">
        <v>2020</v>
      </c>
    </row>
    <row r="33" spans="2:14">
      <c r="B33" s="442" t="s">
        <v>384</v>
      </c>
      <c r="C33" s="443">
        <v>43413.6088054797</v>
      </c>
      <c r="D33" s="443">
        <v>44046.791495351703</v>
      </c>
      <c r="E33" s="443">
        <v>44322.400564653799</v>
      </c>
      <c r="F33" s="443">
        <v>44526.445351313603</v>
      </c>
      <c r="G33" s="443">
        <v>43689.413860143897</v>
      </c>
      <c r="H33" s="443">
        <v>41498.442999652099</v>
      </c>
    </row>
    <row r="34" spans="2:14">
      <c r="B34" s="444" t="s">
        <v>134</v>
      </c>
      <c r="C34" s="445">
        <v>43492.3698922927</v>
      </c>
      <c r="D34" s="445">
        <v>44119.951814252599</v>
      </c>
      <c r="E34" s="445">
        <v>44376.1721222497</v>
      </c>
      <c r="F34" s="445">
        <v>44549.3702423535</v>
      </c>
      <c r="G34" s="445">
        <v>43714.904662971298</v>
      </c>
      <c r="H34" s="445">
        <v>41466.3595746508</v>
      </c>
    </row>
    <row r="35" spans="2:14">
      <c r="B35" s="444" t="s">
        <v>5</v>
      </c>
      <c r="C35" s="445">
        <v>20606.927813914299</v>
      </c>
      <c r="D35" s="445">
        <v>26482.1848631209</v>
      </c>
      <c r="E35" s="445">
        <v>36011.957352358098</v>
      </c>
      <c r="F35" s="445">
        <v>44078.084087042902</v>
      </c>
      <c r="G35" s="445">
        <v>43178.2213008615</v>
      </c>
      <c r="H35" s="445">
        <v>46971.014560497199</v>
      </c>
    </row>
    <row r="36" spans="2:14">
      <c r="B36" s="444" t="s">
        <v>279</v>
      </c>
      <c r="C36" s="445">
        <v>9335.8557504889504</v>
      </c>
      <c r="D36" s="445">
        <v>9140.9805688869001</v>
      </c>
      <c r="E36" s="445">
        <v>10438.074609264801</v>
      </c>
      <c r="F36" s="445">
        <v>7687.0714579282803</v>
      </c>
      <c r="G36" s="445">
        <v>3408.4367904104502</v>
      </c>
      <c r="H36" s="445">
        <v>2056.0068723453101</v>
      </c>
    </row>
    <row r="37" spans="2:14">
      <c r="B37" s="396"/>
    </row>
    <row r="39" spans="2:14">
      <c r="B39" s="375" t="s">
        <v>385</v>
      </c>
      <c r="C39" s="377"/>
      <c r="D39" s="377"/>
      <c r="E39" s="377"/>
      <c r="F39" s="377"/>
      <c r="G39" s="377"/>
      <c r="H39" s="387" t="s">
        <v>342</v>
      </c>
      <c r="I39" s="377"/>
      <c r="J39" s="377"/>
      <c r="K39" s="377"/>
      <c r="L39" s="377"/>
      <c r="M39" s="377"/>
      <c r="N39" s="377"/>
    </row>
    <row r="41" spans="2:14">
      <c r="B41" s="379"/>
      <c r="C41" s="274">
        <v>2015</v>
      </c>
      <c r="D41" s="274">
        <v>2016</v>
      </c>
      <c r="E41" s="274">
        <v>2017</v>
      </c>
      <c r="F41" s="274">
        <v>2018</v>
      </c>
      <c r="G41" s="274">
        <v>2019</v>
      </c>
      <c r="H41" s="274">
        <v>2020</v>
      </c>
      <c r="I41" s="274">
        <v>2025</v>
      </c>
      <c r="J41" s="274">
        <v>2030</v>
      </c>
      <c r="K41" s="274">
        <v>2035</v>
      </c>
      <c r="L41" s="274">
        <v>2040</v>
      </c>
      <c r="M41" s="274">
        <v>2045</v>
      </c>
      <c r="N41" s="275">
        <v>2050</v>
      </c>
    </row>
    <row r="42" spans="2:14">
      <c r="B42" s="311" t="s">
        <v>234</v>
      </c>
      <c r="C42" s="446">
        <v>0.992657057383737</v>
      </c>
      <c r="D42" s="446">
        <v>0.98877731836975802</v>
      </c>
      <c r="E42" s="446">
        <v>0.98058370985468302</v>
      </c>
      <c r="F42" s="446">
        <v>0.97706868172976202</v>
      </c>
      <c r="G42" s="446">
        <v>0.96930172772295897</v>
      </c>
      <c r="H42" s="447">
        <v>0.965799722458481</v>
      </c>
      <c r="I42" s="448">
        <v>0.81</v>
      </c>
      <c r="J42" s="448">
        <v>0.45</v>
      </c>
      <c r="K42" s="448">
        <v>0.26</v>
      </c>
      <c r="L42" s="448">
        <v>0.1</v>
      </c>
      <c r="M42" s="448">
        <v>0.04</v>
      </c>
      <c r="N42" s="448">
        <v>0.04</v>
      </c>
    </row>
    <row r="43" spans="2:14">
      <c r="B43" s="311" t="s">
        <v>5</v>
      </c>
      <c r="C43" s="446">
        <v>6.9078052760402501E-3</v>
      </c>
      <c r="D43" s="446">
        <v>1.0904629924122E-2</v>
      </c>
      <c r="E43" s="446">
        <v>1.9090650059022302E-2</v>
      </c>
      <c r="F43" s="446">
        <v>2.2632051473889001E-2</v>
      </c>
      <c r="G43" s="446">
        <v>2.9412876639824601E-2</v>
      </c>
      <c r="H43" s="447">
        <v>3.2902099467299301E-2</v>
      </c>
      <c r="I43" s="449">
        <v>0.05</v>
      </c>
      <c r="J43" s="449">
        <v>0.05</v>
      </c>
      <c r="K43" s="449">
        <v>0.06</v>
      </c>
      <c r="L43" s="449">
        <v>0.06</v>
      </c>
      <c r="M43" s="448">
        <v>0.06</v>
      </c>
      <c r="N43" s="448">
        <v>0.06</v>
      </c>
    </row>
    <row r="44" spans="2:14">
      <c r="B44" s="311" t="s">
        <v>279</v>
      </c>
      <c r="C44" s="446">
        <v>4.3513734022300801E-4</v>
      </c>
      <c r="D44" s="446">
        <v>3.18051706120224E-4</v>
      </c>
      <c r="E44" s="446">
        <v>3.2564008629462301E-4</v>
      </c>
      <c r="F44" s="446">
        <v>2.9926679634894498E-4</v>
      </c>
      <c r="G44" s="446">
        <v>1.28539563721598E-3</v>
      </c>
      <c r="H44" s="447">
        <v>1.2981780742199701E-3</v>
      </c>
      <c r="I44" s="449">
        <v>7.0000000000000007E-2</v>
      </c>
      <c r="J44" s="449">
        <v>0.35</v>
      </c>
      <c r="K44" s="449">
        <v>0.6</v>
      </c>
      <c r="L44" s="449">
        <v>0.75</v>
      </c>
      <c r="M44" s="448">
        <v>0.8</v>
      </c>
      <c r="N44" s="448">
        <v>0.8</v>
      </c>
    </row>
    <row r="45" spans="2:14">
      <c r="B45" s="311" t="s">
        <v>47</v>
      </c>
      <c r="C45" s="446">
        <v>0</v>
      </c>
      <c r="D45" s="446">
        <v>0</v>
      </c>
      <c r="E45" s="446">
        <v>0</v>
      </c>
      <c r="F45" s="446">
        <v>0</v>
      </c>
      <c r="G45" s="446">
        <v>0</v>
      </c>
      <c r="H45" s="447">
        <v>0</v>
      </c>
      <c r="I45" s="449">
        <v>0</v>
      </c>
      <c r="J45" s="449">
        <v>0.04</v>
      </c>
      <c r="K45" s="449">
        <v>0.08</v>
      </c>
      <c r="L45" s="449">
        <v>0.09</v>
      </c>
      <c r="M45" s="448">
        <v>0.1</v>
      </c>
      <c r="N45" s="448">
        <v>0.1</v>
      </c>
    </row>
    <row r="46" spans="2:14">
      <c r="B46" s="450" t="s">
        <v>386</v>
      </c>
      <c r="C46" s="451"/>
      <c r="D46" s="451"/>
      <c r="E46" s="451"/>
      <c r="F46" s="451"/>
      <c r="G46" s="451"/>
      <c r="H46" s="451">
        <v>0</v>
      </c>
      <c r="I46" s="451">
        <v>-0.24399973131857167</v>
      </c>
      <c r="J46" s="451">
        <v>-0.61193914328550336</v>
      </c>
      <c r="K46" s="451">
        <v>-0.77267699981084947</v>
      </c>
      <c r="L46" s="451">
        <v>-0.89866322162885703</v>
      </c>
      <c r="M46" s="451">
        <v>-0.94071746175459525</v>
      </c>
      <c r="N46" s="451">
        <v>-0.94264929441246326</v>
      </c>
    </row>
    <row r="47" spans="2:14">
      <c r="C47" s="451">
        <v>1.0000000000000002</v>
      </c>
      <c r="D47" s="451">
        <v>1.0000000000000002</v>
      </c>
      <c r="E47" s="451">
        <v>1</v>
      </c>
      <c r="F47" s="451">
        <v>1</v>
      </c>
      <c r="G47" s="451">
        <v>0.99999999999999956</v>
      </c>
      <c r="H47" s="451">
        <v>1.0000000000000002</v>
      </c>
      <c r="I47" s="451">
        <v>0.93000000000000016</v>
      </c>
      <c r="J47" s="451">
        <v>0.89</v>
      </c>
      <c r="K47" s="451">
        <v>0.99999999999999989</v>
      </c>
      <c r="L47" s="451">
        <v>1</v>
      </c>
      <c r="M47" s="451">
        <v>1</v>
      </c>
      <c r="N47" s="451">
        <v>1</v>
      </c>
    </row>
    <row r="48" spans="2:14" ht="15" customHeight="1">
      <c r="B48" s="237" t="s">
        <v>387</v>
      </c>
      <c r="C48" s="451">
        <v>4.3513734022300801E-4</v>
      </c>
      <c r="D48" s="451">
        <v>3.18051706120224E-4</v>
      </c>
      <c r="E48" s="451">
        <v>3.2564008629462301E-4</v>
      </c>
      <c r="F48" s="451">
        <v>2.9926679634894498E-4</v>
      </c>
      <c r="G48" s="451">
        <v>1.28539563721598E-3</v>
      </c>
      <c r="H48" s="451">
        <v>1.2981780742199701E-3</v>
      </c>
      <c r="I48" s="451">
        <v>7.0000000000000007E-2</v>
      </c>
      <c r="J48" s="451">
        <v>0.38999999999999996</v>
      </c>
      <c r="K48" s="451">
        <v>0.67999999999999994</v>
      </c>
      <c r="L48" s="451">
        <v>0.84</v>
      </c>
      <c r="M48" s="451">
        <v>0.9</v>
      </c>
      <c r="N48" s="451">
        <v>0.9</v>
      </c>
    </row>
    <row r="49" spans="1:15">
      <c r="J49" s="119"/>
    </row>
    <row r="50" spans="1:15" hidden="1">
      <c r="B50" s="375" t="s">
        <v>388</v>
      </c>
      <c r="C50" s="377"/>
      <c r="D50" s="377"/>
      <c r="E50" s="377"/>
      <c r="F50" s="377"/>
      <c r="G50" s="377"/>
      <c r="H50" s="387" t="s">
        <v>342</v>
      </c>
      <c r="I50" s="377"/>
      <c r="J50" s="377"/>
      <c r="K50" s="377"/>
      <c r="L50" s="377"/>
      <c r="M50" s="377"/>
      <c r="N50" s="377"/>
    </row>
    <row r="51" spans="1:15" hidden="1"/>
    <row r="52" spans="1:15" hidden="1">
      <c r="B52" s="434" t="s">
        <v>389</v>
      </c>
      <c r="I52" s="364"/>
      <c r="J52" s="364"/>
      <c r="K52" s="364"/>
      <c r="L52" s="364"/>
      <c r="M52" s="364"/>
      <c r="N52" s="364"/>
    </row>
    <row r="53" spans="1:15" hidden="1">
      <c r="B53" s="379"/>
      <c r="C53" s="274">
        <v>2015</v>
      </c>
      <c r="D53" s="274">
        <v>2016</v>
      </c>
      <c r="E53" s="274">
        <v>2017</v>
      </c>
      <c r="F53" s="274">
        <v>2018</v>
      </c>
      <c r="G53" s="274">
        <v>2019</v>
      </c>
      <c r="H53" s="274">
        <v>2020</v>
      </c>
      <c r="I53" s="274">
        <v>2025</v>
      </c>
      <c r="J53" s="274">
        <v>2030</v>
      </c>
      <c r="K53" s="274">
        <v>2035</v>
      </c>
      <c r="L53" s="274">
        <v>2040</v>
      </c>
      <c r="M53" s="274">
        <v>2045</v>
      </c>
      <c r="N53" s="275">
        <v>2050</v>
      </c>
    </row>
    <row r="54" spans="1:15" hidden="1">
      <c r="B54" s="380" t="s">
        <v>390</v>
      </c>
      <c r="C54" s="452">
        <v>33</v>
      </c>
      <c r="D54" s="453">
        <v>32.703000000000003</v>
      </c>
      <c r="E54" s="453">
        <v>32.408673</v>
      </c>
      <c r="F54" s="453">
        <v>32.116994943000002</v>
      </c>
      <c r="G54" s="453">
        <v>31.827941988513</v>
      </c>
      <c r="H54" s="454">
        <v>31.541490510616399</v>
      </c>
      <c r="I54" s="368">
        <v>27.7565116493424</v>
      </c>
      <c r="J54" s="455">
        <v>24.602362598280799</v>
      </c>
      <c r="K54" s="368">
        <v>22.801181299140399</v>
      </c>
      <c r="L54" s="456">
        <v>21</v>
      </c>
      <c r="M54" s="453">
        <v>20.5</v>
      </c>
      <c r="N54" s="453">
        <v>20</v>
      </c>
      <c r="O54" s="237">
        <v>324.39</v>
      </c>
    </row>
    <row r="55" spans="1:15" hidden="1">
      <c r="B55" s="380" t="s">
        <v>366</v>
      </c>
      <c r="C55" s="452">
        <v>28.7</v>
      </c>
      <c r="D55" s="453">
        <v>28.441700000000001</v>
      </c>
      <c r="E55" s="453">
        <v>28.185724700000002</v>
      </c>
      <c r="F55" s="453">
        <v>27.932053177699999</v>
      </c>
      <c r="G55" s="453">
        <v>27.680664699100699</v>
      </c>
      <c r="H55" s="454">
        <v>27.431538716808799</v>
      </c>
      <c r="I55" s="368">
        <v>24.1397540707917</v>
      </c>
      <c r="J55" s="368">
        <v>21.3966001991109</v>
      </c>
      <c r="K55" s="368">
        <v>19.348300099555452</v>
      </c>
      <c r="L55" s="453">
        <v>17.3</v>
      </c>
      <c r="M55" s="453">
        <v>16.649999999999999</v>
      </c>
      <c r="N55" s="453">
        <v>16</v>
      </c>
      <c r="O55" s="237">
        <v>396.06</v>
      </c>
    </row>
    <row r="56" spans="1:15" hidden="1">
      <c r="B56" s="380" t="s">
        <v>350</v>
      </c>
      <c r="C56" s="457">
        <v>144</v>
      </c>
      <c r="D56" s="403">
        <v>144</v>
      </c>
      <c r="E56" s="403">
        <v>144</v>
      </c>
      <c r="F56" s="407">
        <v>144</v>
      </c>
      <c r="G56" s="407">
        <v>144</v>
      </c>
      <c r="H56" s="458">
        <v>144</v>
      </c>
      <c r="I56" s="459">
        <v>136.75</v>
      </c>
      <c r="J56" s="459">
        <v>129.5</v>
      </c>
      <c r="K56" s="459">
        <v>122.25</v>
      </c>
      <c r="L56" s="459">
        <v>115</v>
      </c>
      <c r="M56" s="460">
        <v>115</v>
      </c>
      <c r="N56" s="460">
        <v>115</v>
      </c>
    </row>
    <row r="57" spans="1:15" hidden="1">
      <c r="A57" s="396"/>
      <c r="B57" s="380" t="s">
        <v>367</v>
      </c>
      <c r="C57" s="453">
        <v>6.92</v>
      </c>
      <c r="D57" s="453">
        <v>6.92</v>
      </c>
      <c r="E57" s="453">
        <v>6.92</v>
      </c>
      <c r="F57" s="453">
        <v>6.92</v>
      </c>
      <c r="G57" s="453">
        <v>6.92</v>
      </c>
      <c r="H57" s="461">
        <v>6.92</v>
      </c>
      <c r="I57" s="459">
        <v>6.4649999999999999</v>
      </c>
      <c r="J57" s="459">
        <v>6.01</v>
      </c>
      <c r="K57" s="459">
        <v>5.5549999999999997</v>
      </c>
      <c r="L57" s="459">
        <v>5.0999999999999996</v>
      </c>
      <c r="M57" s="460">
        <v>5.0999999999999996</v>
      </c>
      <c r="N57" s="460">
        <v>5.0999999999999996</v>
      </c>
    </row>
    <row r="58" spans="1:15" hidden="1">
      <c r="B58" s="423" t="s">
        <v>391</v>
      </c>
      <c r="D58" s="133"/>
      <c r="I58" s="408">
        <v>-0.12000000000000099</v>
      </c>
      <c r="J58" s="408">
        <v>-0.21999999999999975</v>
      </c>
    </row>
    <row r="59" spans="1:15" hidden="1">
      <c r="B59" s="423" t="s">
        <v>392</v>
      </c>
      <c r="I59" s="408">
        <v>-0.12000000000000155</v>
      </c>
      <c r="J59" s="408">
        <v>-0.21999999999999864</v>
      </c>
    </row>
    <row r="60" spans="1:15" hidden="1">
      <c r="B60" s="423" t="s">
        <v>393</v>
      </c>
      <c r="I60" s="408">
        <v>-5.034722222222221E-2</v>
      </c>
      <c r="J60" s="408">
        <v>-0.10069444444444442</v>
      </c>
    </row>
    <row r="61" spans="1:15" hidden="1">
      <c r="B61" s="423" t="s">
        <v>394</v>
      </c>
      <c r="C61" s="462">
        <v>0.86969696969696964</v>
      </c>
      <c r="D61" s="462">
        <v>0.86969696969696964</v>
      </c>
      <c r="E61" s="462">
        <v>0.86969696969696975</v>
      </c>
      <c r="F61" s="462">
        <v>0.86969696969696964</v>
      </c>
      <c r="G61" s="462">
        <v>0.86969696969696964</v>
      </c>
      <c r="H61" s="462">
        <v>0.86969696969696941</v>
      </c>
      <c r="I61" s="462">
        <v>0.86969696969696886</v>
      </c>
      <c r="J61" s="462">
        <v>0.86969696969697063</v>
      </c>
      <c r="K61" s="462">
        <v>0.84856568814199462</v>
      </c>
      <c r="L61" s="462">
        <v>0.82380952380952388</v>
      </c>
      <c r="M61" s="462">
        <v>0.81219512195121946</v>
      </c>
      <c r="N61" s="462">
        <v>0.8</v>
      </c>
    </row>
    <row r="62" spans="1:15" hidden="1">
      <c r="B62" s="396"/>
    </row>
    <row r="63" spans="1:15" hidden="1">
      <c r="B63" s="463" t="s">
        <v>395</v>
      </c>
      <c r="C63" s="464">
        <v>2015</v>
      </c>
      <c r="D63" s="464">
        <v>2016</v>
      </c>
      <c r="E63" s="464">
        <v>2017</v>
      </c>
      <c r="F63" s="464">
        <v>2018</v>
      </c>
      <c r="G63" s="464">
        <v>2019</v>
      </c>
      <c r="H63" s="464">
        <v>2020</v>
      </c>
      <c r="I63" s="464">
        <v>2025</v>
      </c>
      <c r="J63" s="464">
        <v>2030</v>
      </c>
      <c r="K63" s="464">
        <v>2035</v>
      </c>
      <c r="L63" s="464">
        <v>2040</v>
      </c>
      <c r="M63" s="464">
        <v>2045</v>
      </c>
      <c r="N63" s="464">
        <v>2050</v>
      </c>
    </row>
    <row r="64" spans="1:15" hidden="1">
      <c r="B64" s="380" t="s">
        <v>134</v>
      </c>
      <c r="C64" s="403">
        <v>324.39</v>
      </c>
      <c r="D64" s="403">
        <v>321.47049000000004</v>
      </c>
      <c r="E64" s="403">
        <v>318.57725558999999</v>
      </c>
      <c r="F64" s="403">
        <v>315.71006028969003</v>
      </c>
      <c r="G64" s="403">
        <v>312.86866974708278</v>
      </c>
      <c r="H64" s="403">
        <v>310.05285171935918</v>
      </c>
      <c r="I64" s="403">
        <v>272.84650951303581</v>
      </c>
      <c r="J64" s="403">
        <v>241.84122434110026</v>
      </c>
      <c r="K64" s="403">
        <v>224.13561217055013</v>
      </c>
      <c r="L64" s="403">
        <v>206.43</v>
      </c>
      <c r="M64" s="403">
        <v>201.51500000000001</v>
      </c>
      <c r="N64" s="403">
        <v>196.6</v>
      </c>
    </row>
    <row r="65" spans="2:14" hidden="1">
      <c r="B65" s="380" t="s">
        <v>371</v>
      </c>
      <c r="C65" s="403">
        <v>396.06</v>
      </c>
      <c r="D65" s="403">
        <v>392.49546000000004</v>
      </c>
      <c r="E65" s="403">
        <v>388.96300086000002</v>
      </c>
      <c r="F65" s="403">
        <v>385.46233385225997</v>
      </c>
      <c r="G65" s="403">
        <v>381.99317284758968</v>
      </c>
      <c r="H65" s="403">
        <v>378.55523429196143</v>
      </c>
      <c r="I65" s="403">
        <v>333.12860617692547</v>
      </c>
      <c r="J65" s="403">
        <v>295.27308274773043</v>
      </c>
      <c r="K65" s="403">
        <v>267.00654137386528</v>
      </c>
      <c r="L65" s="403">
        <v>238.74</v>
      </c>
      <c r="M65" s="403">
        <v>229.76999999999998</v>
      </c>
      <c r="N65" s="403">
        <v>220.8</v>
      </c>
    </row>
    <row r="66" spans="2:14" hidden="1">
      <c r="B66" s="465" t="s">
        <v>279</v>
      </c>
      <c r="C66" s="403">
        <v>144</v>
      </c>
      <c r="D66" s="403">
        <v>144</v>
      </c>
      <c r="E66" s="403">
        <v>144</v>
      </c>
      <c r="F66" s="403">
        <v>144</v>
      </c>
      <c r="G66" s="403">
        <v>144</v>
      </c>
      <c r="H66" s="403">
        <v>144</v>
      </c>
      <c r="I66" s="403">
        <v>136.75</v>
      </c>
      <c r="J66" s="403">
        <v>129.5</v>
      </c>
      <c r="K66" s="403">
        <v>122.25</v>
      </c>
      <c r="L66" s="403">
        <v>115</v>
      </c>
      <c r="M66" s="403">
        <v>115</v>
      </c>
      <c r="N66" s="403">
        <v>115</v>
      </c>
    </row>
    <row r="67" spans="2:14" hidden="1">
      <c r="B67" s="466" t="s">
        <v>47</v>
      </c>
      <c r="C67" s="403">
        <v>230.43599999999998</v>
      </c>
      <c r="D67" s="403">
        <v>230.43599999999998</v>
      </c>
      <c r="E67" s="403">
        <v>230.43599999999998</v>
      </c>
      <c r="F67" s="403">
        <v>230.43599999999998</v>
      </c>
      <c r="G67" s="403">
        <v>230.43599999999998</v>
      </c>
      <c r="H67" s="403">
        <v>230.43599999999998</v>
      </c>
      <c r="I67" s="403">
        <v>215.28449999999998</v>
      </c>
      <c r="J67" s="403">
        <v>200.13299999999998</v>
      </c>
      <c r="K67" s="403">
        <v>184.98149999999998</v>
      </c>
      <c r="L67" s="403">
        <v>169.82999999999998</v>
      </c>
      <c r="M67" s="403">
        <v>169.82999999999998</v>
      </c>
      <c r="N67" s="403">
        <v>169.82999999999998</v>
      </c>
    </row>
    <row r="68" spans="2:14" hidden="1">
      <c r="B68" s="380" t="s">
        <v>297</v>
      </c>
      <c r="C68" s="403">
        <v>324.80658797933103</v>
      </c>
      <c r="D68" s="403">
        <v>322.18854622109149</v>
      </c>
      <c r="E68" s="403">
        <v>319.8641158695176</v>
      </c>
      <c r="F68" s="403">
        <v>317.23731021573514</v>
      </c>
      <c r="G68" s="403">
        <v>314.68475717821167</v>
      </c>
      <c r="H68" s="403">
        <v>312.09115775324619</v>
      </c>
      <c r="I68" s="403">
        <v>247.23460301440528</v>
      </c>
      <c r="J68" s="403">
        <v>176.92252509088166</v>
      </c>
      <c r="K68" s="403">
        <v>162.44417164677495</v>
      </c>
      <c r="L68" s="403">
        <v>136.50209999999998</v>
      </c>
      <c r="M68" s="403">
        <v>130.82980000000001</v>
      </c>
      <c r="N68" s="403">
        <v>130.095</v>
      </c>
    </row>
    <row r="69" spans="2:14" hidden="1">
      <c r="B69" s="55"/>
      <c r="F69" s="405"/>
      <c r="G69" s="405"/>
      <c r="H69" s="405">
        <v>0</v>
      </c>
      <c r="I69" s="405">
        <v>-0.20781285572377395</v>
      </c>
      <c r="J69" s="405">
        <v>-0.43310625535003189</v>
      </c>
    </row>
    <row r="70" spans="2:14" hidden="1">
      <c r="B70" s="55"/>
      <c r="F70" s="405"/>
      <c r="G70" s="405">
        <v>0.46025701492069154</v>
      </c>
      <c r="H70" s="405">
        <v>0.46025701492069154</v>
      </c>
      <c r="I70" s="405">
        <v>0.43708435271114288</v>
      </c>
      <c r="J70" s="405">
        <v>0.41391169050159415</v>
      </c>
      <c r="K70" s="405">
        <v>0.39073902829204543</v>
      </c>
      <c r="L70" s="405">
        <v>0.36756636608249676</v>
      </c>
      <c r="M70" s="405">
        <v>0.36756636608249676</v>
      </c>
      <c r="N70" s="405">
        <v>0.36756636608249676</v>
      </c>
    </row>
    <row r="71" spans="2:14" hidden="1">
      <c r="B71" s="463" t="s">
        <v>295</v>
      </c>
      <c r="C71" s="464">
        <v>2015</v>
      </c>
      <c r="D71" s="464">
        <v>2016</v>
      </c>
      <c r="E71" s="464">
        <v>2017</v>
      </c>
      <c r="F71" s="464">
        <v>2018</v>
      </c>
      <c r="G71" s="464">
        <v>2019</v>
      </c>
      <c r="H71" s="464">
        <v>2020</v>
      </c>
      <c r="I71" s="464">
        <v>2025</v>
      </c>
      <c r="J71" s="464">
        <v>2030</v>
      </c>
      <c r="K71" s="464">
        <v>2035</v>
      </c>
      <c r="L71" s="464">
        <v>2040</v>
      </c>
      <c r="M71" s="464">
        <v>2045</v>
      </c>
      <c r="N71" s="464">
        <v>2050</v>
      </c>
    </row>
    <row r="72" spans="2:14" hidden="1">
      <c r="B72" s="380" t="s">
        <v>134</v>
      </c>
      <c r="C72" s="403">
        <v>886.98211521926157</v>
      </c>
      <c r="D72" s="403">
        <v>878.99927618228833</v>
      </c>
      <c r="E72" s="403">
        <v>871.08828269664764</v>
      </c>
      <c r="F72" s="403">
        <v>863.24848815237783</v>
      </c>
      <c r="G72" s="403">
        <v>855.4792517590065</v>
      </c>
      <c r="H72" s="403">
        <v>847.77993849317579</v>
      </c>
      <c r="I72" s="403">
        <v>746.04634587399391</v>
      </c>
      <c r="J72" s="403">
        <v>661.26835202467737</v>
      </c>
      <c r="K72" s="403">
        <v>612.85575812755826</v>
      </c>
      <c r="L72" s="403">
        <v>564.44316423043915</v>
      </c>
      <c r="M72" s="403">
        <v>551.00404127257161</v>
      </c>
      <c r="N72" s="403">
        <v>537.56491831470396</v>
      </c>
    </row>
    <row r="73" spans="2:14" hidden="1">
      <c r="B73" s="380" t="s">
        <v>371</v>
      </c>
      <c r="C73" s="403">
        <v>804.37981083404861</v>
      </c>
      <c r="D73" s="403">
        <v>797.14039253654221</v>
      </c>
      <c r="E73" s="403">
        <v>789.96612900371338</v>
      </c>
      <c r="F73" s="403">
        <v>782.85643384267985</v>
      </c>
      <c r="G73" s="403">
        <v>775.81072593809563</v>
      </c>
      <c r="H73" s="403">
        <v>768.82842940465298</v>
      </c>
      <c r="I73" s="403">
        <v>676.56901787609343</v>
      </c>
      <c r="J73" s="403">
        <v>599.68617493563033</v>
      </c>
      <c r="K73" s="403">
        <v>542.27811756239782</v>
      </c>
      <c r="L73" s="403">
        <v>484.8700601891652</v>
      </c>
      <c r="M73" s="403">
        <v>466.65239896818497</v>
      </c>
      <c r="N73" s="403">
        <v>448.43473774720479</v>
      </c>
    </row>
    <row r="74" spans="2:14" hidden="1">
      <c r="B74" s="465" t="s">
        <v>279</v>
      </c>
      <c r="C74" s="407">
        <v>0</v>
      </c>
      <c r="D74" s="407">
        <v>0</v>
      </c>
      <c r="E74" s="407">
        <v>0</v>
      </c>
      <c r="F74" s="407">
        <v>0</v>
      </c>
      <c r="G74" s="407">
        <v>0</v>
      </c>
      <c r="H74" s="407">
        <v>0</v>
      </c>
      <c r="I74" s="407">
        <v>0</v>
      </c>
      <c r="J74" s="407">
        <v>0</v>
      </c>
      <c r="K74" s="407">
        <v>0</v>
      </c>
      <c r="L74" s="407">
        <v>0</v>
      </c>
      <c r="M74" s="407">
        <v>0</v>
      </c>
      <c r="N74" s="407">
        <v>0</v>
      </c>
    </row>
    <row r="75" spans="2:14" hidden="1">
      <c r="B75" s="466" t="s">
        <v>47</v>
      </c>
      <c r="C75" s="467">
        <v>0</v>
      </c>
      <c r="D75" s="467">
        <v>0</v>
      </c>
      <c r="E75" s="467">
        <v>0</v>
      </c>
      <c r="F75" s="467">
        <v>0</v>
      </c>
      <c r="G75" s="467">
        <v>0</v>
      </c>
      <c r="H75" s="467">
        <v>0</v>
      </c>
      <c r="I75" s="467">
        <v>0</v>
      </c>
      <c r="J75" s="467">
        <v>0</v>
      </c>
      <c r="K75" s="467">
        <v>0</v>
      </c>
      <c r="L75" s="467">
        <v>0</v>
      </c>
      <c r="M75" s="467">
        <v>0</v>
      </c>
      <c r="N75" s="467">
        <v>0</v>
      </c>
    </row>
    <row r="76" spans="2:14" hidden="1">
      <c r="B76" s="380" t="s">
        <v>297</v>
      </c>
      <c r="C76" s="403">
        <v>886.02555554677474</v>
      </c>
      <c r="D76" s="403">
        <v>877.8270681306617</v>
      </c>
      <c r="E76" s="403">
        <v>869.25594678491393</v>
      </c>
      <c r="F76" s="403">
        <v>861.17070943164663</v>
      </c>
      <c r="G76" s="403">
        <v>852.03634193901917</v>
      </c>
      <c r="H76" s="403">
        <v>844.08169876013665</v>
      </c>
      <c r="I76" s="403">
        <v>638.12599105173979</v>
      </c>
      <c r="J76" s="403">
        <v>327.5550671578863</v>
      </c>
      <c r="K76" s="403">
        <v>191.87918416690903</v>
      </c>
      <c r="L76" s="403">
        <v>85.536520034393831</v>
      </c>
      <c r="M76" s="403">
        <v>50.039305588993962</v>
      </c>
      <c r="N76" s="403">
        <v>48.408680997420447</v>
      </c>
    </row>
    <row r="77" spans="2:14" hidden="1">
      <c r="B77" s="55"/>
      <c r="F77" s="405"/>
      <c r="G77" s="405"/>
      <c r="H77" s="405">
        <v>0</v>
      </c>
      <c r="I77" s="405">
        <v>-0.24399973131857167</v>
      </c>
      <c r="J77" s="405">
        <v>-0.61193914328550336</v>
      </c>
      <c r="K77" s="405">
        <v>-0.77267699981084947</v>
      </c>
      <c r="L77" s="405">
        <v>-0.89866322162885703</v>
      </c>
      <c r="M77" s="405">
        <v>-0.94071746175459525</v>
      </c>
      <c r="N77" s="405">
        <v>-0.94264929441246326</v>
      </c>
    </row>
    <row r="78" spans="2:14" hidden="1">
      <c r="C78" s="119">
        <v>0.90687263816498298</v>
      </c>
      <c r="D78" s="119">
        <v>0.90687263816498287</v>
      </c>
      <c r="E78" s="119">
        <v>0.90687263816498298</v>
      </c>
      <c r="F78" s="119">
        <v>0.90687263816498287</v>
      </c>
      <c r="G78" s="119">
        <v>0.90687263816498265</v>
      </c>
      <c r="H78" s="119">
        <v>0.90687263816498254</v>
      </c>
      <c r="I78" s="119">
        <v>0.90687263816498187</v>
      </c>
      <c r="J78" s="119">
        <v>0.90687263816498376</v>
      </c>
      <c r="K78" s="119">
        <v>0.88483808852380796</v>
      </c>
      <c r="L78" s="119">
        <v>0.85902370852561605</v>
      </c>
      <c r="M78" s="119">
        <v>0.84691284276323586</v>
      </c>
      <c r="N78" s="119">
        <v>0.834196433712737</v>
      </c>
    </row>
    <row r="79" spans="2:14" hidden="1"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</row>
    <row r="80" spans="2:14" hidden="1"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</row>
    <row r="81" spans="2:31" s="433" customFormat="1" hidden="1">
      <c r="B81" s="373" t="s">
        <v>301</v>
      </c>
      <c r="Q81" s="237"/>
      <c r="R81" s="237"/>
      <c r="S81" s="237"/>
      <c r="T81" s="237"/>
      <c r="U81" s="237"/>
      <c r="V81" s="237"/>
      <c r="W81" s="237"/>
      <c r="X81" s="237"/>
      <c r="Y81" s="237"/>
      <c r="Z81" s="237"/>
      <c r="AA81" s="237"/>
      <c r="AB81" s="237"/>
      <c r="AC81" s="237"/>
      <c r="AD81" s="237"/>
      <c r="AE81" s="237"/>
    </row>
    <row r="82" spans="2:31" hidden="1"/>
    <row r="83" spans="2:31">
      <c r="B83" s="237" t="s">
        <v>396</v>
      </c>
    </row>
    <row r="85" spans="2:31">
      <c r="B85" s="468" t="s">
        <v>362</v>
      </c>
      <c r="C85" s="377"/>
      <c r="D85" s="377"/>
      <c r="E85" s="377"/>
      <c r="F85" s="377"/>
      <c r="G85" s="377"/>
      <c r="H85" s="377"/>
      <c r="I85" s="377"/>
      <c r="J85" s="377"/>
      <c r="K85" s="377"/>
      <c r="L85" s="377"/>
      <c r="M85" s="377"/>
      <c r="N85" s="377"/>
    </row>
    <row r="87" spans="2:31">
      <c r="B87" s="434" t="s">
        <v>397</v>
      </c>
    </row>
    <row r="88" spans="2:31">
      <c r="B88" s="435"/>
      <c r="C88" s="436">
        <v>2015</v>
      </c>
      <c r="D88" s="436">
        <v>2016</v>
      </c>
      <c r="E88" s="436">
        <v>2017</v>
      </c>
      <c r="F88" s="436">
        <v>2018</v>
      </c>
      <c r="G88" s="436">
        <v>2019</v>
      </c>
      <c r="H88" s="436">
        <v>2020</v>
      </c>
      <c r="I88" s="436">
        <v>2025</v>
      </c>
      <c r="J88" s="436">
        <v>2030</v>
      </c>
      <c r="K88" s="436">
        <v>2035</v>
      </c>
      <c r="L88" s="436">
        <v>2040</v>
      </c>
      <c r="M88" s="436">
        <v>2045</v>
      </c>
      <c r="N88" s="437">
        <v>2050</v>
      </c>
    </row>
    <row r="89" spans="2:31">
      <c r="B89" s="290" t="s">
        <v>134</v>
      </c>
      <c r="C89" s="390">
        <v>0.997557972025227</v>
      </c>
      <c r="D89" s="390">
        <v>0.99729032132863205</v>
      </c>
      <c r="E89" s="390">
        <v>0.99644019006098605</v>
      </c>
      <c r="F89" s="469">
        <v>0.99478498238324897</v>
      </c>
      <c r="G89" s="390">
        <v>0.99253372351604097</v>
      </c>
      <c r="H89" s="390">
        <v>0.99024650485872301</v>
      </c>
      <c r="I89" s="470">
        <v>0.9692907373479317</v>
      </c>
      <c r="J89" s="470">
        <v>0.88816560816653389</v>
      </c>
      <c r="K89" s="470">
        <v>0.73218595281794208</v>
      </c>
      <c r="L89" s="470">
        <v>0.50659999999999994</v>
      </c>
      <c r="M89" s="470">
        <v>0.27880000000000005</v>
      </c>
      <c r="N89" s="470">
        <v>0.12269999999999998</v>
      </c>
    </row>
    <row r="90" spans="2:31">
      <c r="B90" s="290" t="s">
        <v>371</v>
      </c>
      <c r="C90" s="390">
        <v>2.2418780810992598E-3</v>
      </c>
      <c r="D90" s="390">
        <v>2.5255223747229901E-3</v>
      </c>
      <c r="E90" s="390">
        <v>3.3581483949781201E-3</v>
      </c>
      <c r="F90" s="469">
        <v>5.0037588898797902E-3</v>
      </c>
      <c r="G90" s="390">
        <v>7.2307132426901602E-3</v>
      </c>
      <c r="H90" s="390">
        <v>9.5289582004782093E-3</v>
      </c>
      <c r="I90" s="470">
        <v>2.1637268565302101E-2</v>
      </c>
      <c r="J90" s="392">
        <v>3.7032019721135602E-2</v>
      </c>
      <c r="K90" s="470">
        <v>4.8793356909440901E-2</v>
      </c>
      <c r="L90" s="470">
        <v>5.5E-2</v>
      </c>
      <c r="M90" s="470">
        <v>5.8299999999999998E-2</v>
      </c>
      <c r="N90" s="470">
        <v>0.06</v>
      </c>
    </row>
    <row r="91" spans="2:31">
      <c r="B91" s="290" t="s">
        <v>279</v>
      </c>
      <c r="C91" s="390">
        <v>2.00149893673433E-4</v>
      </c>
      <c r="D91" s="390">
        <v>1.8415629664529E-4</v>
      </c>
      <c r="E91" s="390">
        <v>2.01661544036183E-4</v>
      </c>
      <c r="F91" s="469">
        <v>2.11258726870815E-4</v>
      </c>
      <c r="G91" s="390">
        <v>2.3556324126850601E-4</v>
      </c>
      <c r="H91" s="390">
        <v>2.24536940798553E-4</v>
      </c>
      <c r="I91" s="470">
        <v>9.0719940867661792E-3</v>
      </c>
      <c r="J91" s="392">
        <v>6.8002372112330498E-2</v>
      </c>
      <c r="K91" s="470">
        <v>0.19222069027261701</v>
      </c>
      <c r="L91" s="470">
        <v>0.38350000000000001</v>
      </c>
      <c r="M91" s="470">
        <v>0.58299999999999996</v>
      </c>
      <c r="N91" s="470">
        <v>0.72399999999999998</v>
      </c>
    </row>
    <row r="92" spans="2:31">
      <c r="B92" s="290" t="s">
        <v>47</v>
      </c>
      <c r="C92" s="390">
        <v>0</v>
      </c>
      <c r="D92" s="390">
        <v>0</v>
      </c>
      <c r="E92" s="390">
        <v>0</v>
      </c>
      <c r="F92" s="469">
        <v>0</v>
      </c>
      <c r="G92" s="390">
        <v>0</v>
      </c>
      <c r="H92" s="390">
        <v>0</v>
      </c>
      <c r="I92" s="470">
        <v>0</v>
      </c>
      <c r="J92" s="392">
        <v>6.7999999999999996E-3</v>
      </c>
      <c r="K92" s="470">
        <v>2.6800000000000001E-2</v>
      </c>
      <c r="L92" s="470">
        <v>5.4899999999999997E-2</v>
      </c>
      <c r="M92" s="470">
        <v>7.9899999999999999E-2</v>
      </c>
      <c r="N92" s="470">
        <v>9.3299999999999994E-2</v>
      </c>
    </row>
    <row r="94" spans="2:31">
      <c r="B94" s="434" t="s">
        <v>398</v>
      </c>
    </row>
    <row r="95" spans="2:31">
      <c r="B95" s="435"/>
      <c r="C95" s="436">
        <v>2015</v>
      </c>
      <c r="D95" s="436">
        <v>2016</v>
      </c>
      <c r="E95" s="436">
        <v>2017</v>
      </c>
      <c r="F95" s="436">
        <v>2018</v>
      </c>
      <c r="G95" s="436">
        <v>2019</v>
      </c>
      <c r="H95" s="436">
        <v>2020</v>
      </c>
      <c r="I95" s="436">
        <v>2025</v>
      </c>
      <c r="J95" s="436">
        <v>2030</v>
      </c>
      <c r="K95" s="436">
        <v>2035</v>
      </c>
      <c r="L95" s="436">
        <v>2040</v>
      </c>
      <c r="M95" s="436">
        <v>2045</v>
      </c>
      <c r="N95" s="437">
        <v>2050</v>
      </c>
    </row>
    <row r="96" spans="2:31">
      <c r="B96" s="290" t="s">
        <v>134</v>
      </c>
      <c r="C96" s="390">
        <v>0.99701618563144101</v>
      </c>
      <c r="D96" s="390">
        <v>0.99672170439364705</v>
      </c>
      <c r="E96" s="390">
        <v>0.99598166908409902</v>
      </c>
      <c r="F96" s="390">
        <v>0.99446067890299406</v>
      </c>
      <c r="G96" s="390">
        <v>0.99223544234419103</v>
      </c>
      <c r="H96" s="390">
        <v>0.99060187812190903</v>
      </c>
      <c r="I96" s="470">
        <v>0.9692907373479317</v>
      </c>
      <c r="J96" s="470">
        <v>0.88816560816653389</v>
      </c>
      <c r="K96" s="470">
        <v>0.73218595281794208</v>
      </c>
      <c r="L96" s="470">
        <v>0.50659999999999994</v>
      </c>
      <c r="M96" s="470">
        <v>0.27880000000000005</v>
      </c>
      <c r="N96" s="470">
        <v>0.12269999999999998</v>
      </c>
    </row>
    <row r="97" spans="2:14">
      <c r="B97" s="290" t="s">
        <v>371</v>
      </c>
      <c r="C97" s="390">
        <v>2.2406604886635998E-3</v>
      </c>
      <c r="D97" s="390">
        <v>2.5240824181113198E-3</v>
      </c>
      <c r="E97" s="390">
        <v>3.3566031125839002E-3</v>
      </c>
      <c r="F97" s="390">
        <v>5.0021276464944503E-3</v>
      </c>
      <c r="G97" s="390">
        <v>7.2285402327780099E-3</v>
      </c>
      <c r="H97" s="390">
        <v>9.2516024198817607E-3</v>
      </c>
      <c r="I97" s="470">
        <v>2.1637268565302101E-2</v>
      </c>
      <c r="J97" s="470">
        <v>3.7032019721135602E-2</v>
      </c>
      <c r="K97" s="470">
        <v>4.8793356909440901E-2</v>
      </c>
      <c r="L97" s="470">
        <v>5.5E-2</v>
      </c>
      <c r="M97" s="470">
        <v>5.8299999999999998E-2</v>
      </c>
      <c r="N97" s="470">
        <v>0.06</v>
      </c>
    </row>
    <row r="98" spans="2:14">
      <c r="B98" s="290" t="s">
        <v>279</v>
      </c>
      <c r="C98" s="390">
        <v>2.0004118972624299E-4</v>
      </c>
      <c r="D98" s="390">
        <v>1.84051297743047E-4</v>
      </c>
      <c r="E98" s="390">
        <v>2.0156874765051499E-4</v>
      </c>
      <c r="F98" s="390">
        <v>2.1118985576643401E-4</v>
      </c>
      <c r="G98" s="390">
        <v>2.35492448631454E-4</v>
      </c>
      <c r="H98" s="390">
        <v>1.46080092689503E-4</v>
      </c>
      <c r="I98" s="470">
        <v>9.0719940867661792E-3</v>
      </c>
      <c r="J98" s="470">
        <v>6.8002372112330498E-2</v>
      </c>
      <c r="K98" s="470">
        <v>0.19222069027261701</v>
      </c>
      <c r="L98" s="470">
        <v>0.38350000000000001</v>
      </c>
      <c r="M98" s="470">
        <v>0.58299999999999996</v>
      </c>
      <c r="N98" s="470">
        <v>0.72399999999999998</v>
      </c>
    </row>
    <row r="99" spans="2:14">
      <c r="B99" s="290" t="s">
        <v>47</v>
      </c>
      <c r="C99" s="390">
        <v>0</v>
      </c>
      <c r="D99" s="390">
        <v>0</v>
      </c>
      <c r="E99" s="390">
        <v>0</v>
      </c>
      <c r="F99" s="390">
        <v>0</v>
      </c>
      <c r="G99" s="390">
        <v>0</v>
      </c>
      <c r="H99" s="390">
        <v>4.3936551999503898E-7</v>
      </c>
      <c r="I99" s="470">
        <v>0</v>
      </c>
      <c r="J99" s="470">
        <v>6.7999999999999996E-3</v>
      </c>
      <c r="K99" s="470">
        <v>2.6800000000000001E-2</v>
      </c>
      <c r="L99" s="470">
        <v>5.4899999999999997E-2</v>
      </c>
      <c r="M99" s="470">
        <v>7.9899999999999999E-2</v>
      </c>
      <c r="N99" s="470">
        <v>9.3299999999999994E-2</v>
      </c>
    </row>
    <row r="100" spans="2:14">
      <c r="I100" s="471">
        <v>0</v>
      </c>
      <c r="J100" s="471">
        <v>0</v>
      </c>
      <c r="K100" s="471">
        <v>0</v>
      </c>
      <c r="L100" s="471">
        <v>0</v>
      </c>
      <c r="M100" s="471">
        <v>0</v>
      </c>
      <c r="N100" s="471">
        <v>0</v>
      </c>
    </row>
    <row r="101" spans="2:14">
      <c r="B101" s="375" t="s">
        <v>388</v>
      </c>
      <c r="C101" s="377"/>
      <c r="D101" s="377"/>
      <c r="E101" s="377"/>
      <c r="F101" s="377"/>
      <c r="G101" s="377"/>
      <c r="H101" s="377" t="s">
        <v>399</v>
      </c>
      <c r="I101" s="377"/>
      <c r="J101" s="377"/>
      <c r="K101" s="377"/>
      <c r="L101" s="377"/>
      <c r="M101" s="377"/>
      <c r="N101" s="377"/>
    </row>
    <row r="103" spans="2:14">
      <c r="B103" s="44" t="s">
        <v>400</v>
      </c>
    </row>
    <row r="104" spans="2:14">
      <c r="B104" s="435"/>
      <c r="C104" s="436">
        <v>2015</v>
      </c>
      <c r="D104" s="436">
        <v>2016</v>
      </c>
      <c r="E104" s="436">
        <v>2017</v>
      </c>
      <c r="F104" s="436">
        <v>2018</v>
      </c>
      <c r="G104" s="436">
        <v>2019</v>
      </c>
      <c r="H104" s="436">
        <v>2020</v>
      </c>
      <c r="I104" s="436">
        <v>2025</v>
      </c>
      <c r="J104" s="436">
        <v>2030</v>
      </c>
      <c r="K104" s="436">
        <v>2035</v>
      </c>
      <c r="L104" s="436">
        <v>2040</v>
      </c>
      <c r="M104" s="436">
        <v>2045</v>
      </c>
      <c r="N104" s="437">
        <v>2050</v>
      </c>
    </row>
    <row r="105" spans="2:14">
      <c r="B105" s="380" t="s">
        <v>390</v>
      </c>
      <c r="C105" s="472">
        <v>34.500695832707997</v>
      </c>
      <c r="D105" s="472">
        <v>33.865883029386197</v>
      </c>
      <c r="E105" s="472">
        <v>34.0555319743507</v>
      </c>
      <c r="F105" s="472">
        <v>33.721787761002098</v>
      </c>
      <c r="G105" s="472">
        <v>33.317126307870097</v>
      </c>
      <c r="H105" s="472">
        <v>32.983955044791401</v>
      </c>
      <c r="I105" s="422">
        <v>31.726513164200799</v>
      </c>
      <c r="J105" s="422">
        <v>27.7426015181059</v>
      </c>
      <c r="K105" s="453">
        <v>25.413496735432901</v>
      </c>
      <c r="L105" s="453">
        <v>23.412772119684501</v>
      </c>
      <c r="M105" s="453">
        <v>22.2128393658252</v>
      </c>
      <c r="N105" s="424">
        <v>21.1456407845405</v>
      </c>
    </row>
    <row r="106" spans="2:14">
      <c r="B106" s="380" t="s">
        <v>366</v>
      </c>
      <c r="C106" s="422">
        <v>28.7</v>
      </c>
      <c r="D106" s="422">
        <v>28.531014647955601</v>
      </c>
      <c r="E106" s="422">
        <v>28.325013251577101</v>
      </c>
      <c r="F106" s="453">
        <v>28.158464503070501</v>
      </c>
      <c r="G106" s="453">
        <v>27.987283766317201</v>
      </c>
      <c r="H106" s="422">
        <v>27.8403779216491</v>
      </c>
      <c r="I106" s="422">
        <v>24.984425666839599</v>
      </c>
      <c r="J106" s="422">
        <v>23.137498310059399</v>
      </c>
      <c r="K106" s="453">
        <v>21.2559733774122</v>
      </c>
      <c r="L106" s="453">
        <v>19.171584012535</v>
      </c>
      <c r="M106" s="453">
        <v>17.626409541869201</v>
      </c>
      <c r="N106" s="422">
        <v>16.646727688787202</v>
      </c>
    </row>
    <row r="107" spans="2:14">
      <c r="B107" s="380" t="s">
        <v>350</v>
      </c>
      <c r="C107" s="424">
        <v>144</v>
      </c>
      <c r="D107" s="424">
        <v>144</v>
      </c>
      <c r="E107" s="424">
        <v>144</v>
      </c>
      <c r="F107" s="403">
        <v>144</v>
      </c>
      <c r="G107" s="403">
        <v>144</v>
      </c>
      <c r="H107" s="424">
        <v>144</v>
      </c>
      <c r="I107" s="424">
        <v>137.073653371646</v>
      </c>
      <c r="J107" s="424">
        <v>132.91520555270299</v>
      </c>
      <c r="K107" s="453">
        <v>127.99528301886799</v>
      </c>
      <c r="L107" s="453">
        <v>121.15818452380999</v>
      </c>
      <c r="M107" s="453">
        <v>116.568367346939</v>
      </c>
      <c r="N107" s="424">
        <v>115</v>
      </c>
    </row>
    <row r="108" spans="2:14">
      <c r="B108" s="380" t="s">
        <v>401</v>
      </c>
      <c r="C108" s="422">
        <v>6.92</v>
      </c>
      <c r="D108" s="422">
        <v>6.92</v>
      </c>
      <c r="E108" s="422">
        <v>6.92</v>
      </c>
      <c r="F108" s="422">
        <v>6.92</v>
      </c>
      <c r="G108" s="422">
        <v>6.92</v>
      </c>
      <c r="H108" s="422">
        <v>6.92</v>
      </c>
      <c r="I108" s="422">
        <v>6.8354675140502703</v>
      </c>
      <c r="J108" s="422">
        <v>6.1313514647460599</v>
      </c>
      <c r="K108" s="422">
        <v>5.7954999999999997</v>
      </c>
      <c r="L108" s="422">
        <v>5.4403020833333304</v>
      </c>
      <c r="M108" s="422">
        <v>5.1993309859154904</v>
      </c>
      <c r="N108" s="422">
        <v>5.0999999999999996</v>
      </c>
    </row>
    <row r="110" spans="2:14">
      <c r="B110" s="44" t="s">
        <v>402</v>
      </c>
    </row>
    <row r="111" spans="2:14">
      <c r="B111" s="435"/>
      <c r="C111" s="436">
        <v>2015</v>
      </c>
      <c r="D111" s="436">
        <v>2016</v>
      </c>
      <c r="E111" s="436">
        <v>2017</v>
      </c>
      <c r="F111" s="436">
        <v>2018</v>
      </c>
      <c r="G111" s="436">
        <v>2019</v>
      </c>
      <c r="H111" s="436">
        <v>2020</v>
      </c>
      <c r="I111" s="436">
        <v>2025</v>
      </c>
      <c r="J111" s="436">
        <v>2030</v>
      </c>
      <c r="K111" s="436">
        <v>2035</v>
      </c>
      <c r="L111" s="436">
        <v>2040</v>
      </c>
      <c r="M111" s="436">
        <v>2045</v>
      </c>
      <c r="N111" s="437">
        <v>2050</v>
      </c>
    </row>
    <row r="112" spans="2:14">
      <c r="B112" s="380" t="s">
        <v>390</v>
      </c>
      <c r="C112" s="422">
        <v>339.14184003551964</v>
      </c>
      <c r="D112" s="422">
        <v>332.9016301788663</v>
      </c>
      <c r="E112" s="422">
        <v>334.76587930786741</v>
      </c>
      <c r="F112" s="422">
        <v>331.48517369065064</v>
      </c>
      <c r="G112" s="422">
        <v>327.50735160636304</v>
      </c>
      <c r="H112" s="422">
        <v>324.23227809029947</v>
      </c>
      <c r="I112" s="422">
        <v>311.87162440409384</v>
      </c>
      <c r="J112" s="422">
        <v>272.70977292298102</v>
      </c>
      <c r="K112" s="422">
        <v>249.81467290930541</v>
      </c>
      <c r="L112" s="422">
        <v>230.14754993649865</v>
      </c>
      <c r="M112" s="422">
        <v>218.3522109660617</v>
      </c>
      <c r="N112" s="422">
        <v>207.86164891203313</v>
      </c>
    </row>
    <row r="113" spans="2:17">
      <c r="B113" s="380" t="s">
        <v>366</v>
      </c>
      <c r="C113" s="422">
        <v>396.06</v>
      </c>
      <c r="D113" s="422">
        <v>393.72800214178733</v>
      </c>
      <c r="E113" s="422">
        <v>390.88518287176402</v>
      </c>
      <c r="F113" s="422">
        <v>388.58681014237294</v>
      </c>
      <c r="G113" s="422">
        <v>386.22451597517738</v>
      </c>
      <c r="H113" s="422">
        <v>384.19721531875763</v>
      </c>
      <c r="I113" s="422">
        <v>344.78507420238645</v>
      </c>
      <c r="J113" s="422">
        <v>319.29747667881975</v>
      </c>
      <c r="K113" s="422">
        <v>293.3324326082884</v>
      </c>
      <c r="L113" s="422">
        <v>264.56785937298304</v>
      </c>
      <c r="M113" s="422">
        <v>243.24445167779498</v>
      </c>
      <c r="N113" s="422">
        <v>229.72484210526341</v>
      </c>
      <c r="Q113" s="80">
        <f>H112/H113</f>
        <v>0.84392146835653936</v>
      </c>
    </row>
    <row r="114" spans="2:17">
      <c r="B114" s="380" t="s">
        <v>350</v>
      </c>
      <c r="C114" s="424">
        <v>144</v>
      </c>
      <c r="D114" s="424">
        <v>144</v>
      </c>
      <c r="E114" s="424">
        <v>144</v>
      </c>
      <c r="F114" s="424">
        <v>144</v>
      </c>
      <c r="G114" s="422">
        <v>144</v>
      </c>
      <c r="H114" s="424">
        <v>144</v>
      </c>
      <c r="I114" s="424">
        <v>137.073653371646</v>
      </c>
      <c r="J114" s="424">
        <v>132.91520555270299</v>
      </c>
      <c r="K114" s="424">
        <v>127.99528301886799</v>
      </c>
      <c r="L114" s="424">
        <v>121.15818452380999</v>
      </c>
      <c r="M114" s="424">
        <v>116.568367346939</v>
      </c>
      <c r="N114" s="424">
        <v>115</v>
      </c>
      <c r="O114" s="80"/>
      <c r="P114" s="80"/>
      <c r="Q114" s="80">
        <f>H112/H114</f>
        <v>2.2516130422937461</v>
      </c>
    </row>
    <row r="115" spans="2:17">
      <c r="B115" s="380" t="s">
        <v>401</v>
      </c>
      <c r="C115" s="473">
        <v>230.43599999999998</v>
      </c>
      <c r="D115" s="473">
        <v>230.43599999999998</v>
      </c>
      <c r="E115" s="473">
        <v>230.43599999999998</v>
      </c>
      <c r="F115" s="473">
        <v>230.43599999999998</v>
      </c>
      <c r="G115" s="473">
        <v>230.43599999999998</v>
      </c>
      <c r="H115" s="473">
        <v>230.43599999999998</v>
      </c>
      <c r="I115" s="473">
        <v>227.62106821787398</v>
      </c>
      <c r="J115" s="473">
        <v>204.17400377604378</v>
      </c>
      <c r="K115" s="473">
        <v>192.99014999999997</v>
      </c>
      <c r="L115" s="473">
        <v>181.1620593749999</v>
      </c>
      <c r="M115" s="473">
        <v>173.13772183098581</v>
      </c>
      <c r="N115" s="473">
        <v>169.82999999999998</v>
      </c>
    </row>
    <row r="117" spans="2:17" s="433" customFormat="1">
      <c r="B117" s="373" t="s">
        <v>403</v>
      </c>
    </row>
    <row r="119" spans="2:17">
      <c r="B119" s="373" t="s">
        <v>313</v>
      </c>
      <c r="C119" s="372"/>
      <c r="D119" s="372"/>
      <c r="E119" s="372"/>
      <c r="F119" s="420"/>
      <c r="G119" s="420"/>
      <c r="H119" s="374"/>
      <c r="I119" s="372"/>
      <c r="J119" s="372"/>
      <c r="K119" s="68"/>
      <c r="L119" s="68"/>
      <c r="M119" s="68"/>
      <c r="N119" s="68"/>
    </row>
    <row r="121" spans="2:17">
      <c r="B121" s="237" t="s">
        <v>368</v>
      </c>
      <c r="C121" s="378" t="s">
        <v>369</v>
      </c>
      <c r="D121" s="378"/>
      <c r="E121" s="378"/>
      <c r="F121" s="378"/>
      <c r="G121" s="378"/>
      <c r="H121" s="364"/>
      <c r="I121" s="364"/>
      <c r="J121" s="364"/>
      <c r="K121" s="364"/>
      <c r="L121" s="364"/>
      <c r="M121" s="364"/>
      <c r="N121" s="364"/>
    </row>
    <row r="122" spans="2:17">
      <c r="B122" s="123" t="s">
        <v>315</v>
      </c>
      <c r="C122" s="474">
        <v>2015</v>
      </c>
      <c r="D122" s="474">
        <v>2016</v>
      </c>
      <c r="E122" s="474">
        <v>2017</v>
      </c>
      <c r="F122" s="474">
        <v>2018</v>
      </c>
      <c r="G122" s="474">
        <v>2019</v>
      </c>
      <c r="H122" s="474">
        <v>2020</v>
      </c>
      <c r="I122" s="474">
        <v>2025</v>
      </c>
      <c r="J122" s="474">
        <v>2030</v>
      </c>
      <c r="K122" s="474">
        <v>2035</v>
      </c>
      <c r="L122" s="474">
        <v>2040</v>
      </c>
      <c r="M122" s="474">
        <v>2045</v>
      </c>
      <c r="N122" s="474">
        <v>2050</v>
      </c>
      <c r="P122" s="410"/>
    </row>
    <row r="123" spans="2:17">
      <c r="B123" s="421" t="s">
        <v>404</v>
      </c>
      <c r="C123" s="424">
        <v>339.14184003551964</v>
      </c>
      <c r="D123" s="424">
        <v>332.9016301788663</v>
      </c>
      <c r="E123" s="424">
        <v>334.76587930786741</v>
      </c>
      <c r="F123" s="424">
        <v>331.48517369065064</v>
      </c>
      <c r="G123" s="424">
        <v>327.50735160636304</v>
      </c>
      <c r="H123" s="424">
        <v>324.23227809029947</v>
      </c>
      <c r="I123" s="424">
        <v>311.87162440409384</v>
      </c>
      <c r="J123" s="424">
        <v>272.70977292298102</v>
      </c>
      <c r="K123" s="424">
        <v>249.81467290930541</v>
      </c>
      <c r="L123" s="424">
        <v>230.14754993649865</v>
      </c>
      <c r="M123" s="424">
        <v>218.3522109660617</v>
      </c>
      <c r="N123" s="424">
        <v>207.86164891203313</v>
      </c>
      <c r="P123" s="410"/>
    </row>
    <row r="124" spans="2:17">
      <c r="B124" s="421" t="s">
        <v>405</v>
      </c>
      <c r="C124" s="424">
        <v>396.06</v>
      </c>
      <c r="D124" s="424">
        <v>393.72800214178733</v>
      </c>
      <c r="E124" s="424">
        <v>390.88518287176402</v>
      </c>
      <c r="F124" s="424">
        <v>388.58681014237294</v>
      </c>
      <c r="G124" s="424">
        <v>386.22451597517738</v>
      </c>
      <c r="H124" s="424">
        <v>384.19721531875763</v>
      </c>
      <c r="I124" s="424">
        <v>344.78507420238645</v>
      </c>
      <c r="J124" s="424">
        <v>319.29747667881975</v>
      </c>
      <c r="K124" s="424">
        <v>293.3324326082884</v>
      </c>
      <c r="L124" s="424">
        <v>264.56785937298304</v>
      </c>
      <c r="M124" s="424">
        <v>243.24445167779498</v>
      </c>
      <c r="N124" s="424">
        <v>229.72484210526341</v>
      </c>
      <c r="P124" s="410"/>
    </row>
    <row r="125" spans="2:17">
      <c r="B125" s="421" t="s">
        <v>350</v>
      </c>
      <c r="C125" s="424">
        <v>144</v>
      </c>
      <c r="D125" s="424">
        <v>144</v>
      </c>
      <c r="E125" s="424">
        <v>144</v>
      </c>
      <c r="F125" s="424">
        <v>144</v>
      </c>
      <c r="G125" s="424">
        <v>144</v>
      </c>
      <c r="H125" s="424">
        <v>144</v>
      </c>
      <c r="I125" s="424">
        <v>137.073653371646</v>
      </c>
      <c r="J125" s="424">
        <v>132.91520555270299</v>
      </c>
      <c r="K125" s="424">
        <v>127.99528301886799</v>
      </c>
      <c r="L125" s="424">
        <v>121.15818452380999</v>
      </c>
      <c r="M125" s="424">
        <v>116.568367346939</v>
      </c>
      <c r="N125" s="424">
        <v>115</v>
      </c>
      <c r="P125" s="410"/>
    </row>
    <row r="126" spans="2:17">
      <c r="B126" s="421" t="s">
        <v>401</v>
      </c>
      <c r="C126" s="424">
        <v>230.43599999999998</v>
      </c>
      <c r="D126" s="424">
        <v>230.43599999999998</v>
      </c>
      <c r="E126" s="424">
        <v>230.43599999999998</v>
      </c>
      <c r="F126" s="424">
        <v>230.43599999999998</v>
      </c>
      <c r="G126" s="424">
        <v>230.43599999999998</v>
      </c>
      <c r="H126" s="424">
        <v>230.43599999999998</v>
      </c>
      <c r="I126" s="424">
        <v>227.62106821787398</v>
      </c>
      <c r="J126" s="424">
        <v>204.17400377604378</v>
      </c>
      <c r="K126" s="424">
        <v>192.99014999999997</v>
      </c>
      <c r="L126" s="424">
        <v>181.1620593749999</v>
      </c>
      <c r="M126" s="424">
        <v>173.13772183098581</v>
      </c>
      <c r="N126" s="424">
        <v>169.82999999999998</v>
      </c>
      <c r="P126" s="410"/>
    </row>
    <row r="127" spans="2:17">
      <c r="B127" s="423" t="s">
        <v>373</v>
      </c>
      <c r="C127" s="386">
        <v>339.04614566470281</v>
      </c>
      <c r="D127" s="386">
        <v>332.83058554190234</v>
      </c>
      <c r="E127" s="386">
        <v>334.7617515466078</v>
      </c>
      <c r="F127" s="386">
        <v>331.62314303998795</v>
      </c>
      <c r="G127" s="386">
        <v>327.79015225732888</v>
      </c>
      <c r="H127" s="386">
        <v>324.76068028993086</v>
      </c>
      <c r="I127" s="386">
        <v>310.99801539720499</v>
      </c>
      <c r="J127" s="386">
        <v>264.46260426743459</v>
      </c>
      <c r="K127" s="386">
        <v>226.99894606289885</v>
      </c>
      <c r="L127" s="386">
        <v>187.55394188791288</v>
      </c>
      <c r="M127" s="386">
        <v>156.85081008771465</v>
      </c>
      <c r="N127" s="386">
        <v>138.39325384782225</v>
      </c>
    </row>
    <row r="128" spans="2:17">
      <c r="B128" s="423" t="s">
        <v>406</v>
      </c>
      <c r="F128" s="408">
        <v>0</v>
      </c>
      <c r="G128" s="408">
        <v>-1.1558272886270982E-2</v>
      </c>
      <c r="H128" s="408">
        <v>-2.0693558016334213E-2</v>
      </c>
      <c r="I128" s="408">
        <v>-6.2194476096307683E-2</v>
      </c>
      <c r="J128" s="408">
        <v>-0.20252066293351234</v>
      </c>
      <c r="K128" s="408">
        <v>-0.31549124110579108</v>
      </c>
      <c r="L128" s="408">
        <v>-0.43443651076759393</v>
      </c>
      <c r="M128" s="408">
        <v>-0.52702091702688802</v>
      </c>
      <c r="N128" s="408">
        <v>-0.58267914422626876</v>
      </c>
    </row>
    <row r="130" spans="2:14">
      <c r="B130" s="237" t="s">
        <v>374</v>
      </c>
      <c r="C130" s="378" t="s">
        <v>369</v>
      </c>
      <c r="D130" s="378"/>
      <c r="E130" s="378"/>
      <c r="F130" s="378"/>
      <c r="G130" s="378"/>
      <c r="H130" s="364"/>
      <c r="I130" s="364"/>
      <c r="J130" s="364"/>
      <c r="K130" s="364"/>
      <c r="L130" s="364"/>
      <c r="M130" s="364"/>
      <c r="N130" s="364"/>
    </row>
    <row r="131" spans="2:14">
      <c r="B131" s="123" t="s">
        <v>319</v>
      </c>
      <c r="C131" s="474">
        <v>2015</v>
      </c>
      <c r="D131" s="474">
        <v>2016</v>
      </c>
      <c r="E131" s="474">
        <v>2017</v>
      </c>
      <c r="F131" s="474">
        <v>2018</v>
      </c>
      <c r="G131" s="474">
        <v>2019</v>
      </c>
      <c r="H131" s="474">
        <v>2020</v>
      </c>
      <c r="I131" s="474">
        <v>2025</v>
      </c>
      <c r="J131" s="474">
        <v>2030</v>
      </c>
      <c r="K131" s="474">
        <v>2035</v>
      </c>
      <c r="L131" s="474">
        <v>2040</v>
      </c>
      <c r="M131" s="474">
        <v>2045</v>
      </c>
      <c r="N131" s="474">
        <v>2050</v>
      </c>
    </row>
    <row r="132" spans="2:14">
      <c r="B132" s="380" t="s">
        <v>134</v>
      </c>
      <c r="C132" s="424"/>
      <c r="D132" s="424"/>
      <c r="E132" s="424"/>
      <c r="F132" s="424">
        <v>843.20764361859926</v>
      </c>
      <c r="G132" s="424">
        <v>830.13398237861861</v>
      </c>
      <c r="H132" s="424">
        <v>815.62678657006029</v>
      </c>
      <c r="I132" s="424">
        <v>771.74148570295938</v>
      </c>
      <c r="J132" s="424">
        <v>655.44609756644445</v>
      </c>
      <c r="K132" s="424">
        <v>532.79476757028476</v>
      </c>
      <c r="L132" s="424">
        <v>283.18241097087662</v>
      </c>
      <c r="M132" s="424">
        <v>0</v>
      </c>
      <c r="N132" s="424">
        <v>0</v>
      </c>
    </row>
    <row r="133" spans="2:14">
      <c r="B133" s="380" t="s">
        <v>371</v>
      </c>
      <c r="C133" s="424"/>
      <c r="D133" s="424"/>
      <c r="E133" s="424"/>
      <c r="F133" s="424">
        <v>788.41290069710112</v>
      </c>
      <c r="G133" s="424">
        <v>783.61998660931692</v>
      </c>
      <c r="H133" s="424">
        <v>779.50674871910792</v>
      </c>
      <c r="I133" s="424">
        <v>665.23063456812974</v>
      </c>
      <c r="J133" s="424">
        <v>570.66118927388425</v>
      </c>
      <c r="K133" s="424">
        <v>434.89370614717745</v>
      </c>
      <c r="L133" s="424">
        <v>295.52889605455056</v>
      </c>
      <c r="M133" s="424">
        <v>192.66717454561581</v>
      </c>
      <c r="N133" s="424">
        <v>0</v>
      </c>
    </row>
    <row r="134" spans="2:14">
      <c r="B134" s="380" t="s">
        <v>279</v>
      </c>
      <c r="C134" s="424"/>
      <c r="D134" s="424"/>
      <c r="E134" s="424"/>
      <c r="F134" s="424">
        <v>0</v>
      </c>
      <c r="G134" s="424">
        <v>0</v>
      </c>
      <c r="H134" s="424">
        <v>0</v>
      </c>
      <c r="I134" s="424">
        <v>0</v>
      </c>
      <c r="J134" s="424">
        <v>0</v>
      </c>
      <c r="K134" s="424">
        <v>0</v>
      </c>
      <c r="L134" s="424">
        <v>0</v>
      </c>
      <c r="M134" s="424">
        <v>0</v>
      </c>
      <c r="N134" s="424">
        <v>0</v>
      </c>
    </row>
    <row r="135" spans="2:14">
      <c r="B135" s="380" t="s">
        <v>47</v>
      </c>
      <c r="C135" s="424"/>
      <c r="D135" s="424"/>
      <c r="E135" s="424"/>
      <c r="F135" s="424">
        <v>0</v>
      </c>
      <c r="G135" s="424">
        <v>0</v>
      </c>
      <c r="H135" s="424">
        <v>0</v>
      </c>
      <c r="I135" s="424">
        <v>0</v>
      </c>
      <c r="J135" s="424">
        <v>0</v>
      </c>
      <c r="K135" s="424">
        <v>0</v>
      </c>
      <c r="L135" s="424">
        <v>0</v>
      </c>
      <c r="M135" s="424">
        <v>0</v>
      </c>
      <c r="N135" s="424">
        <v>0</v>
      </c>
    </row>
    <row r="136" spans="2:14">
      <c r="B136" s="475" t="s">
        <v>331</v>
      </c>
      <c r="C136" s="386"/>
      <c r="D136" s="386"/>
      <c r="E136" s="386"/>
      <c r="F136" s="386">
        <v>842.48058769657598</v>
      </c>
      <c r="G136" s="386">
        <v>829.35278781080797</v>
      </c>
      <c r="H136" s="386">
        <v>815.17311314560311</v>
      </c>
      <c r="I136" s="386">
        <v>762.4356476170268</v>
      </c>
      <c r="J136" s="386">
        <v>603.27741828075955</v>
      </c>
      <c r="K136" s="386">
        <v>411.32476837157168</v>
      </c>
      <c r="L136" s="386">
        <v>159.71429868084635</v>
      </c>
      <c r="M136" s="386">
        <v>11.232496276009401</v>
      </c>
      <c r="N136" s="386">
        <v>0</v>
      </c>
    </row>
    <row r="138" spans="2:14">
      <c r="B138" s="475" t="s">
        <v>407</v>
      </c>
      <c r="F138" s="408">
        <v>0.9350163114196306</v>
      </c>
      <c r="G138" s="408">
        <v>0.94396808616842409</v>
      </c>
      <c r="H138" s="408">
        <v>0.95571499312467745</v>
      </c>
      <c r="I138" s="408">
        <v>0.8619863605779704</v>
      </c>
      <c r="J138" s="408">
        <v>0.87064549074691022</v>
      </c>
      <c r="K138" s="408">
        <v>0.81624995705275483</v>
      </c>
      <c r="L138" s="408">
        <v>1.0435990534911566</v>
      </c>
      <c r="M138" s="408" t="e">
        <v>#DIV/0!</v>
      </c>
      <c r="N138" s="408" t="e">
        <v>#DIV/0!</v>
      </c>
    </row>
    <row r="140" spans="2:14">
      <c r="B140" s="373" t="s">
        <v>321</v>
      </c>
      <c r="C140" s="372"/>
      <c r="D140" s="372"/>
      <c r="E140" s="372"/>
      <c r="F140" s="420"/>
      <c r="G140" s="420"/>
      <c r="H140" s="374"/>
      <c r="I140" s="372"/>
      <c r="J140" s="372"/>
      <c r="K140" s="68"/>
      <c r="L140" s="68"/>
      <c r="M140" s="68"/>
      <c r="N140" s="68"/>
    </row>
    <row r="142" spans="2:14">
      <c r="B142" s="435"/>
      <c r="C142" s="436">
        <v>2015</v>
      </c>
      <c r="D142" s="436">
        <v>2016</v>
      </c>
      <c r="E142" s="436">
        <v>2017</v>
      </c>
      <c r="F142" s="436">
        <v>2018</v>
      </c>
      <c r="G142" s="436">
        <v>2019</v>
      </c>
      <c r="H142" s="436">
        <v>2020</v>
      </c>
      <c r="I142" s="436">
        <v>2025</v>
      </c>
      <c r="J142" s="436">
        <v>2030</v>
      </c>
      <c r="K142" s="436">
        <v>2035</v>
      </c>
      <c r="L142" s="436">
        <v>2040</v>
      </c>
      <c r="M142" s="436">
        <v>2045</v>
      </c>
      <c r="N142" s="437">
        <v>2050</v>
      </c>
    </row>
    <row r="143" spans="2:14">
      <c r="B143" s="123" t="s">
        <v>378</v>
      </c>
      <c r="C143" s="422">
        <v>34.450381685506599</v>
      </c>
      <c r="D143" s="422">
        <v>35.135558410668999</v>
      </c>
      <c r="E143" s="422">
        <v>36.512896449174498</v>
      </c>
      <c r="F143" s="422">
        <v>36.994886782252102</v>
      </c>
      <c r="G143" s="422">
        <v>36.709279006618203</v>
      </c>
      <c r="H143" s="422">
        <v>34.6816916603902</v>
      </c>
      <c r="I143" s="422">
        <v>33.305352068046275</v>
      </c>
      <c r="J143" s="422">
        <v>30.642767909770541</v>
      </c>
      <c r="K143" s="422">
        <v>28.918024167054543</v>
      </c>
      <c r="L143" s="422">
        <v>27.22865726372201</v>
      </c>
      <c r="M143" s="422">
        <v>25.614836851236266</v>
      </c>
      <c r="N143" s="422">
        <v>24.036874262266</v>
      </c>
    </row>
    <row r="144" spans="2:14">
      <c r="B144" s="364"/>
      <c r="C144" s="364"/>
      <c r="D144" s="364"/>
      <c r="E144" s="364"/>
      <c r="F144" s="364"/>
      <c r="G144" s="364"/>
      <c r="H144" s="364"/>
      <c r="I144" s="364"/>
      <c r="J144" s="364"/>
      <c r="K144" s="364"/>
      <c r="L144" s="364"/>
      <c r="M144" s="364"/>
      <c r="N144" s="364"/>
    </row>
    <row r="145" spans="1:14">
      <c r="B145" s="435"/>
      <c r="C145" s="436">
        <v>2015</v>
      </c>
      <c r="D145" s="436">
        <v>2016</v>
      </c>
      <c r="E145" s="436">
        <v>2017</v>
      </c>
      <c r="F145" s="436">
        <v>2018</v>
      </c>
      <c r="G145" s="436">
        <v>2019</v>
      </c>
      <c r="H145" s="436">
        <v>2020</v>
      </c>
      <c r="I145" s="436">
        <v>2025</v>
      </c>
      <c r="J145" s="436">
        <v>2030</v>
      </c>
      <c r="K145" s="436">
        <v>2035</v>
      </c>
      <c r="L145" s="436">
        <v>2040</v>
      </c>
      <c r="M145" s="436">
        <v>2045</v>
      </c>
      <c r="N145" s="437">
        <v>2050</v>
      </c>
    </row>
    <row r="146" spans="1:14">
      <c r="A146" s="237" t="s">
        <v>378</v>
      </c>
      <c r="B146" s="426" t="s">
        <v>234</v>
      </c>
      <c r="C146" s="196"/>
      <c r="D146" s="196"/>
      <c r="E146" s="196"/>
      <c r="F146" s="476">
        <v>10.486093168869095</v>
      </c>
      <c r="G146" s="427">
        <v>10.257273341596239</v>
      </c>
      <c r="H146" s="427">
        <v>9.5780247031796168</v>
      </c>
      <c r="I146" s="427">
        <v>8.6569366433345927</v>
      </c>
      <c r="J146" s="427">
        <v>6.3817962007681652</v>
      </c>
      <c r="K146" s="427">
        <v>4.5480814878156721</v>
      </c>
      <c r="L146" s="427">
        <v>2.7297196874044323</v>
      </c>
      <c r="M146" s="427">
        <v>1.3407945703255952</v>
      </c>
      <c r="N146" s="427">
        <v>0.52712936192810145</v>
      </c>
    </row>
    <row r="147" spans="1:14">
      <c r="A147" s="237" t="s">
        <v>378</v>
      </c>
      <c r="B147" s="426" t="s">
        <v>5</v>
      </c>
      <c r="C147" s="196"/>
      <c r="D147" s="196"/>
      <c r="E147" s="196"/>
      <c r="F147" s="476">
        <v>6.1830792512870013E-2</v>
      </c>
      <c r="G147" s="427">
        <v>8.8122453488916758E-2</v>
      </c>
      <c r="H147" s="427">
        <v>0.10599655045981116</v>
      </c>
      <c r="I147" s="427">
        <v>0.21364129741134175</v>
      </c>
      <c r="J147" s="427">
        <v>0.31154527041398611</v>
      </c>
      <c r="K147" s="427">
        <v>0.35588499988356148</v>
      </c>
      <c r="L147" s="427">
        <v>0.34067972151547349</v>
      </c>
      <c r="M147" s="427">
        <v>0.31233695862057331</v>
      </c>
      <c r="N147" s="427">
        <v>0.2848770667894992</v>
      </c>
    </row>
    <row r="148" spans="1:14">
      <c r="A148" s="237" t="s">
        <v>378</v>
      </c>
      <c r="B148" s="426" t="s">
        <v>279</v>
      </c>
      <c r="C148" s="196"/>
      <c r="D148" s="196"/>
      <c r="E148" s="196"/>
      <c r="F148" s="476">
        <v>9.6738095591063656E-4</v>
      </c>
      <c r="G148" s="427">
        <v>1.070374163465159E-3</v>
      </c>
      <c r="H148" s="427">
        <v>6.2729826437017472E-4</v>
      </c>
      <c r="I148" s="427">
        <v>3.5611565073141983E-2</v>
      </c>
      <c r="J148" s="427">
        <v>0.23814803735288667</v>
      </c>
      <c r="K148" s="427">
        <v>0.61176270724587978</v>
      </c>
      <c r="L148" s="427">
        <v>1.0878390285463453</v>
      </c>
      <c r="M148" s="427">
        <v>1.4967909474348888</v>
      </c>
      <c r="N148" s="427">
        <v>1.7208169828686732</v>
      </c>
    </row>
    <row r="149" spans="1:14">
      <c r="A149" s="237" t="s">
        <v>378</v>
      </c>
      <c r="B149" s="355" t="s">
        <v>139</v>
      </c>
      <c r="C149" s="196"/>
      <c r="D149" s="196"/>
      <c r="E149" s="196"/>
      <c r="F149" s="476">
        <v>0</v>
      </c>
      <c r="G149" s="427">
        <v>0</v>
      </c>
      <c r="H149" s="427">
        <v>3.0192345868213002E-6</v>
      </c>
      <c r="I149" s="427">
        <v>0</v>
      </c>
      <c r="J149" s="427">
        <v>3.6581173649391126E-2</v>
      </c>
      <c r="K149" s="427">
        <v>0.12860529185008879</v>
      </c>
      <c r="L149" s="427">
        <v>0.23285528749162929</v>
      </c>
      <c r="M149" s="427">
        <v>0.30468449729138847</v>
      </c>
      <c r="N149" s="427">
        <v>0.32748720018153665</v>
      </c>
    </row>
    <row r="150" spans="1:14">
      <c r="A150" s="237" t="s">
        <v>378</v>
      </c>
      <c r="B150" s="355" t="s">
        <v>130</v>
      </c>
      <c r="C150" s="196"/>
      <c r="D150" s="196"/>
      <c r="E150" s="196"/>
      <c r="F150" s="476">
        <v>10.548891342337877</v>
      </c>
      <c r="G150" s="427">
        <v>10.34646616924862</v>
      </c>
      <c r="H150" s="428">
        <v>9.6846515711383834</v>
      </c>
      <c r="I150" s="428">
        <v>8.9061895058190768</v>
      </c>
      <c r="J150" s="428">
        <v>6.9680706821844289</v>
      </c>
      <c r="K150" s="428">
        <v>5.6443344867952012</v>
      </c>
      <c r="L150" s="428">
        <v>4.3910937249578801</v>
      </c>
      <c r="M150" s="428">
        <v>3.4546069736724458</v>
      </c>
      <c r="N150" s="428">
        <v>2.8603106117678108</v>
      </c>
    </row>
    <row r="151" spans="1:14">
      <c r="B151" s="429" t="s">
        <v>283</v>
      </c>
      <c r="C151" s="430"/>
      <c r="D151" s="430"/>
      <c r="E151" s="430"/>
      <c r="F151" s="431">
        <v>0</v>
      </c>
      <c r="G151" s="431">
        <v>0</v>
      </c>
      <c r="H151" s="431">
        <v>0</v>
      </c>
      <c r="I151" s="431">
        <v>0</v>
      </c>
      <c r="J151" s="431">
        <v>0</v>
      </c>
      <c r="K151" s="431">
        <v>0</v>
      </c>
      <c r="L151" s="431">
        <v>0</v>
      </c>
      <c r="M151" s="431">
        <v>0</v>
      </c>
      <c r="N151" s="431">
        <v>0</v>
      </c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J118"/>
  <sheetViews>
    <sheetView zoomScale="90" zoomScaleNormal="90" workbookViewId="0">
      <selection activeCell="M43" sqref="M43"/>
    </sheetView>
  </sheetViews>
  <sheetFormatPr baseColWidth="10" defaultColWidth="12.28515625" defaultRowHeight="15"/>
  <cols>
    <col min="1" max="1" width="4.7109375" style="237" customWidth="1"/>
    <col min="2" max="2" width="30" style="237" customWidth="1"/>
    <col min="3" max="18" width="7.7109375" style="237" customWidth="1"/>
    <col min="19" max="19" width="8.28515625" style="237" customWidth="1"/>
    <col min="20" max="31" width="6.42578125" style="237" customWidth="1"/>
    <col min="32" max="996" width="12.28515625" style="237"/>
    <col min="997" max="997" width="12.5703125" style="237" customWidth="1"/>
    <col min="998" max="1024" width="11.42578125" style="237" customWidth="1"/>
  </cols>
  <sheetData>
    <row r="2" spans="1:1024" s="44" customFormat="1" ht="22.5" customHeight="1">
      <c r="B2" s="371" t="s">
        <v>408</v>
      </c>
      <c r="C2" s="371"/>
      <c r="D2" s="371"/>
      <c r="E2" s="371"/>
      <c r="F2" s="371"/>
      <c r="G2" s="371"/>
      <c r="H2" s="477"/>
      <c r="I2" s="477" t="s">
        <v>409</v>
      </c>
      <c r="J2" s="477"/>
      <c r="K2" s="477"/>
      <c r="L2" s="477"/>
      <c r="M2" s="477"/>
      <c r="N2" s="477"/>
    </row>
    <row r="3" spans="1:1024" ht="12" customHeight="1">
      <c r="O3" s="378"/>
    </row>
    <row r="4" spans="1:1024" s="68" customFormat="1" ht="12" customHeight="1">
      <c r="B4" s="373" t="s">
        <v>334</v>
      </c>
      <c r="O4" s="420"/>
    </row>
    <row r="5" spans="1:1024" ht="12" customHeight="1">
      <c r="O5" s="378"/>
    </row>
    <row r="6" spans="1:1024" ht="12" customHeight="1">
      <c r="B6" s="375" t="s">
        <v>410</v>
      </c>
      <c r="C6" s="377"/>
      <c r="D6" s="377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8"/>
    </row>
    <row r="7" spans="1:1024" ht="12" customHeight="1">
      <c r="O7" s="378"/>
    </row>
    <row r="8" spans="1:1024" ht="12" customHeight="1">
      <c r="B8" s="434" t="s">
        <v>411</v>
      </c>
      <c r="O8" s="378"/>
    </row>
    <row r="9" spans="1:1024" ht="12" customHeight="1">
      <c r="O9" s="378"/>
    </row>
    <row r="10" spans="1:1024" ht="12" customHeight="1">
      <c r="B10" s="435"/>
      <c r="C10" s="478">
        <v>2015</v>
      </c>
      <c r="D10" s="478">
        <v>2016</v>
      </c>
      <c r="E10" s="478">
        <v>2017</v>
      </c>
      <c r="F10" s="478">
        <v>2018</v>
      </c>
      <c r="G10" s="478">
        <v>2019</v>
      </c>
      <c r="H10" s="478">
        <v>2020</v>
      </c>
      <c r="I10" s="478">
        <v>2025</v>
      </c>
      <c r="J10" s="478">
        <v>2030</v>
      </c>
      <c r="K10" s="478">
        <v>2035</v>
      </c>
      <c r="L10" s="478">
        <v>2040</v>
      </c>
      <c r="M10" s="478">
        <v>2045</v>
      </c>
      <c r="N10" s="479">
        <v>2050</v>
      </c>
      <c r="O10" s="378"/>
    </row>
    <row r="11" spans="1:1024" ht="12" customHeight="1">
      <c r="B11" s="380" t="s">
        <v>412</v>
      </c>
      <c r="C11" s="480">
        <v>88.097412328767106</v>
      </c>
      <c r="D11" s="480">
        <v>88.530879781420694</v>
      </c>
      <c r="E11" s="480">
        <v>89.457713698630101</v>
      </c>
      <c r="F11" s="480">
        <v>90.178878082191801</v>
      </c>
      <c r="G11" s="480">
        <v>90.683750684931496</v>
      </c>
      <c r="H11" s="480">
        <v>90.132739306368904</v>
      </c>
      <c r="I11" s="481">
        <v>90.683750684931496</v>
      </c>
      <c r="J11" s="481">
        <v>90.683750684931496</v>
      </c>
      <c r="K11" s="481">
        <v>90.683750684931496</v>
      </c>
      <c r="L11" s="481">
        <v>90.683750684931496</v>
      </c>
      <c r="M11" s="481">
        <v>90.683750684931496</v>
      </c>
      <c r="N11" s="481">
        <v>90.683750684931496</v>
      </c>
      <c r="O11" s="378"/>
    </row>
    <row r="12" spans="1:1024" s="482" customFormat="1" ht="12" customHeight="1">
      <c r="B12" s="465" t="s">
        <v>413</v>
      </c>
      <c r="C12" s="483">
        <v>7.6400000000000006</v>
      </c>
      <c r="D12" s="483">
        <v>6.9320000000000004</v>
      </c>
      <c r="E12" s="483">
        <v>6.5579999999999998</v>
      </c>
      <c r="F12" s="483">
        <v>6.4290000000000003</v>
      </c>
      <c r="G12" s="483">
        <v>6.99</v>
      </c>
      <c r="H12" s="483">
        <v>6.3029999999999999</v>
      </c>
      <c r="I12" s="481">
        <v>6.99</v>
      </c>
      <c r="J12" s="481">
        <v>6.99</v>
      </c>
      <c r="K12" s="481">
        <v>6.99</v>
      </c>
      <c r="L12" s="481">
        <v>6.99</v>
      </c>
      <c r="M12" s="481">
        <v>6.99</v>
      </c>
      <c r="N12" s="481">
        <v>6.99</v>
      </c>
      <c r="O12" s="484"/>
      <c r="ALK12" s="237"/>
      <c r="ALL12" s="237"/>
      <c r="ALM12" s="237"/>
      <c r="ALN12" s="237"/>
      <c r="ALO12" s="237"/>
      <c r="ALP12" s="237"/>
      <c r="ALQ12" s="237"/>
      <c r="ALR12" s="237"/>
      <c r="ALS12" s="237"/>
      <c r="ALT12" s="237"/>
      <c r="ALU12" s="237"/>
      <c r="ALV12" s="237"/>
      <c r="ALW12" s="237"/>
      <c r="ALX12" s="237"/>
      <c r="ALY12" s="237"/>
      <c r="ALZ12" s="237"/>
      <c r="AMA12" s="237"/>
      <c r="AMB12" s="237"/>
      <c r="AMC12" s="237"/>
      <c r="AMD12" s="237"/>
      <c r="AME12" s="237"/>
      <c r="AMF12" s="237"/>
      <c r="AMG12" s="237"/>
      <c r="AMH12" s="237"/>
      <c r="AMI12" s="237"/>
      <c r="AMJ12" s="237"/>
    </row>
    <row r="13" spans="1:1024" ht="12" customHeight="1">
      <c r="A13" s="482"/>
      <c r="B13" s="485" t="s">
        <v>414</v>
      </c>
      <c r="C13" s="483">
        <v>2.0950000000000002</v>
      </c>
      <c r="D13" s="483">
        <v>1.762</v>
      </c>
      <c r="E13" s="483">
        <v>1.6879999999999999</v>
      </c>
      <c r="F13" s="483">
        <v>1.6910000000000001</v>
      </c>
      <c r="G13" s="483">
        <v>1.8879999999999999</v>
      </c>
      <c r="H13" s="483">
        <v>1.8460000000000001</v>
      </c>
      <c r="I13" s="481">
        <v>1.8879999999999999</v>
      </c>
      <c r="J13" s="481">
        <v>1.8879999999999999</v>
      </c>
      <c r="K13" s="481">
        <v>1.8879999999999999</v>
      </c>
      <c r="L13" s="481">
        <v>1.8879999999999999</v>
      </c>
      <c r="M13" s="481">
        <v>1.8879999999999999</v>
      </c>
      <c r="N13" s="481">
        <v>1.8879999999999999</v>
      </c>
      <c r="O13" s="378"/>
    </row>
    <row r="14" spans="1:1024" ht="12" customHeight="1">
      <c r="B14" s="485" t="s">
        <v>415</v>
      </c>
      <c r="C14" s="483">
        <v>5.5449999999999999</v>
      </c>
      <c r="D14" s="483">
        <v>5.17</v>
      </c>
      <c r="E14" s="483">
        <v>4.87</v>
      </c>
      <c r="F14" s="483">
        <v>4.7380000000000004</v>
      </c>
      <c r="G14" s="483">
        <v>5.1020000000000003</v>
      </c>
      <c r="H14" s="483">
        <v>4.4569999999999999</v>
      </c>
      <c r="I14" s="481">
        <v>5.1020000000000003</v>
      </c>
      <c r="J14" s="481">
        <v>5.1020000000000003</v>
      </c>
      <c r="K14" s="481">
        <v>5.1020000000000003</v>
      </c>
      <c r="L14" s="481">
        <v>5.1020000000000003</v>
      </c>
      <c r="M14" s="481">
        <v>5.1020000000000003</v>
      </c>
      <c r="N14" s="481">
        <v>5.1020000000000003</v>
      </c>
      <c r="O14" s="378"/>
      <c r="P14" s="486"/>
    </row>
    <row r="15" spans="1:1024" ht="12" customHeight="1">
      <c r="B15" s="487"/>
      <c r="C15" s="487"/>
      <c r="D15" s="487"/>
      <c r="E15" s="487"/>
      <c r="F15" s="487"/>
      <c r="G15" s="487"/>
      <c r="H15" s="487"/>
      <c r="I15" s="488"/>
      <c r="J15" s="488"/>
      <c r="K15" s="488"/>
      <c r="L15" s="488"/>
      <c r="M15" s="488"/>
      <c r="N15" s="488"/>
      <c r="O15" s="378"/>
    </row>
    <row r="16" spans="1:1024" ht="12" customHeight="1">
      <c r="B16" s="237" t="s">
        <v>416</v>
      </c>
      <c r="C16" s="489">
        <v>11.531074912142291</v>
      </c>
      <c r="D16" s="489">
        <v>12.771332917112044</v>
      </c>
      <c r="E16" s="489">
        <v>13.641005443523955</v>
      </c>
      <c r="F16" s="489">
        <v>14.026890353428495</v>
      </c>
      <c r="G16" s="489">
        <v>12.973354890548139</v>
      </c>
      <c r="H16" s="489">
        <v>14.299974505214804</v>
      </c>
      <c r="I16" s="489">
        <v>12.973354890548139</v>
      </c>
      <c r="J16" s="489">
        <v>12.973354890548139</v>
      </c>
      <c r="K16" s="489">
        <v>12.973354890548139</v>
      </c>
      <c r="L16" s="489">
        <v>12.973354890548139</v>
      </c>
      <c r="M16" s="489">
        <v>12.973354890548139</v>
      </c>
      <c r="N16" s="489">
        <v>12.973354890548139</v>
      </c>
      <c r="O16" s="378"/>
    </row>
    <row r="17" spans="1:32" ht="12" customHeight="1">
      <c r="C17" s="489"/>
      <c r="D17" s="489"/>
      <c r="E17" s="489"/>
      <c r="F17" s="489"/>
      <c r="G17" s="489"/>
      <c r="H17" s="489"/>
      <c r="I17" s="489"/>
      <c r="J17" s="489"/>
      <c r="K17" s="489"/>
      <c r="L17" s="489"/>
      <c r="M17" s="489"/>
      <c r="N17" s="489"/>
      <c r="O17" s="378"/>
    </row>
    <row r="18" spans="1:32" ht="12" customHeight="1">
      <c r="B18" s="237" t="s">
        <v>417</v>
      </c>
      <c r="C18" s="405">
        <v>0.27421465968586389</v>
      </c>
      <c r="D18" s="489"/>
      <c r="E18" s="489"/>
      <c r="F18" s="489"/>
      <c r="G18" s="489"/>
      <c r="H18" s="489"/>
      <c r="I18" s="489"/>
      <c r="J18" s="489"/>
      <c r="K18" s="489"/>
      <c r="L18" s="489"/>
      <c r="M18" s="489"/>
      <c r="N18" s="489"/>
      <c r="O18" s="378"/>
    </row>
    <row r="19" spans="1:32" ht="12" customHeight="1">
      <c r="O19" s="378"/>
    </row>
    <row r="20" spans="1:32" ht="12" customHeight="1">
      <c r="B20" s="378" t="s">
        <v>418</v>
      </c>
      <c r="N20" s="490"/>
      <c r="O20" s="378"/>
    </row>
    <row r="21" spans="1:32" ht="12" customHeight="1">
      <c r="B21" s="491"/>
      <c r="C21" s="492">
        <v>2015</v>
      </c>
      <c r="D21" s="492">
        <v>2016</v>
      </c>
      <c r="E21" s="493">
        <v>2017</v>
      </c>
      <c r="F21" s="493">
        <v>2018</v>
      </c>
      <c r="G21" s="493">
        <v>2019</v>
      </c>
      <c r="H21" s="493">
        <v>2020</v>
      </c>
      <c r="O21" s="378"/>
    </row>
    <row r="22" spans="1:32" s="490" customFormat="1" ht="12" customHeight="1">
      <c r="A22" s="237"/>
      <c r="B22" s="494" t="s">
        <v>419</v>
      </c>
      <c r="C22" s="443">
        <v>34044.8716555461</v>
      </c>
      <c r="D22" s="443">
        <v>34560.313951966898</v>
      </c>
      <c r="E22" s="443">
        <v>34105.075992542799</v>
      </c>
      <c r="F22" s="443">
        <v>34109.517373872601</v>
      </c>
      <c r="G22" s="443">
        <v>33528.400707877998</v>
      </c>
      <c r="H22" s="443">
        <v>25856.157109288099</v>
      </c>
      <c r="I22" s="237"/>
      <c r="J22" s="237"/>
      <c r="K22" s="237"/>
      <c r="L22" s="237"/>
      <c r="M22" s="237"/>
      <c r="N22" s="237"/>
      <c r="O22" s="495"/>
    </row>
    <row r="23" spans="1:32" ht="12" customHeight="1">
      <c r="B23" s="364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78"/>
    </row>
    <row r="24" spans="1:32" ht="12" customHeight="1">
      <c r="B24" s="364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78"/>
    </row>
    <row r="25" spans="1:32" ht="12" customHeight="1">
      <c r="B25" s="375" t="s">
        <v>420</v>
      </c>
      <c r="C25" s="468"/>
      <c r="D25" s="468"/>
      <c r="E25" s="468"/>
      <c r="F25" s="468"/>
      <c r="G25" s="468"/>
      <c r="H25" s="468"/>
      <c r="I25" s="468"/>
      <c r="J25" s="468"/>
      <c r="K25" s="468"/>
      <c r="L25" s="468"/>
      <c r="M25" s="468"/>
      <c r="N25" s="468"/>
      <c r="O25" s="378"/>
    </row>
    <row r="26" spans="1:32" s="496" customFormat="1" ht="12" customHeight="1">
      <c r="A26" s="364"/>
      <c r="B26" s="237"/>
      <c r="C26" s="237"/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  <c r="O26" s="378"/>
      <c r="P26" s="237"/>
      <c r="Q26" s="237"/>
      <c r="R26" s="237"/>
      <c r="S26" s="237"/>
      <c r="T26" s="237"/>
      <c r="U26" s="237"/>
      <c r="V26" s="237"/>
      <c r="W26" s="237"/>
      <c r="X26" s="237"/>
      <c r="Y26" s="237"/>
      <c r="Z26" s="237"/>
      <c r="AA26" s="237"/>
      <c r="AB26" s="237"/>
      <c r="AC26" s="237"/>
      <c r="AD26" s="237"/>
    </row>
    <row r="27" spans="1:32" ht="12" customHeight="1">
      <c r="A27" s="490"/>
      <c r="B27" s="44" t="s">
        <v>421</v>
      </c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O27" s="378"/>
    </row>
    <row r="28" spans="1:32" ht="12" customHeight="1">
      <c r="B28" s="475" t="s">
        <v>422</v>
      </c>
      <c r="C28" s="475"/>
      <c r="D28" s="475"/>
      <c r="E28" s="475"/>
      <c r="F28" s="475"/>
      <c r="G28" s="475"/>
      <c r="H28" s="475"/>
      <c r="I28" s="475"/>
      <c r="J28" s="475"/>
      <c r="K28" s="475"/>
      <c r="L28" s="475"/>
      <c r="M28" s="475"/>
      <c r="N28" s="475"/>
      <c r="O28" s="378"/>
    </row>
    <row r="29" spans="1:32" ht="12" customHeight="1">
      <c r="C29" s="364"/>
      <c r="D29" s="364"/>
      <c r="E29" s="364"/>
      <c r="F29" s="364"/>
      <c r="G29" s="364"/>
      <c r="H29" s="364"/>
      <c r="I29" s="364"/>
      <c r="J29" s="364"/>
      <c r="K29" s="364"/>
      <c r="L29" s="364"/>
      <c r="M29" s="364"/>
      <c r="O29" s="378"/>
    </row>
    <row r="30" spans="1:32" ht="12" customHeight="1">
      <c r="A30" s="496"/>
      <c r="B30" s="379"/>
      <c r="C30" s="274">
        <v>2015</v>
      </c>
      <c r="D30" s="274">
        <v>2016</v>
      </c>
      <c r="E30" s="274">
        <v>2017</v>
      </c>
      <c r="F30" s="274">
        <v>2018</v>
      </c>
      <c r="G30" s="274">
        <v>2019</v>
      </c>
      <c r="H30" s="274">
        <v>2020</v>
      </c>
      <c r="I30" s="478">
        <v>2025</v>
      </c>
      <c r="J30" s="478">
        <v>2030</v>
      </c>
      <c r="K30" s="478">
        <v>2035</v>
      </c>
      <c r="L30" s="478">
        <v>2040</v>
      </c>
      <c r="M30" s="478">
        <v>2045</v>
      </c>
      <c r="N30" s="479">
        <v>2050</v>
      </c>
      <c r="O30" s="378"/>
      <c r="AE30" s="496"/>
      <c r="AF30" s="496"/>
    </row>
    <row r="31" spans="1:32" ht="12" customHeight="1">
      <c r="B31" s="485" t="s">
        <v>234</v>
      </c>
      <c r="C31" s="497">
        <v>0.88496420047732705</v>
      </c>
      <c r="D31" s="497">
        <v>0.83484676503972799</v>
      </c>
      <c r="E31" s="497">
        <v>0.78139810426540302</v>
      </c>
      <c r="F31" s="497">
        <v>0.80839739798935495</v>
      </c>
      <c r="G31" s="497">
        <v>0.62923728813559299</v>
      </c>
      <c r="H31" s="497">
        <v>0.56554712892741099</v>
      </c>
      <c r="I31" s="498">
        <v>0.21999999999999992</v>
      </c>
      <c r="J31" s="498">
        <v>0</v>
      </c>
      <c r="K31" s="498">
        <v>0</v>
      </c>
      <c r="L31" s="498">
        <v>0</v>
      </c>
      <c r="M31" s="498">
        <v>0</v>
      </c>
      <c r="N31" s="498">
        <v>0</v>
      </c>
      <c r="O31" s="378"/>
    </row>
    <row r="32" spans="1:32" ht="12" customHeight="1">
      <c r="B32" s="485" t="s">
        <v>5</v>
      </c>
      <c r="C32" s="497">
        <v>9.0692124105011901E-2</v>
      </c>
      <c r="D32" s="497">
        <v>0.118047673098751</v>
      </c>
      <c r="E32" s="497">
        <v>0.17061611374407601</v>
      </c>
      <c r="F32" s="497">
        <v>0.15198107628622101</v>
      </c>
      <c r="G32" s="497">
        <v>0.23940677966101701</v>
      </c>
      <c r="H32" s="497">
        <v>0.34290357529794102</v>
      </c>
      <c r="I32" s="499">
        <v>0.34</v>
      </c>
      <c r="J32" s="499">
        <v>0</v>
      </c>
      <c r="K32" s="500">
        <v>0</v>
      </c>
      <c r="L32" s="500">
        <v>0</v>
      </c>
      <c r="M32" s="501">
        <v>0</v>
      </c>
      <c r="N32" s="498">
        <v>0</v>
      </c>
      <c r="O32" s="378"/>
    </row>
    <row r="33" spans="1:32" ht="12" customHeight="1">
      <c r="B33" s="502" t="s">
        <v>279</v>
      </c>
      <c r="C33" s="503">
        <v>2.4343675417661099E-2</v>
      </c>
      <c r="D33" s="503">
        <v>4.7105561861520998E-2</v>
      </c>
      <c r="E33" s="503">
        <v>4.7985781990521302E-2</v>
      </c>
      <c r="F33" s="503">
        <v>3.9621525724423401E-2</v>
      </c>
      <c r="G33" s="503">
        <v>0.13135593220339001</v>
      </c>
      <c r="H33" s="503">
        <v>9.1549295774647904E-2</v>
      </c>
      <c r="I33" s="504">
        <v>0.44</v>
      </c>
      <c r="J33" s="504">
        <v>0.95</v>
      </c>
      <c r="K33" s="505">
        <v>0.9</v>
      </c>
      <c r="L33" s="505">
        <v>0.9</v>
      </c>
      <c r="M33" s="506">
        <v>0.9</v>
      </c>
      <c r="N33" s="507">
        <v>0.9</v>
      </c>
      <c r="O33" s="378"/>
    </row>
    <row r="34" spans="1:32" ht="12" customHeight="1">
      <c r="B34" s="421" t="s">
        <v>47</v>
      </c>
      <c r="C34" s="497">
        <v>0</v>
      </c>
      <c r="D34" s="497">
        <v>0</v>
      </c>
      <c r="E34" s="497">
        <v>0</v>
      </c>
      <c r="F34" s="497">
        <v>0</v>
      </c>
      <c r="G34" s="497">
        <v>0</v>
      </c>
      <c r="H34" s="497">
        <v>0</v>
      </c>
      <c r="I34" s="508">
        <v>0</v>
      </c>
      <c r="J34" s="508">
        <v>0.05</v>
      </c>
      <c r="K34" s="508">
        <v>0.1</v>
      </c>
      <c r="L34" s="508">
        <v>0.1</v>
      </c>
      <c r="M34" s="508">
        <v>0.1</v>
      </c>
      <c r="N34" s="508">
        <v>0.1</v>
      </c>
      <c r="O34" s="378"/>
      <c r="AE34" s="496"/>
      <c r="AF34" s="496"/>
    </row>
    <row r="35" spans="1:32" s="55" customFormat="1" ht="12" customHeight="1">
      <c r="A35" s="237"/>
      <c r="B35" s="509" t="s">
        <v>283</v>
      </c>
      <c r="C35" s="510">
        <v>1</v>
      </c>
      <c r="D35" s="510">
        <v>1</v>
      </c>
      <c r="E35" s="510">
        <v>1.0000000000000004</v>
      </c>
      <c r="F35" s="510">
        <v>0.99999999999999933</v>
      </c>
      <c r="G35" s="510">
        <v>1</v>
      </c>
      <c r="H35" s="510">
        <v>0.99999999999999989</v>
      </c>
      <c r="I35" s="510">
        <v>1</v>
      </c>
      <c r="J35" s="510">
        <v>1</v>
      </c>
      <c r="K35" s="510">
        <v>1</v>
      </c>
      <c r="L35" s="510">
        <v>1</v>
      </c>
      <c r="M35" s="510">
        <v>1</v>
      </c>
      <c r="N35" s="510">
        <v>1</v>
      </c>
      <c r="O35" s="378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7"/>
      <c r="AC35" s="237"/>
      <c r="AD35" s="237"/>
      <c r="AE35" s="237"/>
      <c r="AF35" s="237"/>
    </row>
    <row r="36" spans="1:32" s="55" customFormat="1" ht="12" customHeight="1">
      <c r="A36" s="237"/>
      <c r="B36" s="509" t="s">
        <v>423</v>
      </c>
      <c r="C36" s="510"/>
      <c r="D36" s="510"/>
      <c r="E36" s="510"/>
      <c r="F36" s="510"/>
      <c r="G36" s="510"/>
      <c r="H36" s="431">
        <v>743.09352741062889</v>
      </c>
      <c r="I36" s="431">
        <v>394.16366217015036</v>
      </c>
      <c r="J36" s="431">
        <v>0</v>
      </c>
      <c r="K36" s="431">
        <v>0</v>
      </c>
      <c r="L36" s="431">
        <v>0</v>
      </c>
      <c r="M36" s="431">
        <v>0</v>
      </c>
      <c r="N36" s="431">
        <v>0</v>
      </c>
      <c r="O36" s="378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7"/>
      <c r="AA36" s="237"/>
      <c r="AB36" s="237"/>
      <c r="AC36" s="237"/>
      <c r="AD36" s="237"/>
      <c r="AE36" s="237"/>
      <c r="AF36" s="237"/>
    </row>
    <row r="37" spans="1:32" s="55" customFormat="1" ht="12" customHeight="1">
      <c r="A37" s="237"/>
      <c r="B37" s="509" t="s">
        <v>424</v>
      </c>
      <c r="C37" s="510"/>
      <c r="D37" s="510"/>
      <c r="E37" s="510"/>
      <c r="F37" s="510"/>
      <c r="G37" s="510"/>
      <c r="H37" s="510">
        <v>0</v>
      </c>
      <c r="I37" s="510">
        <v>-0.4695638602267922</v>
      </c>
      <c r="J37" s="510">
        <v>-1</v>
      </c>
      <c r="K37" s="510">
        <v>-1</v>
      </c>
      <c r="L37" s="510">
        <v>-1</v>
      </c>
      <c r="M37" s="510">
        <v>-1</v>
      </c>
      <c r="N37" s="510">
        <v>-1</v>
      </c>
      <c r="O37" s="378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  <c r="AB37" s="237"/>
      <c r="AC37" s="237"/>
      <c r="AD37" s="237"/>
      <c r="AE37" s="237"/>
      <c r="AF37" s="237"/>
    </row>
    <row r="38" spans="1:32" s="55" customFormat="1" ht="12" customHeight="1">
      <c r="A38" s="237"/>
      <c r="B38" s="509"/>
      <c r="C38" s="511"/>
      <c r="D38" s="511"/>
      <c r="E38" s="511"/>
      <c r="F38" s="511"/>
      <c r="G38" s="511"/>
      <c r="H38" s="511"/>
      <c r="I38" s="511"/>
      <c r="J38" s="511"/>
      <c r="K38" s="511"/>
      <c r="L38" s="511"/>
      <c r="M38" s="511"/>
      <c r="N38" s="511"/>
      <c r="O38" s="280"/>
      <c r="Q38" s="237"/>
      <c r="R38" s="237"/>
      <c r="S38" s="237"/>
      <c r="T38" s="237"/>
      <c r="U38" s="237"/>
      <c r="V38" s="237"/>
      <c r="W38" s="237"/>
      <c r="X38" s="237"/>
      <c r="Y38" s="237"/>
      <c r="Z38" s="237"/>
      <c r="AA38" s="237"/>
      <c r="AB38" s="237"/>
      <c r="AC38" s="237"/>
      <c r="AD38" s="237"/>
      <c r="AE38" s="496"/>
      <c r="AF38" s="496"/>
    </row>
    <row r="39" spans="1:32" s="55" customFormat="1" ht="12" customHeight="1">
      <c r="A39" s="237"/>
      <c r="B39" s="237"/>
      <c r="C39" s="512"/>
      <c r="D39" s="512"/>
      <c r="E39" s="512"/>
      <c r="F39" s="512"/>
      <c r="G39" s="512"/>
      <c r="H39" s="512"/>
      <c r="I39" s="512"/>
      <c r="J39" s="237"/>
      <c r="K39" s="237"/>
      <c r="L39" s="237"/>
      <c r="M39" s="237"/>
      <c r="N39" s="237"/>
      <c r="Q39" s="237"/>
      <c r="R39" s="237"/>
      <c r="S39" s="237"/>
      <c r="T39" s="237"/>
      <c r="U39" s="237"/>
      <c r="V39" s="237"/>
      <c r="W39" s="237"/>
      <c r="X39" s="237"/>
      <c r="Y39" s="237"/>
      <c r="Z39" s="237"/>
      <c r="AA39" s="237"/>
      <c r="AB39" s="237"/>
      <c r="AC39" s="237"/>
      <c r="AD39" s="237"/>
      <c r="AE39" s="237"/>
      <c r="AF39" s="237"/>
    </row>
    <row r="40" spans="1:32" s="55" customFormat="1" ht="12" customHeight="1">
      <c r="A40" s="237"/>
      <c r="B40" s="475" t="s">
        <v>425</v>
      </c>
      <c r="C40" s="475"/>
      <c r="D40" s="475"/>
      <c r="E40" s="475"/>
      <c r="F40" s="475"/>
      <c r="G40" s="475"/>
      <c r="H40" s="475"/>
      <c r="I40" s="475"/>
      <c r="J40" s="475"/>
      <c r="K40" s="475"/>
      <c r="L40" s="475"/>
      <c r="M40" s="475"/>
      <c r="N40" s="475"/>
      <c r="O40" s="280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  <c r="AB40" s="237"/>
      <c r="AC40" s="237"/>
      <c r="AD40" s="237"/>
      <c r="AE40" s="237"/>
      <c r="AF40" s="237"/>
    </row>
    <row r="41" spans="1:32" ht="12" customHeight="1">
      <c r="O41" s="55"/>
      <c r="P41" s="55"/>
    </row>
    <row r="42" spans="1:32" ht="12" customHeight="1">
      <c r="B42" s="379"/>
      <c r="C42" s="274">
        <v>2015</v>
      </c>
      <c r="D42" s="274">
        <v>2016</v>
      </c>
      <c r="E42" s="274">
        <v>2017</v>
      </c>
      <c r="F42" s="274">
        <v>2018</v>
      </c>
      <c r="G42" s="274">
        <v>2019</v>
      </c>
      <c r="H42" s="274">
        <v>2020</v>
      </c>
      <c r="I42" s="478">
        <v>2025</v>
      </c>
      <c r="J42" s="478">
        <v>2030</v>
      </c>
      <c r="K42" s="478">
        <v>2035</v>
      </c>
      <c r="L42" s="478">
        <v>2040</v>
      </c>
      <c r="M42" s="478">
        <v>2045</v>
      </c>
      <c r="N42" s="479">
        <v>2050</v>
      </c>
      <c r="O42" s="280"/>
      <c r="P42" s="55"/>
      <c r="AE42" s="496"/>
      <c r="AF42" s="496"/>
    </row>
    <row r="43" spans="1:32" ht="12" customHeight="1">
      <c r="B43" s="485" t="s">
        <v>234</v>
      </c>
      <c r="C43" s="497">
        <v>0.99981965734896305</v>
      </c>
      <c r="D43" s="497">
        <v>0.99458413926499001</v>
      </c>
      <c r="E43" s="497">
        <v>0.98911704312115001</v>
      </c>
      <c r="F43" s="497">
        <v>0.98543689320388295</v>
      </c>
      <c r="G43" s="497">
        <v>0.97275578204625601</v>
      </c>
      <c r="H43" s="497">
        <v>0.91945254655597897</v>
      </c>
      <c r="I43" s="498">
        <v>0.83</v>
      </c>
      <c r="J43" s="498">
        <v>0.53</v>
      </c>
      <c r="K43" s="498">
        <v>0.31</v>
      </c>
      <c r="L43" s="498">
        <v>0.09</v>
      </c>
      <c r="M43" s="498">
        <v>0.02</v>
      </c>
      <c r="N43" s="498">
        <v>0</v>
      </c>
      <c r="O43" s="55"/>
      <c r="P43" s="55"/>
    </row>
    <row r="44" spans="1:32" ht="12" customHeight="1">
      <c r="B44" s="485" t="s">
        <v>5</v>
      </c>
      <c r="C44" s="497">
        <v>1.8034265103697E-4</v>
      </c>
      <c r="D44" s="497">
        <v>5.4158607350096701E-3</v>
      </c>
      <c r="E44" s="497">
        <v>6.3655030800821404E-3</v>
      </c>
      <c r="F44" s="497">
        <v>9.2866188265090799E-3</v>
      </c>
      <c r="G44" s="497">
        <v>2.3912191297530399E-2</v>
      </c>
      <c r="H44" s="497">
        <v>7.9425622616109498E-2</v>
      </c>
      <c r="I44" s="513">
        <v>0.08</v>
      </c>
      <c r="J44" s="513">
        <v>0.15</v>
      </c>
      <c r="K44" s="514">
        <v>0.15</v>
      </c>
      <c r="L44" s="514">
        <v>0.15</v>
      </c>
      <c r="M44" s="508">
        <v>0.15</v>
      </c>
      <c r="N44" s="508">
        <v>0.15</v>
      </c>
      <c r="O44" s="280"/>
      <c r="P44" s="55"/>
    </row>
    <row r="45" spans="1:32" ht="12" customHeight="1">
      <c r="B45" s="502" t="s">
        <v>279</v>
      </c>
      <c r="C45" s="497">
        <v>0</v>
      </c>
      <c r="D45" s="497">
        <v>0</v>
      </c>
      <c r="E45" s="497">
        <v>4.5174537987679696E-3</v>
      </c>
      <c r="F45" s="497">
        <v>5.2764879696074298E-3</v>
      </c>
      <c r="G45" s="497">
        <v>3.3320266562132501E-3</v>
      </c>
      <c r="H45" s="497">
        <v>1.1218308279111501E-3</v>
      </c>
      <c r="I45" s="513">
        <v>0.09</v>
      </c>
      <c r="J45" s="513">
        <v>0.3</v>
      </c>
      <c r="K45" s="514">
        <v>0.5</v>
      </c>
      <c r="L45" s="514">
        <v>0.7</v>
      </c>
      <c r="M45" s="508">
        <v>0.75</v>
      </c>
      <c r="N45" s="515">
        <v>0.75</v>
      </c>
      <c r="O45" s="55"/>
      <c r="P45" s="55"/>
    </row>
    <row r="46" spans="1:32" ht="12" customHeight="1">
      <c r="B46" s="421" t="s">
        <v>47</v>
      </c>
      <c r="C46" s="516">
        <v>0</v>
      </c>
      <c r="D46" s="516">
        <v>0</v>
      </c>
      <c r="E46" s="516">
        <v>0</v>
      </c>
      <c r="F46" s="516">
        <v>0</v>
      </c>
      <c r="G46" s="516">
        <v>0</v>
      </c>
      <c r="H46" s="516">
        <v>0</v>
      </c>
      <c r="I46" s="501">
        <v>0</v>
      </c>
      <c r="J46" s="501">
        <v>0.02</v>
      </c>
      <c r="K46" s="501">
        <v>0.04</v>
      </c>
      <c r="L46" s="501">
        <v>0.06</v>
      </c>
      <c r="M46" s="501">
        <v>0.08</v>
      </c>
      <c r="N46" s="501">
        <v>0.1</v>
      </c>
      <c r="O46" s="280"/>
      <c r="P46" s="55"/>
      <c r="AE46" s="496"/>
      <c r="AF46" s="496"/>
    </row>
    <row r="47" spans="1:32" s="55" customFormat="1" ht="12" customHeight="1">
      <c r="A47" s="237"/>
      <c r="B47" s="509" t="s">
        <v>283</v>
      </c>
      <c r="C47" s="510">
        <v>1</v>
      </c>
      <c r="D47" s="510">
        <v>0.99999999999999967</v>
      </c>
      <c r="E47" s="510">
        <v>1</v>
      </c>
      <c r="F47" s="510">
        <v>0.99999999999999944</v>
      </c>
      <c r="G47" s="510">
        <v>0.99999999999999967</v>
      </c>
      <c r="H47" s="510">
        <v>0.99999999999999967</v>
      </c>
      <c r="I47" s="510">
        <v>0.99999999999999989</v>
      </c>
      <c r="J47" s="510">
        <v>1</v>
      </c>
      <c r="K47" s="510">
        <v>1</v>
      </c>
      <c r="L47" s="510">
        <v>1</v>
      </c>
      <c r="M47" s="510">
        <v>0.99999999999999989</v>
      </c>
      <c r="N47" s="510">
        <v>1</v>
      </c>
      <c r="Q47" s="237"/>
      <c r="R47" s="237"/>
      <c r="S47" s="237"/>
      <c r="T47" s="237"/>
      <c r="U47" s="237"/>
      <c r="V47" s="237"/>
      <c r="W47" s="237"/>
      <c r="X47" s="237"/>
      <c r="Y47" s="237"/>
      <c r="Z47" s="237"/>
      <c r="AA47" s="237"/>
      <c r="AB47" s="237"/>
      <c r="AC47" s="237"/>
      <c r="AD47" s="237"/>
      <c r="AE47" s="237"/>
      <c r="AF47" s="237"/>
    </row>
    <row r="48" spans="1:32" s="55" customFormat="1" ht="12" customHeight="1">
      <c r="A48" s="237"/>
      <c r="B48" s="509" t="s">
        <v>426</v>
      </c>
      <c r="C48" s="510"/>
      <c r="D48" s="510"/>
      <c r="E48" s="510"/>
      <c r="F48" s="510"/>
      <c r="G48" s="510"/>
      <c r="H48" s="431">
        <v>840.55810005705189</v>
      </c>
      <c r="I48" s="431">
        <v>673.34398850550235</v>
      </c>
      <c r="J48" s="431">
        <v>440.42515281342355</v>
      </c>
      <c r="K48" s="431">
        <v>271.3270026539027</v>
      </c>
      <c r="L48" s="431">
        <v>123.53039380911432</v>
      </c>
      <c r="M48" s="431">
        <v>81.017940670679167</v>
      </c>
      <c r="N48" s="431">
        <v>67.265210662080719</v>
      </c>
      <c r="Q48" s="237"/>
      <c r="R48" s="237"/>
      <c r="S48" s="237"/>
      <c r="T48" s="237"/>
      <c r="U48" s="237"/>
      <c r="V48" s="237"/>
      <c r="W48" s="237"/>
      <c r="X48" s="237"/>
      <c r="Y48" s="237"/>
      <c r="Z48" s="237"/>
      <c r="AA48" s="237"/>
      <c r="AB48" s="237"/>
      <c r="AC48" s="237"/>
      <c r="AD48" s="237"/>
      <c r="AE48" s="237"/>
      <c r="AF48" s="237"/>
    </row>
    <row r="49" spans="1:32" s="55" customFormat="1" ht="12" customHeight="1">
      <c r="A49" s="237"/>
      <c r="B49" s="509" t="s">
        <v>424</v>
      </c>
      <c r="C49" s="510"/>
      <c r="D49" s="510"/>
      <c r="E49" s="510"/>
      <c r="F49" s="510"/>
      <c r="G49" s="510"/>
      <c r="H49" s="510">
        <v>0</v>
      </c>
      <c r="I49" s="510">
        <v>-0.19893224696805623</v>
      </c>
      <c r="J49" s="510">
        <v>-0.47603246844741576</v>
      </c>
      <c r="K49" s="510">
        <v>-0.67720612931397994</v>
      </c>
      <c r="L49" s="510">
        <v>-0.8530376498653337</v>
      </c>
      <c r="M49" s="510">
        <v>-0.90361410988106572</v>
      </c>
      <c r="N49" s="510">
        <v>-0.91997553689921596</v>
      </c>
      <c r="Q49" s="237"/>
      <c r="R49" s="237"/>
      <c r="S49" s="237"/>
      <c r="T49" s="237"/>
      <c r="U49" s="237"/>
      <c r="V49" s="237"/>
      <c r="W49" s="237"/>
      <c r="X49" s="237"/>
      <c r="Y49" s="237"/>
      <c r="Z49" s="237"/>
      <c r="AA49" s="237"/>
      <c r="AB49" s="237"/>
      <c r="AC49" s="237"/>
      <c r="AD49" s="237"/>
      <c r="AE49" s="237"/>
      <c r="AF49" s="237"/>
    </row>
    <row r="50" spans="1:32" s="55" customFormat="1" ht="12" customHeight="1">
      <c r="A50" s="237"/>
      <c r="B50" s="509"/>
      <c r="C50" s="511"/>
      <c r="D50" s="511"/>
      <c r="E50" s="511"/>
      <c r="F50" s="511"/>
      <c r="G50" s="511"/>
      <c r="H50" s="511"/>
      <c r="I50" s="511"/>
      <c r="J50" s="511"/>
      <c r="K50" s="511"/>
      <c r="L50" s="511"/>
      <c r="M50" s="511"/>
      <c r="N50" s="511"/>
      <c r="O50" s="280"/>
      <c r="Q50" s="237"/>
      <c r="R50" s="237"/>
      <c r="S50" s="237"/>
      <c r="T50" s="237"/>
      <c r="U50" s="237"/>
      <c r="V50" s="237"/>
      <c r="W50" s="237"/>
      <c r="X50" s="237"/>
      <c r="Y50" s="237"/>
      <c r="Z50" s="237"/>
      <c r="AA50" s="237"/>
      <c r="AB50" s="237"/>
      <c r="AC50" s="237"/>
      <c r="AD50" s="237"/>
      <c r="AE50" s="496"/>
      <c r="AF50" s="496"/>
    </row>
    <row r="51" spans="1:32" s="55" customFormat="1" ht="12" customHeight="1">
      <c r="A51" s="237"/>
      <c r="B51" s="44" t="s">
        <v>427</v>
      </c>
      <c r="C51" s="237"/>
      <c r="D51" s="237"/>
      <c r="E51" s="237"/>
      <c r="F51" s="237"/>
      <c r="G51" s="237"/>
      <c r="H51" s="237"/>
      <c r="I51" s="237"/>
      <c r="J51" s="237"/>
      <c r="K51" s="237"/>
      <c r="L51" s="237"/>
      <c r="M51" s="237"/>
      <c r="N51" s="237"/>
      <c r="R51" s="237"/>
      <c r="S51" s="237"/>
      <c r="T51" s="237"/>
      <c r="U51" s="237"/>
      <c r="V51" s="237"/>
      <c r="W51" s="237"/>
      <c r="X51" s="237"/>
      <c r="Y51" s="237"/>
      <c r="Z51" s="237"/>
      <c r="AA51" s="237"/>
      <c r="AB51" s="237"/>
      <c r="AC51" s="237"/>
      <c r="AD51" s="237"/>
      <c r="AE51" s="237"/>
      <c r="AF51" s="237"/>
    </row>
    <row r="52" spans="1:32" s="55" customFormat="1" ht="12" customHeight="1">
      <c r="A52" s="237"/>
      <c r="B52" s="475" t="s">
        <v>428</v>
      </c>
      <c r="C52" s="475"/>
      <c r="D52" s="475"/>
      <c r="E52" s="475"/>
      <c r="F52" s="475"/>
      <c r="G52" s="475"/>
      <c r="H52" s="475"/>
      <c r="I52" s="475"/>
      <c r="J52" s="475"/>
      <c r="K52" s="475"/>
      <c r="L52" s="475"/>
      <c r="M52" s="475"/>
      <c r="N52" s="475"/>
      <c r="O52" s="280"/>
      <c r="R52" s="237"/>
      <c r="S52" s="237"/>
      <c r="T52" s="237"/>
      <c r="U52" s="237"/>
      <c r="V52" s="237"/>
      <c r="W52" s="237"/>
      <c r="X52" s="237"/>
      <c r="Y52" s="237"/>
      <c r="Z52" s="237"/>
      <c r="AA52" s="237"/>
      <c r="AB52" s="237"/>
      <c r="AC52" s="237"/>
      <c r="AD52" s="237"/>
      <c r="AE52" s="237"/>
      <c r="AF52" s="237"/>
    </row>
    <row r="53" spans="1:32" ht="12" customHeight="1">
      <c r="O53" s="55"/>
      <c r="P53" s="55"/>
      <c r="Q53" s="55"/>
    </row>
    <row r="54" spans="1:32" ht="12" customHeight="1">
      <c r="B54" s="379"/>
      <c r="C54" s="274">
        <v>2015</v>
      </c>
      <c r="D54" s="274">
        <v>2016</v>
      </c>
      <c r="E54" s="274">
        <v>2017</v>
      </c>
      <c r="F54" s="274">
        <v>2018</v>
      </c>
      <c r="G54" s="274">
        <v>2019</v>
      </c>
      <c r="H54" s="274">
        <v>2020</v>
      </c>
      <c r="I54" s="478">
        <v>2025</v>
      </c>
      <c r="J54" s="478">
        <v>2030</v>
      </c>
      <c r="K54" s="478">
        <v>2035</v>
      </c>
      <c r="L54" s="478">
        <v>2040</v>
      </c>
      <c r="M54" s="478">
        <v>2045</v>
      </c>
      <c r="N54" s="479">
        <v>2050</v>
      </c>
      <c r="AE54" s="496"/>
      <c r="AF54" s="496"/>
    </row>
    <row r="55" spans="1:32" ht="12" customHeight="1">
      <c r="B55" s="485" t="s">
        <v>234</v>
      </c>
      <c r="C55" s="517">
        <v>0.96880868399362097</v>
      </c>
      <c r="D55" s="517">
        <v>0.95145504822416904</v>
      </c>
      <c r="E55" s="517">
        <v>0.93303292963009798</v>
      </c>
      <c r="F55" s="517">
        <v>0.93763622949596104</v>
      </c>
      <c r="G55" s="517">
        <v>0.88000578869037704</v>
      </c>
      <c r="H55" s="517">
        <v>0.82389808379626595</v>
      </c>
      <c r="I55" s="498">
        <v>0.6653</v>
      </c>
      <c r="J55" s="498">
        <v>0.38690000000000002</v>
      </c>
      <c r="K55" s="498">
        <v>0.2263</v>
      </c>
      <c r="L55" s="498">
        <v>6.5699999999999995E-2</v>
      </c>
      <c r="M55" s="498">
        <v>1.46E-2</v>
      </c>
      <c r="N55" s="498">
        <v>0</v>
      </c>
    </row>
    <row r="56" spans="1:32" ht="12" customHeight="1">
      <c r="B56" s="485" t="s">
        <v>5</v>
      </c>
      <c r="C56" s="517">
        <v>2.46185236436102E-2</v>
      </c>
      <c r="D56" s="517">
        <v>3.5826450073219898E-2</v>
      </c>
      <c r="E56" s="517">
        <v>5.07131679593604E-2</v>
      </c>
      <c r="F56" s="517">
        <v>4.7814122340631302E-2</v>
      </c>
      <c r="G56" s="517">
        <v>8.2095730155671801E-2</v>
      </c>
      <c r="H56" s="517">
        <v>0.150564669840204</v>
      </c>
      <c r="I56" s="518">
        <v>0.1502</v>
      </c>
      <c r="J56" s="518">
        <v>0.1095</v>
      </c>
      <c r="K56" s="518">
        <v>0.1095</v>
      </c>
      <c r="L56" s="518">
        <v>0.1095</v>
      </c>
      <c r="M56" s="498">
        <v>0.1095</v>
      </c>
      <c r="N56" s="498">
        <v>0.1095</v>
      </c>
    </row>
    <row r="57" spans="1:32" ht="12" customHeight="1">
      <c r="B57" s="502" t="s">
        <v>279</v>
      </c>
      <c r="C57" s="517">
        <v>6.5727923627685002E-3</v>
      </c>
      <c r="D57" s="517">
        <v>1.2718501702610701E-2</v>
      </c>
      <c r="E57" s="517">
        <v>1.62539024105414E-2</v>
      </c>
      <c r="F57" s="517">
        <v>1.4549648163407701E-2</v>
      </c>
      <c r="G57" s="517">
        <v>3.7898481153950898E-2</v>
      </c>
      <c r="H57" s="517">
        <v>2.5537246363530101E-2</v>
      </c>
      <c r="I57" s="518">
        <v>0.1845</v>
      </c>
      <c r="J57" s="518">
        <v>0.47550000000000003</v>
      </c>
      <c r="K57" s="518">
        <v>0.60799999999999998</v>
      </c>
      <c r="L57" s="518">
        <v>0.754</v>
      </c>
      <c r="M57" s="498">
        <v>0.79049999999999998</v>
      </c>
      <c r="N57" s="498">
        <v>0.79049999999999998</v>
      </c>
    </row>
    <row r="58" spans="1:32" ht="12" customHeight="1">
      <c r="B58" s="421" t="s">
        <v>47</v>
      </c>
      <c r="C58" s="517">
        <v>0</v>
      </c>
      <c r="D58" s="517">
        <v>0</v>
      </c>
      <c r="E58" s="517">
        <v>0</v>
      </c>
      <c r="F58" s="517">
        <v>0</v>
      </c>
      <c r="G58" s="517">
        <v>0</v>
      </c>
      <c r="H58" s="517">
        <v>0</v>
      </c>
      <c r="I58" s="498">
        <v>0</v>
      </c>
      <c r="J58" s="498">
        <v>2.81E-2</v>
      </c>
      <c r="K58" s="498">
        <v>5.62E-2</v>
      </c>
      <c r="L58" s="498">
        <v>7.0800000000000002E-2</v>
      </c>
      <c r="M58" s="498">
        <v>8.5400000000000004E-2</v>
      </c>
      <c r="N58" s="498">
        <v>0.1</v>
      </c>
      <c r="O58" s="378"/>
      <c r="P58" s="512"/>
      <c r="Q58" s="512"/>
      <c r="AE58" s="496"/>
      <c r="AF58" s="496"/>
    </row>
    <row r="59" spans="1:32" ht="12" customHeight="1">
      <c r="B59" s="509" t="s">
        <v>283</v>
      </c>
      <c r="C59" s="519">
        <v>0.99999999999999967</v>
      </c>
      <c r="D59" s="519">
        <v>0.99999999999999967</v>
      </c>
      <c r="E59" s="519">
        <v>0.99999999999999978</v>
      </c>
      <c r="F59" s="519">
        <v>1</v>
      </c>
      <c r="G59" s="519">
        <v>0.99999999999999978</v>
      </c>
      <c r="H59" s="519">
        <v>1</v>
      </c>
      <c r="I59" s="519">
        <v>1</v>
      </c>
      <c r="J59" s="519">
        <v>1</v>
      </c>
      <c r="K59" s="519">
        <v>1</v>
      </c>
      <c r="L59" s="519">
        <v>1</v>
      </c>
      <c r="M59" s="519">
        <v>1</v>
      </c>
      <c r="N59" s="519">
        <v>1</v>
      </c>
      <c r="O59" s="378"/>
      <c r="P59" s="512"/>
      <c r="Q59" s="512"/>
    </row>
    <row r="60" spans="1:32" ht="12" customHeight="1">
      <c r="B60" s="237" t="s">
        <v>429</v>
      </c>
      <c r="C60" s="520"/>
      <c r="D60" s="520"/>
      <c r="E60" s="520"/>
      <c r="F60" s="520"/>
      <c r="G60" s="520"/>
      <c r="H60" s="520"/>
      <c r="I60" s="520"/>
      <c r="J60" s="520"/>
      <c r="K60" s="520"/>
      <c r="L60" s="520"/>
      <c r="M60" s="520"/>
      <c r="N60" s="520"/>
      <c r="O60" s="378"/>
      <c r="P60" s="512"/>
      <c r="Q60" s="512"/>
    </row>
    <row r="61" spans="1:32" ht="12" customHeight="1">
      <c r="C61" s="520"/>
      <c r="D61" s="520"/>
      <c r="E61" s="520"/>
      <c r="F61" s="520"/>
      <c r="G61" s="520"/>
      <c r="H61" s="520"/>
      <c r="I61" s="520"/>
      <c r="J61" s="520"/>
      <c r="K61" s="520"/>
      <c r="L61" s="520"/>
      <c r="M61" s="520"/>
      <c r="N61" s="520"/>
      <c r="O61" s="378"/>
      <c r="P61" s="512"/>
      <c r="Q61" s="512"/>
    </row>
    <row r="62" spans="1:32" ht="12" customHeight="1">
      <c r="B62" s="375" t="s">
        <v>430</v>
      </c>
      <c r="C62" s="377"/>
      <c r="D62" s="377"/>
      <c r="E62" s="377"/>
      <c r="F62" s="377"/>
      <c r="G62" s="377"/>
      <c r="H62" s="387" t="s">
        <v>342</v>
      </c>
      <c r="I62" s="377"/>
      <c r="J62" s="377"/>
      <c r="K62" s="377"/>
      <c r="L62" s="377"/>
      <c r="M62" s="377"/>
      <c r="N62" s="377"/>
      <c r="O62" s="378"/>
      <c r="AE62" s="496"/>
      <c r="AF62" s="496"/>
    </row>
    <row r="63" spans="1:32" ht="12" customHeight="1">
      <c r="B63" s="475"/>
      <c r="O63" s="378"/>
    </row>
    <row r="64" spans="1:32" ht="12" customHeight="1">
      <c r="B64" s="521"/>
      <c r="C64" s="522">
        <v>2015</v>
      </c>
      <c r="D64" s="522">
        <v>2016</v>
      </c>
      <c r="E64" s="522">
        <v>2017</v>
      </c>
      <c r="F64" s="522">
        <v>2018</v>
      </c>
      <c r="G64" s="522">
        <v>2019</v>
      </c>
      <c r="H64" s="522">
        <v>2020</v>
      </c>
      <c r="I64" s="522">
        <v>2025</v>
      </c>
      <c r="J64" s="522">
        <v>2030</v>
      </c>
      <c r="K64" s="522">
        <v>2035</v>
      </c>
      <c r="L64" s="522">
        <v>2040</v>
      </c>
      <c r="M64" s="522">
        <v>2045</v>
      </c>
      <c r="N64" s="523">
        <v>2050</v>
      </c>
      <c r="O64" s="378"/>
    </row>
    <row r="65" spans="1:23" ht="12" customHeight="1">
      <c r="B65" s="524" t="s">
        <v>431</v>
      </c>
      <c r="C65" s="525">
        <v>33</v>
      </c>
      <c r="D65" s="525">
        <v>32.703000000000003</v>
      </c>
      <c r="E65" s="525">
        <v>32.408673</v>
      </c>
      <c r="F65" s="525">
        <v>32.116994943000002</v>
      </c>
      <c r="G65" s="525">
        <v>31.827941988513</v>
      </c>
      <c r="H65" s="525">
        <v>31.541490510616399</v>
      </c>
      <c r="I65" s="525">
        <v>27.7565116493424</v>
      </c>
      <c r="J65" s="525">
        <v>24.602362598280799</v>
      </c>
      <c r="K65" s="525">
        <v>22.801181299140399</v>
      </c>
      <c r="L65" s="525">
        <v>21</v>
      </c>
      <c r="M65" s="525">
        <v>20.5</v>
      </c>
      <c r="N65" s="525">
        <v>20</v>
      </c>
      <c r="S65" s="237" t="s">
        <v>332</v>
      </c>
      <c r="T65" s="364"/>
      <c r="U65" s="364"/>
      <c r="V65" s="364"/>
      <c r="W65" s="364"/>
    </row>
    <row r="66" spans="1:23" ht="12" customHeight="1">
      <c r="B66" s="524" t="s">
        <v>349</v>
      </c>
      <c r="C66" s="525">
        <v>28.7</v>
      </c>
      <c r="D66" s="525">
        <v>28.441700000000001</v>
      </c>
      <c r="E66" s="525">
        <v>28.185724700000002</v>
      </c>
      <c r="F66" s="525">
        <v>27.932053177699999</v>
      </c>
      <c r="G66" s="525">
        <v>27.680664699100699</v>
      </c>
      <c r="H66" s="525">
        <v>27.431538716808799</v>
      </c>
      <c r="I66" s="525">
        <v>24.1397540707917</v>
      </c>
      <c r="J66" s="525">
        <v>21.3966001991109</v>
      </c>
      <c r="K66" s="525">
        <v>19.348300099555452</v>
      </c>
      <c r="L66" s="525">
        <v>17.3</v>
      </c>
      <c r="M66" s="525">
        <v>16.649999999999999</v>
      </c>
      <c r="N66" s="525">
        <v>16</v>
      </c>
      <c r="S66" s="365" t="s">
        <v>236</v>
      </c>
      <c r="T66" s="366" t="s">
        <v>237</v>
      </c>
      <c r="U66" s="366"/>
      <c r="V66" s="366" t="s">
        <v>232</v>
      </c>
      <c r="W66" s="366"/>
    </row>
    <row r="67" spans="1:23" ht="12" customHeight="1">
      <c r="B67" s="524" t="s">
        <v>432</v>
      </c>
      <c r="C67" s="525">
        <v>144</v>
      </c>
      <c r="D67" s="525">
        <v>144</v>
      </c>
      <c r="E67" s="525">
        <v>144</v>
      </c>
      <c r="F67" s="525">
        <v>144</v>
      </c>
      <c r="G67" s="525">
        <v>144</v>
      </c>
      <c r="H67" s="525">
        <v>144</v>
      </c>
      <c r="I67" s="525">
        <v>136.75</v>
      </c>
      <c r="J67" s="525">
        <v>129.5</v>
      </c>
      <c r="K67" s="525">
        <v>122.25</v>
      </c>
      <c r="L67" s="525">
        <v>115</v>
      </c>
      <c r="M67" s="525">
        <v>115</v>
      </c>
      <c r="N67" s="525">
        <v>115</v>
      </c>
      <c r="O67" s="378"/>
      <c r="S67" s="221" t="s">
        <v>230</v>
      </c>
      <c r="T67" s="367">
        <v>2.34866723989682</v>
      </c>
      <c r="U67" s="366" t="s">
        <v>238</v>
      </c>
      <c r="V67" s="432">
        <v>9</v>
      </c>
      <c r="W67" s="366" t="s">
        <v>233</v>
      </c>
    </row>
    <row r="68" spans="1:23" ht="12" customHeight="1">
      <c r="B68" s="123" t="s">
        <v>367</v>
      </c>
      <c r="C68" s="525">
        <v>6.92</v>
      </c>
      <c r="D68" s="525">
        <v>6.92</v>
      </c>
      <c r="E68" s="525">
        <v>6.92</v>
      </c>
      <c r="F68" s="525">
        <v>6.92</v>
      </c>
      <c r="G68" s="525">
        <v>6.92</v>
      </c>
      <c r="H68" s="525">
        <v>6.92</v>
      </c>
      <c r="I68" s="525">
        <v>6.4649999999999999</v>
      </c>
      <c r="J68" s="525">
        <v>6.01</v>
      </c>
      <c r="K68" s="525">
        <v>5.5549999999999997</v>
      </c>
      <c r="L68" s="525">
        <v>5.0999999999999996</v>
      </c>
      <c r="M68" s="525">
        <v>5.0999999999999996</v>
      </c>
      <c r="N68" s="525">
        <v>5.0999999999999996</v>
      </c>
      <c r="O68" s="378"/>
      <c r="S68" s="221" t="s">
        <v>234</v>
      </c>
      <c r="T68" s="367">
        <v>2.6878245915735199</v>
      </c>
      <c r="U68" s="366" t="s">
        <v>238</v>
      </c>
      <c r="V68" s="432">
        <v>9.83</v>
      </c>
      <c r="W68" s="366" t="s">
        <v>233</v>
      </c>
    </row>
    <row r="69" spans="1:23" s="68" customFormat="1" ht="12" customHeight="1">
      <c r="A69" s="237"/>
      <c r="B69" s="526"/>
      <c r="C69" s="237"/>
      <c r="D69" s="237"/>
      <c r="E69" s="237"/>
      <c r="F69" s="237"/>
      <c r="G69" s="237"/>
      <c r="H69" s="237"/>
      <c r="I69" s="237"/>
      <c r="J69" s="237"/>
      <c r="K69" s="237"/>
      <c r="L69" s="237"/>
      <c r="M69" s="237"/>
      <c r="N69" s="237"/>
      <c r="O69" s="378"/>
      <c r="P69" s="237"/>
      <c r="Q69" s="237"/>
      <c r="R69" s="237"/>
      <c r="S69" s="221" t="s">
        <v>135</v>
      </c>
      <c r="T69" s="367">
        <v>2.5542785898538298</v>
      </c>
      <c r="U69" s="366" t="s">
        <v>238</v>
      </c>
      <c r="V69" s="432">
        <v>9.83</v>
      </c>
      <c r="W69" s="366" t="s">
        <v>233</v>
      </c>
    </row>
    <row r="70" spans="1:23">
      <c r="B70" s="463" t="s">
        <v>295</v>
      </c>
      <c r="C70" s="464">
        <v>2015</v>
      </c>
      <c r="D70" s="464">
        <v>2016</v>
      </c>
      <c r="E70" s="464">
        <v>2017</v>
      </c>
      <c r="F70" s="464">
        <v>2018</v>
      </c>
      <c r="G70" s="464">
        <v>2019</v>
      </c>
      <c r="H70" s="464">
        <v>2020</v>
      </c>
      <c r="I70" s="464">
        <v>2025</v>
      </c>
      <c r="J70" s="464">
        <v>2030</v>
      </c>
      <c r="K70" s="464">
        <v>2035</v>
      </c>
      <c r="L70" s="464">
        <v>2040</v>
      </c>
      <c r="M70" s="464">
        <v>2045</v>
      </c>
      <c r="N70" s="464">
        <v>2050</v>
      </c>
      <c r="S70" s="221" t="s">
        <v>5</v>
      </c>
      <c r="T70" s="367">
        <v>2.80271711092003</v>
      </c>
      <c r="U70" s="366" t="s">
        <v>239</v>
      </c>
      <c r="V70" s="432">
        <v>13.8</v>
      </c>
      <c r="W70" s="366" t="s">
        <v>235</v>
      </c>
    </row>
    <row r="71" spans="1:23">
      <c r="B71" s="380" t="s">
        <v>134</v>
      </c>
      <c r="C71" s="403">
        <v>886.98211521926157</v>
      </c>
      <c r="D71" s="403">
        <v>878.99927618228833</v>
      </c>
      <c r="E71" s="403">
        <v>871.08828269664764</v>
      </c>
      <c r="F71" s="403">
        <v>863.24848815237783</v>
      </c>
      <c r="G71" s="403">
        <v>855.4792517590065</v>
      </c>
      <c r="H71" s="403">
        <v>847.77993849317579</v>
      </c>
      <c r="I71" s="403">
        <v>746.04634587399391</v>
      </c>
      <c r="J71" s="403">
        <v>661.26835202467737</v>
      </c>
      <c r="K71" s="403">
        <v>612.85575812755826</v>
      </c>
      <c r="L71" s="403">
        <v>564.44316423043915</v>
      </c>
      <c r="M71" s="403">
        <v>551.00404127257161</v>
      </c>
      <c r="N71" s="403">
        <v>537.56491831470396</v>
      </c>
      <c r="S71" s="221" t="s">
        <v>46</v>
      </c>
      <c r="T71" s="367">
        <v>0</v>
      </c>
      <c r="U71" s="367"/>
      <c r="V71" s="368"/>
      <c r="W71" s="366"/>
    </row>
    <row r="72" spans="1:23">
      <c r="B72" s="380" t="s">
        <v>371</v>
      </c>
      <c r="C72" s="403">
        <v>804.37981083404861</v>
      </c>
      <c r="D72" s="403">
        <v>797.14039253654221</v>
      </c>
      <c r="E72" s="403">
        <v>789.96612900371338</v>
      </c>
      <c r="F72" s="403">
        <v>782.85643384267985</v>
      </c>
      <c r="G72" s="403">
        <v>775.81072593809563</v>
      </c>
      <c r="H72" s="403">
        <v>768.82842940465298</v>
      </c>
      <c r="I72" s="403">
        <v>676.56901787609343</v>
      </c>
      <c r="J72" s="403">
        <v>599.68617493563033</v>
      </c>
      <c r="K72" s="403">
        <v>542.27811756239782</v>
      </c>
      <c r="L72" s="403">
        <v>484.8700601891652</v>
      </c>
      <c r="M72" s="403">
        <v>466.65239896818497</v>
      </c>
      <c r="N72" s="403">
        <v>448.43473774720479</v>
      </c>
    </row>
    <row r="73" spans="1:23">
      <c r="B73" s="465" t="s">
        <v>279</v>
      </c>
      <c r="C73" s="407">
        <v>0</v>
      </c>
      <c r="D73" s="407">
        <v>0</v>
      </c>
      <c r="E73" s="407">
        <v>0</v>
      </c>
      <c r="F73" s="407">
        <v>0</v>
      </c>
      <c r="G73" s="407">
        <v>0</v>
      </c>
      <c r="H73" s="407">
        <v>0</v>
      </c>
      <c r="I73" s="407">
        <v>0</v>
      </c>
      <c r="J73" s="407">
        <v>0</v>
      </c>
      <c r="K73" s="407">
        <v>0</v>
      </c>
      <c r="L73" s="407">
        <v>0</v>
      </c>
      <c r="M73" s="407">
        <v>0</v>
      </c>
      <c r="N73" s="407">
        <v>0</v>
      </c>
    </row>
    <row r="74" spans="1:23">
      <c r="B74" s="466" t="s">
        <v>47</v>
      </c>
      <c r="C74" s="407">
        <v>0</v>
      </c>
      <c r="D74" s="407">
        <v>0</v>
      </c>
      <c r="E74" s="407">
        <v>0</v>
      </c>
      <c r="F74" s="407">
        <v>0</v>
      </c>
      <c r="G74" s="407">
        <v>0</v>
      </c>
      <c r="H74" s="407">
        <v>0</v>
      </c>
      <c r="I74" s="407">
        <v>0</v>
      </c>
      <c r="J74" s="407">
        <v>0</v>
      </c>
      <c r="K74" s="407">
        <v>0</v>
      </c>
      <c r="L74" s="407">
        <v>0</v>
      </c>
      <c r="M74" s="407">
        <v>0</v>
      </c>
      <c r="N74" s="407">
        <v>0</v>
      </c>
    </row>
    <row r="75" spans="1:23" ht="12" customHeight="1">
      <c r="O75" s="378"/>
    </row>
    <row r="76" spans="1:23" ht="12" customHeight="1">
      <c r="B76" s="373" t="s">
        <v>433</v>
      </c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</row>
    <row r="78" spans="1:23" ht="12" customHeight="1">
      <c r="A78" s="68"/>
      <c r="B78" s="375" t="s">
        <v>434</v>
      </c>
      <c r="C78" s="468"/>
      <c r="D78" s="468"/>
      <c r="E78" s="468"/>
      <c r="F78" s="468"/>
      <c r="G78" s="468"/>
      <c r="H78" s="468"/>
      <c r="I78" s="468"/>
      <c r="J78" s="468"/>
      <c r="K78" s="468"/>
      <c r="L78" s="468"/>
      <c r="M78" s="468"/>
      <c r="N78" s="468"/>
    </row>
    <row r="79" spans="1:23" ht="12" customHeight="1">
      <c r="B79" s="527"/>
      <c r="C79" s="490"/>
      <c r="D79" s="490"/>
      <c r="E79" s="490"/>
      <c r="F79" s="490"/>
      <c r="G79" s="490"/>
      <c r="H79" s="490"/>
      <c r="I79" s="490"/>
      <c r="J79" s="490"/>
      <c r="K79" s="490"/>
      <c r="L79" s="490"/>
      <c r="M79" s="490"/>
      <c r="N79" s="490"/>
    </row>
    <row r="80" spans="1:23" ht="12" customHeight="1">
      <c r="B80" s="509"/>
      <c r="C80" s="511"/>
      <c r="D80" s="511"/>
      <c r="E80" s="511"/>
      <c r="F80" s="511"/>
      <c r="G80" s="511"/>
      <c r="H80" s="511"/>
      <c r="I80" s="511"/>
      <c r="J80" s="511"/>
      <c r="K80" s="511"/>
      <c r="L80" s="511"/>
      <c r="M80" s="511"/>
      <c r="N80" s="511"/>
    </row>
    <row r="81" spans="2:14" ht="12" customHeight="1">
      <c r="B81" s="475" t="s">
        <v>435</v>
      </c>
      <c r="C81" s="511"/>
      <c r="D81" s="511"/>
      <c r="E81" s="511"/>
      <c r="F81" s="511"/>
      <c r="G81" s="511"/>
      <c r="H81" s="511"/>
      <c r="I81" s="511"/>
      <c r="J81" s="511"/>
      <c r="K81" s="511"/>
      <c r="L81" s="511"/>
      <c r="M81" s="511"/>
      <c r="N81" s="511"/>
    </row>
    <row r="83" spans="2:14" ht="12" customHeight="1">
      <c r="B83" s="435"/>
      <c r="C83" s="478">
        <v>2015</v>
      </c>
      <c r="D83" s="478">
        <v>2016</v>
      </c>
      <c r="E83" s="478">
        <v>2017</v>
      </c>
      <c r="F83" s="478">
        <v>2018</v>
      </c>
      <c r="G83" s="478">
        <v>2019</v>
      </c>
      <c r="H83" s="478">
        <v>2020</v>
      </c>
      <c r="I83" s="478">
        <v>2025</v>
      </c>
      <c r="J83" s="478">
        <v>2030</v>
      </c>
      <c r="K83" s="478">
        <v>2035</v>
      </c>
      <c r="L83" s="478">
        <v>2040</v>
      </c>
      <c r="M83" s="478">
        <v>2045</v>
      </c>
      <c r="N83" s="479">
        <v>2050</v>
      </c>
    </row>
    <row r="84" spans="2:14" ht="12" customHeight="1">
      <c r="B84" s="485" t="s">
        <v>234</v>
      </c>
      <c r="C84" s="528">
        <v>0.96821412347445401</v>
      </c>
      <c r="D84" s="528">
        <v>0.96706269756377805</v>
      </c>
      <c r="E84" s="528">
        <v>0.96543230371808497</v>
      </c>
      <c r="F84" s="528">
        <v>0.96360755368907103</v>
      </c>
      <c r="G84" s="528">
        <v>0.95971176191377405</v>
      </c>
      <c r="H84" s="528">
        <v>0.95169856783994899</v>
      </c>
      <c r="I84" s="470">
        <v>0.70469423337066273</v>
      </c>
      <c r="J84" s="392">
        <v>0.72190584393168344</v>
      </c>
      <c r="K84" s="470">
        <v>0.52575967424536529</v>
      </c>
      <c r="L84" s="470">
        <v>0.32662600000000003</v>
      </c>
      <c r="M84" s="470">
        <v>0.16461500000000001</v>
      </c>
      <c r="N84" s="470">
        <v>6.497E-2</v>
      </c>
    </row>
    <row r="85" spans="2:14" ht="12" customHeight="1">
      <c r="B85" s="485" t="s">
        <v>5</v>
      </c>
      <c r="C85" s="528">
        <v>2.8467760170862801E-2</v>
      </c>
      <c r="D85" s="528">
        <v>2.92079868041017E-2</v>
      </c>
      <c r="E85" s="528">
        <v>3.0305406554102399E-2</v>
      </c>
      <c r="F85" s="528">
        <v>3.1275240387039001E-2</v>
      </c>
      <c r="G85" s="528">
        <v>3.3233765648425999E-2</v>
      </c>
      <c r="H85" s="528">
        <v>3.9108654503225197E-2</v>
      </c>
      <c r="I85" s="470">
        <v>8.334445384965869E-2</v>
      </c>
      <c r="J85" s="529">
        <v>0.12205249006668106</v>
      </c>
      <c r="K85" s="470">
        <v>0.1299119938728347</v>
      </c>
      <c r="L85" s="470">
        <v>0.11641900000000001</v>
      </c>
      <c r="M85" s="470">
        <v>0.10950000000000001</v>
      </c>
      <c r="N85" s="530">
        <v>0.10950000000000001</v>
      </c>
    </row>
    <row r="86" spans="2:14" ht="12" customHeight="1">
      <c r="B86" s="502" t="s">
        <v>279</v>
      </c>
      <c r="C86" s="528">
        <v>3.31811635468275E-3</v>
      </c>
      <c r="D86" s="528">
        <v>3.72931563212067E-3</v>
      </c>
      <c r="E86" s="528">
        <v>4.2622897278123796E-3</v>
      </c>
      <c r="F86" s="528">
        <v>5.11720592389024E-3</v>
      </c>
      <c r="G86" s="528">
        <v>7.0544724378001503E-3</v>
      </c>
      <c r="H86" s="528">
        <v>9.19277765682598E-3</v>
      </c>
      <c r="I86" s="470">
        <v>4.1961312779678538E-2</v>
      </c>
      <c r="J86" s="529">
        <v>0.1512646660016356</v>
      </c>
      <c r="K86" s="470">
        <v>0.32550133188180019</v>
      </c>
      <c r="L86" s="470">
        <v>0.5171</v>
      </c>
      <c r="M86" s="470">
        <v>0.66468000000000005</v>
      </c>
      <c r="N86" s="530">
        <v>0.74743000000000004</v>
      </c>
    </row>
    <row r="87" spans="2:14" ht="12" customHeight="1">
      <c r="B87" s="421" t="s">
        <v>47</v>
      </c>
      <c r="C87" s="517">
        <v>0</v>
      </c>
      <c r="D87" s="517">
        <v>0</v>
      </c>
      <c r="E87" s="517">
        <v>0</v>
      </c>
      <c r="F87" s="517">
        <v>0</v>
      </c>
      <c r="G87" s="517">
        <v>0</v>
      </c>
      <c r="H87" s="517">
        <v>0</v>
      </c>
      <c r="I87" s="470">
        <v>0</v>
      </c>
      <c r="J87" s="529">
        <v>4.777E-3</v>
      </c>
      <c r="K87" s="470">
        <v>1.8827E-2</v>
      </c>
      <c r="L87" s="470">
        <v>3.9855000000000002E-2</v>
      </c>
      <c r="M87" s="470">
        <v>6.1205000000000009E-2</v>
      </c>
      <c r="N87" s="530">
        <v>7.8100000000000003E-2</v>
      </c>
    </row>
    <row r="88" spans="2:14" ht="12" customHeight="1">
      <c r="B88" s="509" t="s">
        <v>283</v>
      </c>
      <c r="C88" s="510">
        <v>0.99999999999999956</v>
      </c>
      <c r="D88" s="510">
        <v>1.0000000000000004</v>
      </c>
      <c r="E88" s="510">
        <v>0.99999999999999978</v>
      </c>
      <c r="F88" s="510">
        <v>1.0000000000000002</v>
      </c>
      <c r="G88" s="510">
        <v>1.0000000000000002</v>
      </c>
      <c r="H88" s="510">
        <v>1.0000000000000002</v>
      </c>
      <c r="I88" s="510">
        <v>0.83</v>
      </c>
      <c r="J88" s="510">
        <v>1</v>
      </c>
      <c r="K88" s="510">
        <v>1.0000000000000002</v>
      </c>
      <c r="L88" s="510">
        <v>1</v>
      </c>
      <c r="M88" s="510">
        <v>1</v>
      </c>
      <c r="N88" s="510">
        <v>1</v>
      </c>
    </row>
    <row r="89" spans="2:14" ht="12" customHeight="1">
      <c r="B89" s="44"/>
    </row>
    <row r="90" spans="2:14" ht="12" customHeight="1">
      <c r="B90" s="375" t="s">
        <v>430</v>
      </c>
      <c r="C90" s="377"/>
      <c r="D90" s="377"/>
      <c r="E90" s="377"/>
      <c r="F90" s="377"/>
      <c r="G90" s="377"/>
      <c r="H90" s="377"/>
      <c r="I90" s="377"/>
      <c r="J90" s="377"/>
      <c r="K90" s="377"/>
      <c r="L90" s="377"/>
      <c r="M90" s="377"/>
      <c r="N90" s="377"/>
    </row>
    <row r="91" spans="2:14" ht="12" customHeight="1">
      <c r="B91" s="475"/>
    </row>
    <row r="92" spans="2:14" ht="12" customHeight="1">
      <c r="B92" s="280"/>
      <c r="C92" s="55"/>
      <c r="D92" s="55"/>
      <c r="E92" s="55"/>
      <c r="F92" s="55"/>
      <c r="G92" s="55"/>
      <c r="H92" s="55"/>
      <c r="I92" s="55"/>
      <c r="J92" s="55"/>
    </row>
    <row r="93" spans="2:14" ht="12" customHeight="1">
      <c r="B93" s="521"/>
      <c r="C93" s="522">
        <v>2015</v>
      </c>
      <c r="D93" s="522">
        <v>2016</v>
      </c>
      <c r="E93" s="522">
        <v>2017</v>
      </c>
      <c r="F93" s="522">
        <v>2018</v>
      </c>
      <c r="G93" s="522">
        <v>2019</v>
      </c>
      <c r="H93" s="522">
        <v>2020</v>
      </c>
      <c r="I93" s="522">
        <v>2025</v>
      </c>
      <c r="J93" s="522">
        <v>2030</v>
      </c>
      <c r="K93" s="522">
        <v>2035</v>
      </c>
      <c r="L93" s="522">
        <v>2040</v>
      </c>
      <c r="M93" s="522">
        <v>2045</v>
      </c>
      <c r="N93" s="523">
        <v>2050</v>
      </c>
    </row>
    <row r="94" spans="2:14" ht="12" customHeight="1">
      <c r="B94" s="524" t="s">
        <v>234</v>
      </c>
      <c r="C94" s="525">
        <v>34.500695832707997</v>
      </c>
      <c r="D94" s="525">
        <v>33.865883029386197</v>
      </c>
      <c r="E94" s="525">
        <v>34.0555319743507</v>
      </c>
      <c r="F94" s="525">
        <v>33.721787761002098</v>
      </c>
      <c r="G94" s="525">
        <v>33.317126307870097</v>
      </c>
      <c r="H94" s="525">
        <v>32.983955044791401</v>
      </c>
      <c r="I94" s="525">
        <v>31.726513164200799</v>
      </c>
      <c r="J94" s="525">
        <v>27.7426015181059</v>
      </c>
      <c r="K94" s="525">
        <v>25.413496735432901</v>
      </c>
      <c r="L94" s="525">
        <v>23.412772119684501</v>
      </c>
      <c r="M94" s="525">
        <v>22.2128393658252</v>
      </c>
      <c r="N94" s="525">
        <v>21.1456407845405</v>
      </c>
    </row>
    <row r="95" spans="2:14" ht="12" customHeight="1">
      <c r="B95" s="524" t="s">
        <v>5</v>
      </c>
      <c r="C95" s="525">
        <v>28.7</v>
      </c>
      <c r="D95" s="525">
        <v>28.531014647955601</v>
      </c>
      <c r="E95" s="525">
        <v>28.325013251577101</v>
      </c>
      <c r="F95" s="525">
        <v>28.158464503070501</v>
      </c>
      <c r="G95" s="525">
        <v>27.987283766317201</v>
      </c>
      <c r="H95" s="525">
        <v>27.8403779216491</v>
      </c>
      <c r="I95" s="525">
        <v>24.984425666839599</v>
      </c>
      <c r="J95" s="525">
        <v>23.137498310059399</v>
      </c>
      <c r="K95" s="525">
        <v>21.2559733774122</v>
      </c>
      <c r="L95" s="525">
        <v>19.171584012535</v>
      </c>
      <c r="M95" s="525">
        <v>17.626409541869201</v>
      </c>
      <c r="N95" s="525">
        <v>16.646727688787202</v>
      </c>
    </row>
    <row r="96" spans="2:14" ht="12" customHeight="1">
      <c r="B96" s="524" t="s">
        <v>279</v>
      </c>
      <c r="C96" s="525">
        <v>144</v>
      </c>
      <c r="D96" s="525">
        <v>144</v>
      </c>
      <c r="E96" s="525">
        <v>144</v>
      </c>
      <c r="F96" s="525">
        <v>144</v>
      </c>
      <c r="G96" s="525">
        <v>144</v>
      </c>
      <c r="H96" s="525">
        <v>144</v>
      </c>
      <c r="I96" s="525">
        <v>137.073653371646</v>
      </c>
      <c r="J96" s="525">
        <v>132.91520555270299</v>
      </c>
      <c r="K96" s="525">
        <v>127.99528301886799</v>
      </c>
      <c r="L96" s="525">
        <v>121.15818452380999</v>
      </c>
      <c r="M96" s="525">
        <v>116.568367346939</v>
      </c>
      <c r="N96" s="525">
        <v>115</v>
      </c>
    </row>
    <row r="97" spans="1:14" ht="12" customHeight="1">
      <c r="B97" s="123" t="s">
        <v>47</v>
      </c>
      <c r="C97" s="525">
        <v>6.92</v>
      </c>
      <c r="D97" s="525">
        <v>6.92</v>
      </c>
      <c r="E97" s="525">
        <v>6.92</v>
      </c>
      <c r="F97" s="525">
        <v>6.92</v>
      </c>
      <c r="G97" s="525">
        <v>6.92</v>
      </c>
      <c r="H97" s="525">
        <v>6.92</v>
      </c>
      <c r="I97" s="525">
        <v>6.8354675140502703</v>
      </c>
      <c r="J97" s="525">
        <v>6.1313514647460599</v>
      </c>
      <c r="K97" s="525">
        <v>5.7954999999999997</v>
      </c>
      <c r="L97" s="525">
        <v>5.4403020833333304</v>
      </c>
      <c r="M97" s="525">
        <v>5.1993309859154904</v>
      </c>
      <c r="N97" s="525">
        <v>5.0999999999999996</v>
      </c>
    </row>
    <row r="98" spans="1:14" ht="12" customHeight="1">
      <c r="B98" s="526"/>
      <c r="C98" s="531"/>
      <c r="D98" s="531"/>
      <c r="E98" s="531"/>
      <c r="F98" s="531"/>
      <c r="G98" s="531"/>
      <c r="H98" s="531"/>
      <c r="I98" s="531"/>
      <c r="J98" s="531"/>
    </row>
    <row r="100" spans="1:14" ht="12" customHeight="1">
      <c r="B100" s="237" t="s">
        <v>368</v>
      </c>
      <c r="C100" s="378" t="s">
        <v>369</v>
      </c>
      <c r="D100" s="378"/>
      <c r="E100" s="378"/>
      <c r="F100" s="378"/>
      <c r="G100" s="378"/>
      <c r="H100" s="364"/>
      <c r="I100" s="364"/>
      <c r="J100" s="364"/>
      <c r="K100" s="364"/>
      <c r="L100" s="364"/>
      <c r="M100" s="364"/>
      <c r="N100" s="364"/>
    </row>
    <row r="101" spans="1:14" ht="12" customHeight="1">
      <c r="B101" s="425" t="s">
        <v>436</v>
      </c>
      <c r="C101" s="478">
        <v>2015</v>
      </c>
      <c r="D101" s="478">
        <v>2016</v>
      </c>
      <c r="E101" s="478">
        <v>2017</v>
      </c>
      <c r="F101" s="478">
        <v>2018</v>
      </c>
      <c r="G101" s="478">
        <v>2019</v>
      </c>
      <c r="H101" s="478">
        <v>2020</v>
      </c>
      <c r="I101" s="478">
        <v>2025</v>
      </c>
      <c r="J101" s="478">
        <v>2030</v>
      </c>
      <c r="K101" s="478">
        <v>2035</v>
      </c>
      <c r="L101" s="478">
        <v>2040</v>
      </c>
      <c r="M101" s="478">
        <v>2045</v>
      </c>
      <c r="N101" s="479">
        <v>2050</v>
      </c>
    </row>
    <row r="102" spans="1:14" ht="12" customHeight="1">
      <c r="B102" s="421" t="s">
        <v>437</v>
      </c>
      <c r="C102" s="532"/>
      <c r="D102" s="532"/>
      <c r="E102" s="532"/>
      <c r="F102" s="424">
        <v>331.48517369065064</v>
      </c>
      <c r="G102" s="424">
        <v>327.50735160636304</v>
      </c>
      <c r="H102" s="424">
        <v>324.23227809029947</v>
      </c>
      <c r="I102" s="424">
        <v>311.87162440409384</v>
      </c>
      <c r="J102" s="424">
        <v>272.70977292298102</v>
      </c>
      <c r="K102" s="424">
        <v>249.81467290930541</v>
      </c>
      <c r="L102" s="424">
        <v>230.14754993649865</v>
      </c>
      <c r="M102" s="424">
        <v>218.3522109660617</v>
      </c>
      <c r="N102" s="424">
        <v>207.86164891203313</v>
      </c>
    </row>
    <row r="103" spans="1:14" ht="12" customHeight="1">
      <c r="B103" s="421" t="s">
        <v>438</v>
      </c>
      <c r="C103" s="532"/>
      <c r="D103" s="532"/>
      <c r="E103" s="532"/>
      <c r="F103" s="424">
        <v>388.58681014237294</v>
      </c>
      <c r="G103" s="424">
        <v>386.22451597517738</v>
      </c>
      <c r="H103" s="424">
        <v>384.19721531875763</v>
      </c>
      <c r="I103" s="424">
        <v>344.78507420238645</v>
      </c>
      <c r="J103" s="424">
        <v>319.29747667881975</v>
      </c>
      <c r="K103" s="424">
        <v>293.3324326082884</v>
      </c>
      <c r="L103" s="424">
        <v>264.56785937298304</v>
      </c>
      <c r="M103" s="424">
        <v>243.24445167779498</v>
      </c>
      <c r="N103" s="424">
        <v>229.72484210526341</v>
      </c>
    </row>
    <row r="104" spans="1:14" ht="12" customHeight="1">
      <c r="B104" s="421" t="s">
        <v>350</v>
      </c>
      <c r="C104" s="532"/>
      <c r="D104" s="532"/>
      <c r="E104" s="532"/>
      <c r="F104" s="424">
        <v>144</v>
      </c>
      <c r="G104" s="424">
        <v>144</v>
      </c>
      <c r="H104" s="424">
        <v>144</v>
      </c>
      <c r="I104" s="424">
        <v>137.073653371646</v>
      </c>
      <c r="J104" s="424">
        <v>132.91520555270299</v>
      </c>
      <c r="K104" s="424">
        <v>127.99528301886799</v>
      </c>
      <c r="L104" s="424">
        <v>121.15818452380999</v>
      </c>
      <c r="M104" s="424">
        <v>116.568367346939</v>
      </c>
      <c r="N104" s="424">
        <v>115</v>
      </c>
    </row>
    <row r="105" spans="1:14" ht="12" customHeight="1">
      <c r="B105" s="421" t="s">
        <v>401</v>
      </c>
      <c r="C105" s="532"/>
      <c r="D105" s="532"/>
      <c r="E105" s="532"/>
      <c r="F105" s="424">
        <v>230.43599999999998</v>
      </c>
      <c r="G105" s="424">
        <v>230.43599999999998</v>
      </c>
      <c r="H105" s="424">
        <v>230.43599999999998</v>
      </c>
      <c r="I105" s="424">
        <v>227.62106821787398</v>
      </c>
      <c r="J105" s="424">
        <v>204.17400377604378</v>
      </c>
      <c r="K105" s="424">
        <v>192.99014999999997</v>
      </c>
      <c r="L105" s="424">
        <v>181.1620593749999</v>
      </c>
      <c r="M105" s="424">
        <v>173.13772183098581</v>
      </c>
      <c r="N105" s="424">
        <v>169.82999999999998</v>
      </c>
    </row>
    <row r="106" spans="1:14" ht="12" customHeight="1">
      <c r="B106" s="423"/>
      <c r="C106" s="533"/>
      <c r="D106" s="533"/>
      <c r="E106" s="533"/>
      <c r="F106" s="534"/>
      <c r="G106" s="534"/>
      <c r="H106" s="534"/>
      <c r="I106" s="534"/>
      <c r="J106" s="534"/>
      <c r="K106" s="534"/>
      <c r="L106" s="534"/>
      <c r="M106" s="534"/>
      <c r="N106" s="534"/>
    </row>
    <row r="108" spans="1:14" ht="12" customHeight="1">
      <c r="B108" s="373" t="s">
        <v>439</v>
      </c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</row>
    <row r="110" spans="1:14" ht="12" customHeight="1">
      <c r="A110" s="68"/>
      <c r="B110" s="535"/>
      <c r="C110" s="478">
        <v>2015</v>
      </c>
      <c r="D110" s="478">
        <v>2016</v>
      </c>
      <c r="E110" s="478">
        <v>2017</v>
      </c>
      <c r="F110" s="478">
        <v>2018</v>
      </c>
      <c r="G110" s="478">
        <v>2019</v>
      </c>
      <c r="H110" s="478">
        <v>2020</v>
      </c>
      <c r="I110" s="478">
        <v>2025</v>
      </c>
      <c r="J110" s="478">
        <v>2030</v>
      </c>
      <c r="K110" s="478">
        <v>2035</v>
      </c>
      <c r="L110" s="478">
        <v>2040</v>
      </c>
      <c r="M110" s="478">
        <v>2045</v>
      </c>
      <c r="N110" s="479">
        <v>2050</v>
      </c>
    </row>
    <row r="111" spans="1:14" ht="12" customHeight="1">
      <c r="B111" s="123" t="s">
        <v>408</v>
      </c>
      <c r="C111" s="536">
        <v>3.25904874137255</v>
      </c>
      <c r="D111" s="536">
        <v>3.30774838109827</v>
      </c>
      <c r="E111" s="536">
        <v>3.2792080347067598</v>
      </c>
      <c r="F111" s="536">
        <v>3.29575882089356</v>
      </c>
      <c r="G111" s="536">
        <v>3.2646779590942399</v>
      </c>
      <c r="H111" s="536">
        <v>2.3887774435894902</v>
      </c>
      <c r="I111" s="536">
        <v>3.6365459008790189</v>
      </c>
      <c r="J111" s="536">
        <v>3.9473684210526314</v>
      </c>
      <c r="K111" s="536">
        <v>4.1025641025641022</v>
      </c>
      <c r="L111" s="536">
        <v>4.3</v>
      </c>
      <c r="M111" s="536">
        <v>4.4390243902439028</v>
      </c>
      <c r="N111" s="536">
        <v>4.6190476190476186</v>
      </c>
    </row>
    <row r="113" spans="2:14" ht="12" customHeight="1">
      <c r="B113" s="425" t="s">
        <v>323</v>
      </c>
      <c r="C113" s="478">
        <v>2015</v>
      </c>
      <c r="D113" s="478">
        <v>2016</v>
      </c>
      <c r="E113" s="478">
        <v>2017</v>
      </c>
      <c r="F113" s="478">
        <v>2018</v>
      </c>
      <c r="G113" s="478">
        <v>2019</v>
      </c>
      <c r="H113" s="478">
        <v>2020</v>
      </c>
      <c r="I113" s="478">
        <v>2025</v>
      </c>
      <c r="J113" s="478">
        <v>2030</v>
      </c>
      <c r="K113" s="478">
        <v>2035</v>
      </c>
      <c r="L113" s="478">
        <v>2040</v>
      </c>
      <c r="M113" s="478">
        <v>2045</v>
      </c>
      <c r="N113" s="479">
        <v>2050</v>
      </c>
    </row>
    <row r="114" spans="2:14" ht="12" customHeight="1">
      <c r="B114" s="537" t="s">
        <v>234</v>
      </c>
      <c r="C114" s="196"/>
      <c r="D114" s="196"/>
      <c r="E114" s="196"/>
      <c r="F114" s="427">
        <v>0.90519055272102422</v>
      </c>
      <c r="G114" s="427">
        <v>0.88231264405923027</v>
      </c>
      <c r="H114" s="427">
        <v>0.63379912932991822</v>
      </c>
      <c r="I114" s="427">
        <v>0.68720441163676149</v>
      </c>
      <c r="J114" s="427">
        <v>0.66820420906813938</v>
      </c>
      <c r="K114" s="427">
        <v>0.46331981762641755</v>
      </c>
      <c r="L114" s="427">
        <v>0.27793666954075913</v>
      </c>
      <c r="M114" s="427">
        <v>0.1371939046596993</v>
      </c>
      <c r="N114" s="427">
        <v>5.3636441837285942E-2</v>
      </c>
    </row>
    <row r="115" spans="2:14" ht="12" customHeight="1">
      <c r="B115" s="537" t="s">
        <v>5</v>
      </c>
      <c r="C115" s="196"/>
      <c r="D115" s="196"/>
      <c r="E115" s="196"/>
      <c r="F115" s="427">
        <v>3.444010128665078E-2</v>
      </c>
      <c r="G115" s="427">
        <v>3.6031307587790058E-2</v>
      </c>
      <c r="H115" s="427">
        <v>3.0861928604612204E-2</v>
      </c>
      <c r="I115" s="427">
        <v>8.9853401166869948E-2</v>
      </c>
      <c r="J115" s="427">
        <v>0.1322726572633999</v>
      </c>
      <c r="K115" s="427">
        <v>0.13442653151738132</v>
      </c>
      <c r="L115" s="427">
        <v>0.1138805848387586</v>
      </c>
      <c r="M115" s="427">
        <v>0.10166345820285587</v>
      </c>
      <c r="N115" s="427">
        <v>9.9906744069977294E-2</v>
      </c>
    </row>
    <row r="116" spans="2:14" ht="12" customHeight="1">
      <c r="B116" s="537" t="s">
        <v>279</v>
      </c>
      <c r="C116" s="196"/>
      <c r="D116" s="196"/>
      <c r="E116" s="196"/>
      <c r="F116" s="427">
        <v>2.0881952062997123E-3</v>
      </c>
      <c r="G116" s="427">
        <v>2.8515938246124256E-3</v>
      </c>
      <c r="H116" s="427">
        <v>2.7189750534140551E-3</v>
      </c>
      <c r="I116" s="427">
        <v>1.7985081649301134E-2</v>
      </c>
      <c r="J116" s="427">
        <v>6.824017120356278E-2</v>
      </c>
      <c r="K116" s="427">
        <v>0.14696786858823815</v>
      </c>
      <c r="L116" s="427">
        <v>0.23164132247139052</v>
      </c>
      <c r="M116" s="427">
        <v>0.29573392106800628</v>
      </c>
      <c r="N116" s="427">
        <v>0.34138237112557834</v>
      </c>
    </row>
    <row r="117" spans="2:14" ht="12" customHeight="1">
      <c r="B117" s="538" t="s">
        <v>139</v>
      </c>
      <c r="C117" s="196"/>
      <c r="D117" s="196"/>
      <c r="E117" s="196"/>
      <c r="F117" s="427">
        <v>0</v>
      </c>
      <c r="G117" s="427">
        <v>0</v>
      </c>
      <c r="H117" s="427">
        <v>0</v>
      </c>
      <c r="I117" s="427">
        <v>0</v>
      </c>
      <c r="J117" s="427">
        <v>3.3104240938979079E-3</v>
      </c>
      <c r="K117" s="427">
        <v>1.2817163583305769E-2</v>
      </c>
      <c r="L117" s="427">
        <v>2.6695545716663518E-2</v>
      </c>
      <c r="M117" s="427">
        <v>4.0447009545731577E-2</v>
      </c>
      <c r="N117" s="427">
        <v>5.2679078368750756E-2</v>
      </c>
    </row>
    <row r="118" spans="2:14" ht="12" customHeight="1">
      <c r="B118" s="538" t="s">
        <v>130</v>
      </c>
      <c r="C118" s="196"/>
      <c r="D118" s="196"/>
      <c r="E118" s="196"/>
      <c r="F118" s="427">
        <v>0.94171884921397464</v>
      </c>
      <c r="G118" s="427">
        <v>0.92119554547163274</v>
      </c>
      <c r="H118" s="427">
        <v>0.66738003298794446</v>
      </c>
      <c r="I118" s="427">
        <v>0.79504289445293252</v>
      </c>
      <c r="J118" s="427">
        <v>0.87202746162899991</v>
      </c>
      <c r="K118" s="427">
        <v>0.75753138131534281</v>
      </c>
      <c r="L118" s="427">
        <v>0.65015412256757177</v>
      </c>
      <c r="M118" s="427">
        <v>0.57503829347629298</v>
      </c>
      <c r="N118" s="427">
        <v>0.54760463540159232</v>
      </c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MJ64"/>
  <sheetViews>
    <sheetView topLeftCell="A31" zoomScale="90" zoomScaleNormal="90" workbookViewId="0">
      <selection activeCell="K50" sqref="K50"/>
    </sheetView>
  </sheetViews>
  <sheetFormatPr baseColWidth="10" defaultColWidth="12.28515625" defaultRowHeight="15"/>
  <cols>
    <col min="1" max="1" width="10.42578125" style="237" customWidth="1"/>
    <col min="2" max="2" width="42.42578125" style="237" customWidth="1"/>
    <col min="3" max="4" width="8.7109375" style="364" customWidth="1"/>
    <col min="5" max="14" width="8.7109375" style="237" customWidth="1"/>
    <col min="15" max="998" width="12.28515625" style="237"/>
    <col min="999" max="999" width="12.5703125" style="237" customWidth="1"/>
    <col min="1000" max="1024" width="11.42578125" style="237" customWidth="1"/>
  </cols>
  <sheetData>
    <row r="2" spans="2:8" s="44" customFormat="1" ht="17.25" customHeight="1">
      <c r="B2" s="44" t="s">
        <v>409</v>
      </c>
      <c r="C2" s="539"/>
      <c r="D2" s="539"/>
    </row>
    <row r="4" spans="2:8" s="433" customFormat="1" ht="17.25" customHeight="1">
      <c r="B4" s="433" t="s">
        <v>440</v>
      </c>
      <c r="C4" s="477"/>
      <c r="D4" s="477"/>
    </row>
    <row r="6" spans="2:8" ht="17.25" customHeight="1">
      <c r="B6" s="540"/>
      <c r="C6" s="541">
        <v>2015</v>
      </c>
      <c r="D6" s="542">
        <v>2016</v>
      </c>
      <c r="E6" s="543">
        <v>2017</v>
      </c>
      <c r="F6" s="543">
        <v>2018</v>
      </c>
      <c r="G6" s="543">
        <v>2019</v>
      </c>
      <c r="H6" s="544">
        <v>2020</v>
      </c>
    </row>
    <row r="7" spans="2:8" ht="17.25" customHeight="1">
      <c r="B7" s="540" t="s">
        <v>441</v>
      </c>
      <c r="C7" s="545">
        <v>96386</v>
      </c>
      <c r="D7" s="545">
        <v>98851</v>
      </c>
      <c r="E7" s="545">
        <v>115201</v>
      </c>
      <c r="F7" s="545">
        <v>75996</v>
      </c>
      <c r="G7" s="545">
        <v>95387</v>
      </c>
      <c r="H7" s="545">
        <v>104973</v>
      </c>
    </row>
    <row r="8" spans="2:8" ht="17.25" customHeight="1">
      <c r="B8" s="540" t="s">
        <v>133</v>
      </c>
      <c r="C8" s="546">
        <v>0.97969622144294799</v>
      </c>
      <c r="D8" s="546">
        <v>0.94231722491426495</v>
      </c>
      <c r="E8" s="546">
        <v>0.93312558050711403</v>
      </c>
      <c r="F8" s="546">
        <v>0.86587451971156404</v>
      </c>
      <c r="G8" s="546">
        <v>0.85379559059410604</v>
      </c>
      <c r="H8" s="546">
        <v>0.88920960627971002</v>
      </c>
    </row>
    <row r="9" spans="2:8" ht="17.25" customHeight="1">
      <c r="B9" s="540" t="s">
        <v>46</v>
      </c>
      <c r="C9" s="547">
        <v>2.0303778557051899E-2</v>
      </c>
      <c r="D9" s="547">
        <v>5.7682775085735098E-2</v>
      </c>
      <c r="E9" s="547">
        <v>6.6874419492886403E-2</v>
      </c>
      <c r="F9" s="547">
        <v>0.13412548028843599</v>
      </c>
      <c r="G9" s="547">
        <v>0.14620440940589399</v>
      </c>
      <c r="H9" s="547">
        <v>0.11079039372029</v>
      </c>
    </row>
    <row r="10" spans="2:8" ht="17.25" customHeight="1">
      <c r="B10" s="540"/>
      <c r="C10" s="546">
        <v>1</v>
      </c>
      <c r="D10" s="546">
        <v>1</v>
      </c>
      <c r="E10" s="546">
        <v>1</v>
      </c>
      <c r="F10" s="546">
        <v>1</v>
      </c>
      <c r="G10" s="546">
        <v>1</v>
      </c>
      <c r="H10" s="546">
        <v>1</v>
      </c>
    </row>
    <row r="11" spans="2:8" ht="17.25" customHeight="1">
      <c r="B11" s="540"/>
      <c r="C11" s="546"/>
      <c r="D11" s="546"/>
      <c r="E11" s="546"/>
      <c r="F11" s="546"/>
      <c r="G11" s="546"/>
      <c r="H11" s="546"/>
    </row>
    <row r="12" spans="2:8" ht="17.25" customHeight="1">
      <c r="B12" s="540"/>
      <c r="C12" s="541">
        <v>2015</v>
      </c>
      <c r="D12" s="542">
        <v>2016</v>
      </c>
      <c r="E12" s="543">
        <v>2017</v>
      </c>
      <c r="F12" s="543">
        <v>2018</v>
      </c>
      <c r="G12" s="543">
        <v>2019</v>
      </c>
      <c r="H12" s="544">
        <v>2020</v>
      </c>
    </row>
    <row r="13" spans="2:8" ht="17.25" customHeight="1">
      <c r="B13" s="540" t="s">
        <v>442</v>
      </c>
      <c r="C13" s="545">
        <v>189524</v>
      </c>
      <c r="D13" s="545">
        <v>199840</v>
      </c>
      <c r="E13" s="545">
        <v>187946</v>
      </c>
      <c r="F13" s="545">
        <v>200215</v>
      </c>
      <c r="G13" s="545">
        <v>219300</v>
      </c>
      <c r="H13" s="545">
        <v>215811</v>
      </c>
    </row>
    <row r="14" spans="2:8" ht="17.25" customHeight="1">
      <c r="B14" s="540" t="s">
        <v>443</v>
      </c>
      <c r="C14" s="546">
        <v>0.99288216795761997</v>
      </c>
      <c r="D14" s="546">
        <v>0.99141313050440305</v>
      </c>
      <c r="E14" s="546">
        <v>0.98822534132144302</v>
      </c>
      <c r="F14" s="546">
        <v>0.98555053317683505</v>
      </c>
      <c r="G14" s="546">
        <v>0.98213862289101705</v>
      </c>
      <c r="H14" s="546">
        <v>0.966808920768636</v>
      </c>
    </row>
    <row r="15" spans="2:8" ht="17.25" customHeight="1">
      <c r="B15" s="540" t="s">
        <v>46</v>
      </c>
      <c r="C15" s="548">
        <v>7.1178320423798602E-3</v>
      </c>
      <c r="D15" s="548">
        <v>8.5868694955964792E-3</v>
      </c>
      <c r="E15" s="548">
        <v>1.17746586785566E-2</v>
      </c>
      <c r="F15" s="548">
        <v>1.44494668231651E-2</v>
      </c>
      <c r="G15" s="548">
        <v>1.7861377108983102E-2</v>
      </c>
      <c r="H15" s="548">
        <v>3.3191079231364502E-2</v>
      </c>
    </row>
    <row r="16" spans="2:8" ht="17.25" customHeight="1">
      <c r="B16" s="540"/>
      <c r="C16" s="546">
        <v>1</v>
      </c>
      <c r="D16" s="546">
        <v>1</v>
      </c>
      <c r="E16" s="546">
        <v>1</v>
      </c>
      <c r="F16" s="546">
        <v>1</v>
      </c>
      <c r="G16" s="546">
        <v>1</v>
      </c>
      <c r="H16" s="546">
        <v>1</v>
      </c>
    </row>
    <row r="18" spans="2:14" ht="17.25" customHeight="1">
      <c r="B18" s="540"/>
      <c r="C18" s="541">
        <v>2015</v>
      </c>
      <c r="D18" s="542">
        <v>2016</v>
      </c>
      <c r="E18" s="543">
        <v>2017</v>
      </c>
      <c r="F18" s="543">
        <v>2018</v>
      </c>
      <c r="G18" s="543">
        <v>2019</v>
      </c>
      <c r="H18" s="544">
        <v>2020</v>
      </c>
    </row>
    <row r="19" spans="2:14" ht="17.25" customHeight="1">
      <c r="B19" s="540" t="s">
        <v>444</v>
      </c>
      <c r="C19" s="549">
        <v>285910</v>
      </c>
      <c r="D19" s="545">
        <v>298691</v>
      </c>
      <c r="E19" s="545">
        <v>303147</v>
      </c>
      <c r="F19" s="545">
        <v>276211</v>
      </c>
      <c r="G19" s="545">
        <v>314687</v>
      </c>
      <c r="H19" s="549">
        <v>320784</v>
      </c>
    </row>
    <row r="20" spans="2:14" ht="17.25" customHeight="1">
      <c r="B20" s="540" t="s">
        <v>133</v>
      </c>
      <c r="C20" s="550">
        <v>0.98843692070931388</v>
      </c>
      <c r="D20" s="547">
        <v>0.9751649698183068</v>
      </c>
      <c r="E20" s="547">
        <v>0.96728649796963184</v>
      </c>
      <c r="F20" s="547">
        <v>0.9526231757605601</v>
      </c>
      <c r="G20" s="547">
        <v>0.94323565956013433</v>
      </c>
      <c r="H20" s="550">
        <v>0.94141540725223238</v>
      </c>
    </row>
    <row r="21" spans="2:14" ht="17.25" customHeight="1">
      <c r="B21" s="540" t="s">
        <v>46</v>
      </c>
      <c r="C21" s="550">
        <v>1.1563079290685898E-2</v>
      </c>
      <c r="D21" s="547">
        <v>2.4835030181692787E-2</v>
      </c>
      <c r="E21" s="547">
        <v>3.2713502030368123E-2</v>
      </c>
      <c r="F21" s="547">
        <v>4.737682423944007E-2</v>
      </c>
      <c r="G21" s="547">
        <v>5.6764340439865654E-2</v>
      </c>
      <c r="H21" s="550">
        <v>5.8584592747767991E-2</v>
      </c>
    </row>
    <row r="22" spans="2:14" ht="17.25" customHeight="1">
      <c r="B22" s="540"/>
      <c r="C22" s="551">
        <v>0.99999999999999978</v>
      </c>
      <c r="D22" s="546">
        <v>0.99999999999999956</v>
      </c>
      <c r="E22" s="546">
        <v>1</v>
      </c>
      <c r="F22" s="546">
        <v>1.0000000000000002</v>
      </c>
      <c r="G22" s="546">
        <v>1</v>
      </c>
      <c r="H22" s="551">
        <v>1.0000000000000004</v>
      </c>
    </row>
    <row r="24" spans="2:14" s="237" customFormat="1" ht="17.25" customHeight="1">
      <c r="B24" s="552" t="s">
        <v>445</v>
      </c>
      <c r="C24" s="237" t="s">
        <v>446</v>
      </c>
    </row>
    <row r="25" spans="2:14" ht="17.25" customHeight="1">
      <c r="B25" s="553" t="s">
        <v>447</v>
      </c>
      <c r="C25" s="237" t="s">
        <v>108</v>
      </c>
      <c r="D25" s="237" t="s">
        <v>108</v>
      </c>
      <c r="E25" s="237" t="s">
        <v>108</v>
      </c>
      <c r="F25" s="237" t="s">
        <v>108</v>
      </c>
      <c r="G25" s="237" t="s">
        <v>108</v>
      </c>
    </row>
    <row r="26" spans="2:14" ht="17.25" customHeight="1">
      <c r="B26" s="554"/>
      <c r="C26" s="555">
        <v>2015</v>
      </c>
      <c r="D26" s="555">
        <v>2016</v>
      </c>
      <c r="E26" s="555">
        <v>2017</v>
      </c>
      <c r="F26" s="555">
        <v>2018</v>
      </c>
      <c r="G26" s="555">
        <v>2019</v>
      </c>
      <c r="H26" s="556">
        <v>2020</v>
      </c>
      <c r="I26" s="556">
        <v>2025</v>
      </c>
      <c r="J26" s="556">
        <v>2030</v>
      </c>
      <c r="K26" s="556">
        <v>2035</v>
      </c>
      <c r="L26" s="556">
        <v>2040</v>
      </c>
      <c r="M26" s="556">
        <v>2045</v>
      </c>
      <c r="N26" s="556">
        <v>2050</v>
      </c>
    </row>
    <row r="27" spans="2:14" ht="17.25" customHeight="1">
      <c r="B27" s="557" t="s">
        <v>448</v>
      </c>
      <c r="C27" s="558">
        <v>0.98843692070931399</v>
      </c>
      <c r="D27" s="558">
        <v>0.97516496981830703</v>
      </c>
      <c r="E27" s="558">
        <v>0.96728649796963195</v>
      </c>
      <c r="F27" s="558">
        <v>0.95262317576055999</v>
      </c>
      <c r="G27" s="558">
        <v>0.943235659560134</v>
      </c>
      <c r="H27" s="558">
        <v>0.94141540725223205</v>
      </c>
      <c r="I27" s="559">
        <v>0.67070770362611598</v>
      </c>
      <c r="J27" s="559">
        <v>0.4</v>
      </c>
      <c r="K27" s="559">
        <v>0.32499999999999996</v>
      </c>
      <c r="L27" s="559">
        <v>0.25</v>
      </c>
      <c r="M27" s="559">
        <v>0.125</v>
      </c>
      <c r="N27" s="559">
        <v>0</v>
      </c>
    </row>
    <row r="28" spans="2:14" ht="17.25" customHeight="1">
      <c r="B28" s="557" t="s">
        <v>449</v>
      </c>
      <c r="C28" s="558">
        <v>1.1563079290685899E-2</v>
      </c>
      <c r="D28" s="558">
        <v>2.4835030181692801E-2</v>
      </c>
      <c r="E28" s="558">
        <v>3.2713502030368102E-2</v>
      </c>
      <c r="F28" s="558">
        <v>4.7376824239440098E-2</v>
      </c>
      <c r="G28" s="558">
        <v>5.6764340439865703E-2</v>
      </c>
      <c r="H28" s="558">
        <v>5.8584592747767998E-2</v>
      </c>
      <c r="I28" s="559">
        <v>0.32929229637388396</v>
      </c>
      <c r="J28" s="559">
        <v>0.6</v>
      </c>
      <c r="K28" s="559">
        <v>0.67500000000000004</v>
      </c>
      <c r="L28" s="559">
        <v>0.75</v>
      </c>
      <c r="M28" s="559">
        <v>0.875</v>
      </c>
      <c r="N28" s="559">
        <v>1</v>
      </c>
    </row>
    <row r="29" spans="2:14" s="237" customFormat="1" ht="17.25" customHeight="1">
      <c r="B29" s="553" t="s">
        <v>450</v>
      </c>
      <c r="H29" s="405">
        <v>0.98044326342161014</v>
      </c>
      <c r="I29" s="405">
        <v>0.88549385970997352</v>
      </c>
      <c r="J29" s="405">
        <v>0.67070770362611598</v>
      </c>
      <c r="K29" s="405">
        <v>0.44892692590652894</v>
      </c>
      <c r="L29" s="405">
        <v>0.32499999999999996</v>
      </c>
      <c r="M29" s="405">
        <v>0.23750000000000004</v>
      </c>
      <c r="N29" s="405">
        <v>0.125</v>
      </c>
    </row>
    <row r="30" spans="2:14" s="237" customFormat="1" ht="17.25" customHeight="1">
      <c r="B30" s="553" t="s">
        <v>451</v>
      </c>
      <c r="H30" s="405">
        <v>1.9556736578389855E-2</v>
      </c>
      <c r="I30" s="405">
        <v>0.11450614029002647</v>
      </c>
      <c r="J30" s="405">
        <v>0.32929229637388396</v>
      </c>
      <c r="K30" s="405">
        <v>0.55107307409347106</v>
      </c>
      <c r="L30" s="405">
        <v>0.67500000000000004</v>
      </c>
      <c r="M30" s="405">
        <v>0.76249999999999996</v>
      </c>
      <c r="N30" s="405">
        <v>0.875</v>
      </c>
    </row>
    <row r="31" spans="2:14" s="237" customFormat="1" ht="17.25" customHeight="1"/>
    <row r="32" spans="2:14" s="237" customFormat="1" ht="17.25" customHeight="1">
      <c r="B32" s="553" t="s">
        <v>452</v>
      </c>
      <c r="C32" s="237" t="s">
        <v>108</v>
      </c>
    </row>
    <row r="33" spans="2:14" ht="17.25" customHeight="1">
      <c r="B33" s="554"/>
      <c r="C33" s="555">
        <v>2015</v>
      </c>
      <c r="D33" s="555">
        <v>2016</v>
      </c>
      <c r="E33" s="555">
        <v>2017</v>
      </c>
      <c r="F33" s="555">
        <v>2018</v>
      </c>
      <c r="G33" s="555">
        <v>2019</v>
      </c>
      <c r="H33" s="556">
        <v>2020</v>
      </c>
      <c r="I33" s="556">
        <v>2025</v>
      </c>
      <c r="J33" s="556">
        <v>2030</v>
      </c>
      <c r="K33" s="556">
        <v>2035</v>
      </c>
      <c r="L33" s="556">
        <v>2040</v>
      </c>
      <c r="M33" s="556">
        <v>2045</v>
      </c>
      <c r="N33" s="556">
        <v>2050</v>
      </c>
    </row>
    <row r="34" spans="2:14" ht="17.25" customHeight="1">
      <c r="B34" s="557" t="s">
        <v>448</v>
      </c>
      <c r="C34" s="559">
        <v>1</v>
      </c>
      <c r="D34" s="559">
        <v>1</v>
      </c>
      <c r="E34" s="559">
        <v>0.99217730536864401</v>
      </c>
      <c r="F34" s="559">
        <v>0.98826595805296613</v>
      </c>
      <c r="G34" s="559">
        <v>0.98435461073728814</v>
      </c>
      <c r="H34" s="560">
        <v>0.98044326342161014</v>
      </c>
      <c r="I34" s="560">
        <v>0.88549385970997352</v>
      </c>
      <c r="J34" s="560">
        <v>0.67070770362611598</v>
      </c>
      <c r="K34" s="560">
        <v>0.44892692590652894</v>
      </c>
      <c r="L34" s="560">
        <v>0.32499999999999996</v>
      </c>
      <c r="M34" s="560">
        <v>0.23750000000000004</v>
      </c>
      <c r="N34" s="560">
        <v>0.125</v>
      </c>
    </row>
    <row r="35" spans="2:14" ht="17.25" customHeight="1">
      <c r="B35" s="557" t="s">
        <v>449</v>
      </c>
      <c r="C35" s="559">
        <v>0</v>
      </c>
      <c r="D35" s="559">
        <v>0</v>
      </c>
      <c r="E35" s="559">
        <v>7.822694631355943E-3</v>
      </c>
      <c r="F35" s="559">
        <v>1.1734041947033912E-2</v>
      </c>
      <c r="G35" s="559">
        <v>1.5645389262711886E-2</v>
      </c>
      <c r="H35" s="560">
        <v>1.9556736578389855E-2</v>
      </c>
      <c r="I35" s="560">
        <v>0.11450614029002647</v>
      </c>
      <c r="J35" s="560">
        <v>0.32929229637388396</v>
      </c>
      <c r="K35" s="560">
        <v>0.55107307409347106</v>
      </c>
      <c r="L35" s="560">
        <v>0.67500000000000004</v>
      </c>
      <c r="M35" s="560">
        <v>0.76249999999999996</v>
      </c>
      <c r="N35" s="560">
        <v>0.875</v>
      </c>
    </row>
    <row r="36" spans="2:14" s="237" customFormat="1" ht="17.25" customHeight="1"/>
    <row r="37" spans="2:14" s="237" customFormat="1" ht="17.25" customHeight="1"/>
    <row r="38" spans="2:14" ht="17.25" customHeight="1">
      <c r="B38" s="553" t="s">
        <v>453</v>
      </c>
      <c r="C38" s="80">
        <v>1</v>
      </c>
      <c r="D38" s="80"/>
      <c r="E38" s="80"/>
      <c r="F38" s="80"/>
      <c r="G38" s="80"/>
    </row>
    <row r="39" spans="2:14" s="237" customFormat="1" ht="17.25" customHeight="1">
      <c r="B39" s="553" t="s">
        <v>454</v>
      </c>
      <c r="C39" s="237">
        <v>0.3</v>
      </c>
    </row>
    <row r="40" spans="2:14" s="237" customFormat="1" ht="17.25" customHeight="1"/>
    <row r="41" spans="2:14" s="237" customFormat="1" ht="17.25" customHeight="1">
      <c r="B41" s="552" t="s">
        <v>455</v>
      </c>
    </row>
    <row r="42" spans="2:14" ht="17.25" customHeight="1">
      <c r="B42" s="554"/>
      <c r="C42" s="555">
        <v>2015</v>
      </c>
      <c r="D42" s="555">
        <v>2016</v>
      </c>
      <c r="E42" s="555">
        <v>2017</v>
      </c>
      <c r="F42" s="555">
        <v>2018</v>
      </c>
      <c r="G42" s="555">
        <v>2019</v>
      </c>
      <c r="H42" s="556">
        <v>2020</v>
      </c>
      <c r="I42" s="556">
        <v>2025</v>
      </c>
      <c r="J42" s="556">
        <v>2030</v>
      </c>
      <c r="K42" s="556">
        <v>2035</v>
      </c>
      <c r="L42" s="556">
        <v>2040</v>
      </c>
      <c r="M42" s="556">
        <v>2045</v>
      </c>
      <c r="N42" s="556">
        <v>2050</v>
      </c>
    </row>
    <row r="43" spans="2:14" ht="17.25" customHeight="1">
      <c r="B43" s="557" t="s">
        <v>456</v>
      </c>
      <c r="C43" s="559">
        <v>0</v>
      </c>
      <c r="D43" s="559">
        <v>0</v>
      </c>
      <c r="E43" s="559">
        <v>0</v>
      </c>
      <c r="F43" s="559">
        <v>0</v>
      </c>
      <c r="G43" s="559">
        <v>1.6666666666666649E-2</v>
      </c>
      <c r="H43" s="559">
        <v>3.3333333333333298E-2</v>
      </c>
      <c r="I43" s="559">
        <v>6.6666666666666693E-2</v>
      </c>
      <c r="J43" s="559">
        <v>0.1</v>
      </c>
      <c r="K43" s="559">
        <v>0.13750000000000001</v>
      </c>
      <c r="L43" s="559">
        <v>0.17499999999999999</v>
      </c>
      <c r="M43" s="559">
        <v>0.21249999999999999</v>
      </c>
      <c r="N43" s="559">
        <v>0.25</v>
      </c>
    </row>
    <row r="44" spans="2:14" ht="17.25" customHeight="1">
      <c r="B44" s="557" t="s">
        <v>457</v>
      </c>
      <c r="C44" s="559">
        <v>0</v>
      </c>
      <c r="D44" s="559">
        <v>0</v>
      </c>
      <c r="E44" s="559">
        <v>0</v>
      </c>
      <c r="F44" s="559">
        <v>0</v>
      </c>
      <c r="G44" s="559">
        <v>0.01</v>
      </c>
      <c r="H44" s="559">
        <v>0.02</v>
      </c>
      <c r="I44" s="559">
        <v>0.04</v>
      </c>
      <c r="J44" s="559">
        <v>0.06</v>
      </c>
      <c r="K44" s="559">
        <v>8.2500000000000004E-2</v>
      </c>
      <c r="L44" s="559">
        <v>0.105</v>
      </c>
      <c r="M44" s="559">
        <v>0.1275</v>
      </c>
      <c r="N44" s="559">
        <v>0.15</v>
      </c>
    </row>
    <row r="45" spans="2:14" s="237" customFormat="1" ht="17.25" customHeight="1"/>
    <row r="46" spans="2:14" s="237" customFormat="1" ht="17.25" customHeight="1"/>
    <row r="47" spans="2:14" s="237" customFormat="1" ht="17.25" customHeight="1">
      <c r="B47" s="44" t="s">
        <v>458</v>
      </c>
    </row>
    <row r="48" spans="2:14" ht="17.25" customHeight="1">
      <c r="C48" s="561"/>
      <c r="D48" s="561"/>
      <c r="E48" s="561"/>
      <c r="F48" s="561"/>
      <c r="G48" s="561"/>
    </row>
    <row r="49" spans="2:14" ht="17.25" customHeight="1">
      <c r="B49" s="554"/>
      <c r="C49" s="555">
        <v>2015</v>
      </c>
      <c r="D49" s="555">
        <v>2016</v>
      </c>
      <c r="E49" s="555">
        <v>2017</v>
      </c>
      <c r="F49" s="555">
        <v>2018</v>
      </c>
      <c r="G49" s="555">
        <v>2019</v>
      </c>
      <c r="H49" s="556">
        <v>2020</v>
      </c>
      <c r="I49" s="556">
        <v>2025</v>
      </c>
      <c r="J49" s="556">
        <v>2030</v>
      </c>
      <c r="K49" s="556">
        <v>2035</v>
      </c>
      <c r="L49" s="556">
        <v>2040</v>
      </c>
      <c r="M49" s="556">
        <v>2045</v>
      </c>
      <c r="N49" s="556">
        <v>2050</v>
      </c>
    </row>
    <row r="50" spans="2:14" ht="17.25" customHeight="1">
      <c r="B50" s="554" t="s">
        <v>459</v>
      </c>
      <c r="C50" s="562">
        <v>100</v>
      </c>
      <c r="D50" s="562">
        <v>100</v>
      </c>
      <c r="E50" s="562">
        <v>99.217730536864394</v>
      </c>
      <c r="F50" s="562">
        <v>98.82659580529662</v>
      </c>
      <c r="G50" s="562">
        <v>96.794870055833343</v>
      </c>
      <c r="H50" s="562">
        <v>94.776182130755643</v>
      </c>
      <c r="I50" s="562">
        <v>82.646093572930866</v>
      </c>
      <c r="J50" s="562">
        <v>60.363693326350436</v>
      </c>
      <c r="K50" s="562">
        <v>38.719947359438123</v>
      </c>
      <c r="L50" s="562">
        <v>26.812499999999993</v>
      </c>
      <c r="M50" s="562">
        <v>18.703125000000004</v>
      </c>
      <c r="N50" s="562">
        <v>9.375</v>
      </c>
    </row>
    <row r="51" spans="2:14" ht="17.25" customHeight="1">
      <c r="B51" s="554" t="s">
        <v>460</v>
      </c>
      <c r="C51" s="562">
        <v>0</v>
      </c>
      <c r="D51" s="562">
        <v>0</v>
      </c>
      <c r="E51" s="562">
        <v>0.23468083894067829</v>
      </c>
      <c r="F51" s="562">
        <v>0.35202125841101739</v>
      </c>
      <c r="G51" s="562">
        <v>0.464668061102543</v>
      </c>
      <c r="H51" s="562">
        <v>0.57496805540466178</v>
      </c>
      <c r="I51" s="562">
        <v>3.2977768403527623</v>
      </c>
      <c r="J51" s="562">
        <v>9.2860427577435267</v>
      </c>
      <c r="K51" s="562">
        <v>15.168286364422789</v>
      </c>
      <c r="L51" s="562">
        <v>18.123750000000001</v>
      </c>
      <c r="M51" s="562">
        <v>19.958437500000002</v>
      </c>
      <c r="N51" s="562">
        <v>22.3125</v>
      </c>
    </row>
    <row r="52" spans="2:14" ht="17.25" customHeight="1">
      <c r="B52" s="554" t="s">
        <v>461</v>
      </c>
      <c r="C52" s="563">
        <v>100</v>
      </c>
      <c r="D52" s="563">
        <v>100</v>
      </c>
      <c r="E52" s="563">
        <v>99.45241137580507</v>
      </c>
      <c r="F52" s="563">
        <v>99.178617063707634</v>
      </c>
      <c r="G52" s="563">
        <v>97.259538116935886</v>
      </c>
      <c r="H52" s="563">
        <v>95.351150186160311</v>
      </c>
      <c r="I52" s="563">
        <v>85.943870413283634</v>
      </c>
      <c r="J52" s="563">
        <v>69.649736084093959</v>
      </c>
      <c r="K52" s="563">
        <v>53.888233723860914</v>
      </c>
      <c r="L52" s="563">
        <v>44.936249999999994</v>
      </c>
      <c r="M52" s="563">
        <v>38.661562500000002</v>
      </c>
      <c r="N52" s="563">
        <v>31.6875</v>
      </c>
    </row>
    <row r="53" spans="2:14" s="237" customFormat="1" ht="17.25" customHeight="1"/>
    <row r="54" spans="2:14" ht="17.25" customHeight="1">
      <c r="B54" s="554"/>
      <c r="C54" s="555">
        <v>2015</v>
      </c>
      <c r="D54" s="555">
        <v>2016</v>
      </c>
      <c r="E54" s="555">
        <v>2017</v>
      </c>
      <c r="F54" s="555">
        <v>2018</v>
      </c>
      <c r="G54" s="555">
        <v>2019</v>
      </c>
      <c r="H54" s="556">
        <v>2020</v>
      </c>
      <c r="I54" s="556">
        <v>2025</v>
      </c>
      <c r="J54" s="556">
        <v>2030</v>
      </c>
      <c r="K54" s="556">
        <v>2035</v>
      </c>
      <c r="L54" s="556">
        <v>2040</v>
      </c>
      <c r="M54" s="556">
        <v>2045</v>
      </c>
      <c r="N54" s="556">
        <v>2050</v>
      </c>
    </row>
    <row r="55" spans="2:14" ht="17.25" customHeight="1">
      <c r="B55" s="554" t="s">
        <v>462</v>
      </c>
      <c r="C55" s="564">
        <v>11.1337465085714</v>
      </c>
      <c r="D55" s="564">
        <v>11.2105802502473</v>
      </c>
      <c r="E55" s="564">
        <v>11.2732644941883</v>
      </c>
      <c r="F55" s="564">
        <v>11.340237796767999</v>
      </c>
      <c r="G55" s="564">
        <v>11.340237796767999</v>
      </c>
      <c r="H55" s="564">
        <v>9.5825009382689199</v>
      </c>
      <c r="I55" s="564">
        <v>11.485924056398655</v>
      </c>
      <c r="J55" s="564">
        <v>11.587765932893539</v>
      </c>
      <c r="K55" s="564">
        <v>11.654825148349987</v>
      </c>
      <c r="L55" s="564">
        <v>11.687343252975934</v>
      </c>
      <c r="M55" s="564">
        <v>11.702518239526665</v>
      </c>
      <c r="N55" s="564">
        <v>11.683292928212081</v>
      </c>
    </row>
    <row r="56" spans="2:14" s="237" customFormat="1" ht="17.25" customHeight="1"/>
    <row r="57" spans="2:14" s="237" customFormat="1" ht="17.25" customHeight="1"/>
    <row r="58" spans="2:14" s="237" customFormat="1" ht="17.25" customHeight="1"/>
    <row r="59" spans="2:14" ht="17.25" customHeight="1">
      <c r="B59" s="565" t="s">
        <v>12</v>
      </c>
      <c r="D59" s="237"/>
    </row>
    <row r="60" spans="2:14" ht="17.25" customHeight="1">
      <c r="B60" s="351" t="s">
        <v>323</v>
      </c>
      <c r="C60" s="274">
        <v>2015</v>
      </c>
      <c r="D60" s="274">
        <v>2016</v>
      </c>
      <c r="E60" s="274">
        <v>2017</v>
      </c>
      <c r="F60" s="274">
        <v>2018</v>
      </c>
      <c r="G60" s="274">
        <v>2019</v>
      </c>
      <c r="H60" s="274">
        <v>2020</v>
      </c>
      <c r="I60" s="274">
        <v>2025</v>
      </c>
      <c r="J60" s="274">
        <v>2030</v>
      </c>
      <c r="K60" s="274">
        <v>2035</v>
      </c>
      <c r="L60" s="274">
        <v>2040</v>
      </c>
      <c r="M60" s="274">
        <v>2045</v>
      </c>
      <c r="N60" s="275">
        <v>2050</v>
      </c>
    </row>
    <row r="61" spans="2:14" ht="17.25" customHeight="1">
      <c r="B61" s="355" t="s">
        <v>133</v>
      </c>
      <c r="C61" s="566">
        <v>0.43109493213592898</v>
      </c>
      <c r="D61" s="566">
        <v>0.43407389011323799</v>
      </c>
      <c r="E61" s="566">
        <v>0.436503406451694</v>
      </c>
      <c r="F61" s="566">
        <v>0.43910243667983601</v>
      </c>
      <c r="G61" s="566">
        <v>0.43901603835014602</v>
      </c>
      <c r="H61" s="566">
        <v>0.37096855240587301</v>
      </c>
      <c r="I61" s="567">
        <v>0.37784553383101355</v>
      </c>
      <c r="J61" s="567">
        <v>0.27842071230938525</v>
      </c>
      <c r="K61" s="567">
        <v>0.179624901383829</v>
      </c>
      <c r="L61" s="567">
        <v>0.1247323575409708</v>
      </c>
      <c r="M61" s="567">
        <v>8.7120332692362606E-2</v>
      </c>
      <c r="N61" s="567">
        <v>4.3597598157969299E-2</v>
      </c>
    </row>
    <row r="62" spans="2:14" ht="17.25" customHeight="1">
      <c r="B62" s="355" t="s">
        <v>46</v>
      </c>
      <c r="C62" s="568">
        <v>0</v>
      </c>
      <c r="D62" s="568">
        <v>0</v>
      </c>
      <c r="E62" s="568">
        <v>0</v>
      </c>
      <c r="F62" s="568">
        <v>0</v>
      </c>
      <c r="G62" s="568">
        <v>0</v>
      </c>
      <c r="H62" s="568">
        <v>0</v>
      </c>
      <c r="I62" s="567">
        <v>1.5076940685636499E-2</v>
      </c>
      <c r="J62" s="567">
        <v>4.2830822580197388E-2</v>
      </c>
      <c r="K62" s="567">
        <v>7.0366881366820608E-2</v>
      </c>
      <c r="L62" s="567">
        <v>8.4312095663707981E-2</v>
      </c>
      <c r="M62" s="567">
        <v>9.2967657277579302E-2</v>
      </c>
      <c r="N62" s="567">
        <v>0.10376228361596691</v>
      </c>
    </row>
    <row r="63" spans="2:14" ht="17.25" customHeight="1">
      <c r="B63" s="355" t="s">
        <v>463</v>
      </c>
      <c r="C63" s="568">
        <v>0.43109493213592898</v>
      </c>
      <c r="D63" s="568">
        <v>0.43407389011323799</v>
      </c>
      <c r="E63" s="568">
        <v>0.436503406451694</v>
      </c>
      <c r="F63" s="568">
        <v>0.43910243667983601</v>
      </c>
      <c r="G63" s="568">
        <v>0.43901603835014602</v>
      </c>
      <c r="H63" s="568">
        <v>0.37096855240587301</v>
      </c>
      <c r="I63" s="568">
        <v>0.39292247451665002</v>
      </c>
      <c r="J63" s="568">
        <v>0.32125153488958264</v>
      </c>
      <c r="K63" s="568">
        <v>0.24999178275064959</v>
      </c>
      <c r="L63" s="568">
        <v>0.20904445320467879</v>
      </c>
      <c r="M63" s="568">
        <v>0.18008798996994191</v>
      </c>
      <c r="N63" s="568">
        <v>0.14735988177393622</v>
      </c>
    </row>
    <row r="64" spans="2:14" ht="17.25" customHeight="1">
      <c r="C64" s="119"/>
      <c r="D64" s="119"/>
      <c r="E64" s="119"/>
      <c r="F64" s="119">
        <v>0</v>
      </c>
      <c r="G64" s="119">
        <v>-1.967612166838828E-4</v>
      </c>
      <c r="H64" s="119">
        <v>-0.15516626322809879</v>
      </c>
      <c r="I64" s="119">
        <v>-0.10516899544526392</v>
      </c>
      <c r="J64" s="119">
        <v>-0.26839045276394657</v>
      </c>
      <c r="K64" s="119">
        <v>-0.43067548283061152</v>
      </c>
      <c r="L64" s="119">
        <v>-0.52392782243406233</v>
      </c>
      <c r="M64" s="119">
        <v>-0.5898724877692948</v>
      </c>
      <c r="N64" s="119">
        <v>-0.66440659521691259</v>
      </c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113"/>
  <sheetViews>
    <sheetView topLeftCell="A79" zoomScale="90" zoomScaleNormal="90" workbookViewId="0">
      <selection activeCell="P87" sqref="P87"/>
    </sheetView>
  </sheetViews>
  <sheetFormatPr baseColWidth="10" defaultColWidth="12.28515625" defaultRowHeight="15"/>
  <cols>
    <col min="1" max="1" width="3.7109375" style="237" customWidth="1"/>
    <col min="2" max="2" width="31.5703125" style="237" customWidth="1"/>
    <col min="3" max="8" width="7.42578125" style="364" customWidth="1"/>
    <col min="9" max="14" width="7.42578125" style="237" customWidth="1"/>
    <col min="15" max="15" width="2.7109375" style="237" customWidth="1"/>
    <col min="16" max="16" width="21.42578125" style="237" customWidth="1"/>
    <col min="17" max="17" width="22.7109375" style="237" customWidth="1"/>
    <col min="18" max="19" width="6.5703125" style="237" customWidth="1"/>
    <col min="20" max="20" width="8.28515625" style="237" customWidth="1"/>
    <col min="21" max="21" width="6.5703125" style="237" customWidth="1"/>
    <col min="22" max="22" width="8.28515625" style="237" customWidth="1"/>
    <col min="23" max="29" width="6.5703125" style="237" customWidth="1"/>
    <col min="30" max="1000" width="12.28515625" style="237"/>
    <col min="1001" max="1001" width="12.5703125" style="237" customWidth="1"/>
    <col min="1002" max="1024" width="11.42578125" style="237" customWidth="1"/>
  </cols>
  <sheetData>
    <row r="1" spans="2:16" ht="17.25" customHeight="1">
      <c r="B1" s="1"/>
      <c r="C1" s="1"/>
      <c r="D1" s="1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</row>
    <row r="2" spans="2:16" s="433" customFormat="1" ht="17.25" customHeight="1">
      <c r="B2" s="569" t="s">
        <v>464</v>
      </c>
      <c r="C2" s="570"/>
      <c r="D2" s="570"/>
      <c r="E2" s="570"/>
      <c r="F2" s="570"/>
      <c r="G2" s="570"/>
      <c r="H2" s="570"/>
      <c r="I2" s="569"/>
      <c r="J2" s="569"/>
      <c r="K2" s="569"/>
      <c r="L2" s="569"/>
      <c r="M2" s="569"/>
      <c r="N2" s="569"/>
      <c r="O2" s="569"/>
      <c r="P2" s="569"/>
    </row>
    <row r="3" spans="2:16" ht="17.25" customHeigh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6" ht="17.25" customHeight="1">
      <c r="B4" s="1"/>
      <c r="C4" s="571"/>
      <c r="D4" s="1"/>
      <c r="E4" s="1"/>
      <c r="F4" s="1"/>
      <c r="G4" s="1"/>
      <c r="H4" s="1"/>
      <c r="I4" s="1"/>
      <c r="J4" s="1"/>
      <c r="K4" s="1"/>
      <c r="L4" s="1"/>
      <c r="M4" s="1"/>
      <c r="N4" s="571"/>
      <c r="O4" s="1"/>
      <c r="P4" s="1"/>
    </row>
    <row r="5" spans="2:16" ht="17.25" customHeight="1">
      <c r="B5" s="572" t="s">
        <v>465</v>
      </c>
      <c r="C5" s="573"/>
      <c r="D5" s="573"/>
      <c r="E5" s="573"/>
      <c r="F5" s="573"/>
      <c r="G5" s="573"/>
      <c r="H5" s="573"/>
      <c r="I5" s="573"/>
      <c r="J5" s="573"/>
      <c r="K5" s="573"/>
      <c r="L5" s="573"/>
      <c r="M5" s="573"/>
      <c r="N5" s="573"/>
      <c r="O5" s="573"/>
      <c r="P5" s="573"/>
    </row>
    <row r="6" spans="2:16" ht="17.25" customHeight="1">
      <c r="B6" s="573"/>
      <c r="C6" s="573"/>
      <c r="D6" s="573"/>
      <c r="E6" s="573"/>
      <c r="F6" s="573"/>
      <c r="G6" s="573"/>
      <c r="H6" s="573"/>
      <c r="I6" s="573"/>
      <c r="J6" s="573"/>
      <c r="K6" s="573"/>
      <c r="L6" s="573"/>
      <c r="M6" s="573"/>
      <c r="N6" s="573"/>
      <c r="O6" s="573"/>
      <c r="P6" s="573"/>
    </row>
    <row r="7" spans="2:16" ht="17.25" customHeight="1">
      <c r="B7" s="574"/>
      <c r="C7" s="575">
        <v>2015</v>
      </c>
      <c r="D7" s="575">
        <v>2016</v>
      </c>
      <c r="E7" s="575">
        <v>2017</v>
      </c>
      <c r="F7" s="575">
        <v>2018</v>
      </c>
      <c r="G7" s="575">
        <v>2019</v>
      </c>
      <c r="H7" s="576">
        <v>2020</v>
      </c>
      <c r="I7" s="577">
        <v>2025</v>
      </c>
      <c r="J7" s="577">
        <v>2030</v>
      </c>
      <c r="K7" s="577">
        <v>2035</v>
      </c>
      <c r="L7" s="577">
        <v>2040</v>
      </c>
      <c r="M7" s="577">
        <v>2045</v>
      </c>
      <c r="N7" s="577">
        <v>2050</v>
      </c>
      <c r="O7" s="573"/>
      <c r="P7" s="573"/>
    </row>
    <row r="8" spans="2:16" ht="17.25" customHeight="1">
      <c r="B8" s="574" t="s">
        <v>466</v>
      </c>
      <c r="C8" s="578">
        <v>0.17122270823733299</v>
      </c>
      <c r="D8" s="578">
        <v>0.166434087298719</v>
      </c>
      <c r="E8" s="578">
        <v>0.17484955616119099</v>
      </c>
      <c r="F8" s="578">
        <v>0.167885185024511</v>
      </c>
      <c r="G8" s="578">
        <v>0.169947006660598</v>
      </c>
      <c r="H8" s="579">
        <v>0.169947006660598</v>
      </c>
      <c r="I8" s="579">
        <v>0.15</v>
      </c>
      <c r="J8" s="579">
        <v>0.1</v>
      </c>
      <c r="K8" s="579">
        <v>0</v>
      </c>
      <c r="L8" s="579">
        <v>0</v>
      </c>
      <c r="M8" s="579">
        <v>0</v>
      </c>
      <c r="N8" s="579">
        <v>0</v>
      </c>
      <c r="O8" s="573"/>
      <c r="P8" s="573"/>
    </row>
    <row r="9" spans="2:16" ht="17.25" customHeight="1">
      <c r="B9" s="574" t="s">
        <v>467</v>
      </c>
      <c r="C9" s="578">
        <v>0.82877729176266701</v>
      </c>
      <c r="D9" s="578">
        <v>0.833565912701281</v>
      </c>
      <c r="E9" s="578">
        <v>0.82515044383880898</v>
      </c>
      <c r="F9" s="578">
        <v>0.832114814975489</v>
      </c>
      <c r="G9" s="578">
        <v>0.83005299333940197</v>
      </c>
      <c r="H9" s="579">
        <v>0.83005299333940197</v>
      </c>
      <c r="I9" s="579">
        <v>0.85</v>
      </c>
      <c r="J9" s="579">
        <v>0.88</v>
      </c>
      <c r="K9" s="579">
        <v>0.96</v>
      </c>
      <c r="L9" s="579">
        <v>0.94</v>
      </c>
      <c r="M9" s="579">
        <v>0.92</v>
      </c>
      <c r="N9" s="579">
        <v>0.89600000000000002</v>
      </c>
      <c r="O9" s="573"/>
      <c r="P9" s="573"/>
    </row>
    <row r="10" spans="2:16" ht="17.25" customHeight="1">
      <c r="B10" s="574" t="s">
        <v>468</v>
      </c>
      <c r="C10" s="578">
        <v>0</v>
      </c>
      <c r="D10" s="578">
        <v>0</v>
      </c>
      <c r="E10" s="578">
        <v>0</v>
      </c>
      <c r="F10" s="578">
        <v>0</v>
      </c>
      <c r="G10" s="578">
        <v>0</v>
      </c>
      <c r="H10" s="579">
        <v>0</v>
      </c>
      <c r="I10" s="579">
        <v>0</v>
      </c>
      <c r="J10" s="579">
        <v>0.02</v>
      </c>
      <c r="K10" s="579">
        <v>0.04</v>
      </c>
      <c r="L10" s="579">
        <v>0.06</v>
      </c>
      <c r="M10" s="579">
        <v>0.08</v>
      </c>
      <c r="N10" s="579">
        <v>0.104</v>
      </c>
      <c r="O10" s="573"/>
      <c r="P10" s="573"/>
    </row>
    <row r="11" spans="2:16" ht="17.25" customHeight="1">
      <c r="B11" s="573"/>
      <c r="C11" s="573"/>
      <c r="D11" s="573"/>
      <c r="E11" s="573"/>
      <c r="F11" s="573"/>
      <c r="G11" s="573"/>
      <c r="H11" s="580"/>
      <c r="I11" s="580"/>
      <c r="J11" s="580"/>
      <c r="K11" s="580"/>
      <c r="L11" s="580"/>
      <c r="M11" s="580"/>
      <c r="N11" s="580"/>
      <c r="O11" s="573"/>
      <c r="P11" s="573"/>
    </row>
    <row r="12" spans="2:16" ht="17.25" customHeight="1">
      <c r="B12" s="573"/>
      <c r="C12" s="573"/>
      <c r="D12" s="573"/>
      <c r="E12" s="573"/>
      <c r="F12" s="573"/>
      <c r="G12" s="573"/>
      <c r="H12" s="573"/>
      <c r="I12" s="573"/>
      <c r="J12" s="573"/>
      <c r="K12" s="573"/>
      <c r="L12" s="573"/>
      <c r="M12" s="573"/>
      <c r="N12" s="573"/>
      <c r="O12" s="573"/>
      <c r="P12" s="573"/>
    </row>
    <row r="13" spans="2:16" s="237" customFormat="1" ht="17.25" customHeight="1">
      <c r="B13" s="44" t="s">
        <v>469</v>
      </c>
    </row>
    <row r="14" spans="2:16" s="237" customFormat="1" ht="17.25" customHeight="1">
      <c r="C14" s="561" t="s">
        <v>108</v>
      </c>
      <c r="D14" s="561" t="s">
        <v>108</v>
      </c>
      <c r="E14" s="561" t="s">
        <v>108</v>
      </c>
      <c r="F14" s="561" t="s">
        <v>108</v>
      </c>
      <c r="G14" s="561" t="s">
        <v>108</v>
      </c>
      <c r="I14" s="80"/>
      <c r="J14" s="80"/>
      <c r="K14" s="80"/>
      <c r="L14" s="80"/>
      <c r="M14" s="80"/>
      <c r="N14" s="80"/>
    </row>
    <row r="15" spans="2:16" ht="17.25" customHeight="1">
      <c r="B15" s="554"/>
      <c r="C15" s="555">
        <v>2015</v>
      </c>
      <c r="D15" s="555">
        <v>2016</v>
      </c>
      <c r="E15" s="555">
        <v>2017</v>
      </c>
      <c r="F15" s="555">
        <v>2018</v>
      </c>
      <c r="G15" s="555">
        <v>2019</v>
      </c>
      <c r="H15" s="581">
        <v>2020</v>
      </c>
      <c r="I15" s="556">
        <v>2025</v>
      </c>
      <c r="J15" s="556">
        <v>2030</v>
      </c>
      <c r="K15" s="556">
        <v>2035</v>
      </c>
      <c r="L15" s="556">
        <v>2040</v>
      </c>
      <c r="M15" s="556">
        <v>2045</v>
      </c>
      <c r="N15" s="556">
        <v>2050</v>
      </c>
    </row>
    <row r="16" spans="2:16" ht="17.25" customHeight="1">
      <c r="B16" s="582" t="s">
        <v>470</v>
      </c>
      <c r="C16" s="583">
        <v>0.82348890197764402</v>
      </c>
      <c r="D16" s="583">
        <v>0.79911514617368895</v>
      </c>
      <c r="E16" s="583">
        <v>0.80640753740326698</v>
      </c>
      <c r="F16" s="584">
        <v>0.75152551418744595</v>
      </c>
      <c r="G16" s="584">
        <v>0.74432977659104504</v>
      </c>
      <c r="H16" s="585">
        <v>0.61779371457056731</v>
      </c>
      <c r="I16" s="585">
        <v>0.80640753740326698</v>
      </c>
      <c r="J16" s="585">
        <v>0.80640753740326698</v>
      </c>
      <c r="K16" s="585">
        <v>0.80640753740326698</v>
      </c>
      <c r="L16" s="585">
        <v>0.80640753740326698</v>
      </c>
      <c r="M16" s="585">
        <v>0.80640753740326698</v>
      </c>
      <c r="N16" s="585">
        <v>0.80640753740326698</v>
      </c>
    </row>
    <row r="17" spans="1:21" ht="17.25" customHeight="1">
      <c r="B17" s="586" t="s">
        <v>471</v>
      </c>
      <c r="C17" s="562">
        <v>0.14099999999999999</v>
      </c>
      <c r="D17" s="562">
        <v>0.13300000000000001</v>
      </c>
      <c r="E17" s="562">
        <v>0.14099999999999999</v>
      </c>
      <c r="F17" s="587">
        <v>0.12617</v>
      </c>
      <c r="G17" s="587">
        <v>0.12649661749999999</v>
      </c>
      <c r="H17" s="279">
        <v>0.10499219252499999</v>
      </c>
      <c r="I17" s="279">
        <v>0.12096113061049005</v>
      </c>
      <c r="J17" s="279">
        <v>8.0640753740326698E-2</v>
      </c>
      <c r="K17" s="279">
        <v>0</v>
      </c>
      <c r="L17" s="279">
        <v>0</v>
      </c>
      <c r="M17" s="279">
        <v>0</v>
      </c>
      <c r="N17" s="279">
        <v>0</v>
      </c>
    </row>
    <row r="18" spans="1:21" ht="17.25" customHeight="1">
      <c r="B18" s="588" t="s">
        <v>472</v>
      </c>
      <c r="C18" s="562">
        <v>0.682488901977644</v>
      </c>
      <c r="D18" s="562">
        <v>0.66611514617368905</v>
      </c>
      <c r="E18" s="562">
        <v>0.66540753740326697</v>
      </c>
      <c r="F18" s="587">
        <v>0.62535551418744595</v>
      </c>
      <c r="G18" s="587">
        <v>0.61783315909104497</v>
      </c>
      <c r="H18" s="279">
        <v>0.51280152204556728</v>
      </c>
      <c r="I18" s="279">
        <v>0.68544640679277691</v>
      </c>
      <c r="J18" s="279">
        <v>0.70963863291487495</v>
      </c>
      <c r="K18" s="279">
        <v>0.7741512359071363</v>
      </c>
      <c r="L18" s="279">
        <v>0.75802308515907091</v>
      </c>
      <c r="M18" s="279">
        <v>0.74189493441100562</v>
      </c>
      <c r="N18" s="279">
        <v>0.72254115351332726</v>
      </c>
    </row>
    <row r="19" spans="1:21" ht="17.25" customHeight="1">
      <c r="B19" s="588" t="s">
        <v>473</v>
      </c>
      <c r="C19" s="562">
        <v>0</v>
      </c>
      <c r="D19" s="562">
        <v>0</v>
      </c>
      <c r="E19" s="562">
        <v>0</v>
      </c>
      <c r="F19" s="562">
        <v>0</v>
      </c>
      <c r="G19" s="562">
        <v>0</v>
      </c>
      <c r="H19" s="562">
        <v>0</v>
      </c>
      <c r="I19" s="279">
        <v>0</v>
      </c>
      <c r="J19" s="279">
        <v>1.612815074806534E-2</v>
      </c>
      <c r="K19" s="279">
        <v>3.2256301496130679E-2</v>
      </c>
      <c r="L19" s="279">
        <v>4.8384452244196019E-2</v>
      </c>
      <c r="M19" s="279">
        <v>6.4512602992261359E-2</v>
      </c>
      <c r="N19" s="279">
        <v>8.3866383889939763E-2</v>
      </c>
    </row>
    <row r="20" spans="1:21" ht="17.25" customHeight="1">
      <c r="B20" s="582" t="s">
        <v>474</v>
      </c>
      <c r="C20" s="583">
        <v>0.16837236964739699</v>
      </c>
      <c r="D20" s="583">
        <v>0.16727485108261</v>
      </c>
      <c r="E20" s="583">
        <v>0.16687019687166299</v>
      </c>
      <c r="F20" s="584">
        <v>0.16785437315315099</v>
      </c>
      <c r="G20" s="584">
        <v>0.16785437315315099</v>
      </c>
      <c r="H20" s="585">
        <v>0.16687019687166299</v>
      </c>
      <c r="I20" s="585">
        <v>0.16785437315315099</v>
      </c>
      <c r="J20" s="585">
        <v>0.16785437315315099</v>
      </c>
      <c r="K20" s="585">
        <v>0.16785437315315099</v>
      </c>
      <c r="L20" s="585">
        <v>0.16785437315315099</v>
      </c>
      <c r="M20" s="585">
        <v>0.16785437315315099</v>
      </c>
      <c r="N20" s="585">
        <v>0.16785437315315099</v>
      </c>
    </row>
    <row r="21" spans="1:21" ht="17.25" customHeight="1">
      <c r="B21" s="582" t="s">
        <v>130</v>
      </c>
      <c r="C21" s="583">
        <v>0.99186127162504101</v>
      </c>
      <c r="D21" s="583">
        <v>0.96638999725629893</v>
      </c>
      <c r="E21" s="583">
        <v>0.97327773427492992</v>
      </c>
      <c r="F21" s="583">
        <v>0.91937988734059695</v>
      </c>
      <c r="G21" s="583">
        <v>0.91218414974419604</v>
      </c>
      <c r="H21" s="583">
        <v>0.78466391144223024</v>
      </c>
      <c r="I21" s="583">
        <v>0.97426191055641798</v>
      </c>
      <c r="J21" s="583">
        <v>0.97426191055641798</v>
      </c>
      <c r="K21" s="583">
        <v>0.97426191055641798</v>
      </c>
      <c r="L21" s="583">
        <v>0.97426191055641798</v>
      </c>
      <c r="M21" s="583">
        <v>0.97426191055641798</v>
      </c>
      <c r="N21" s="583">
        <v>0.97426191055641798</v>
      </c>
    </row>
    <row r="22" spans="1:21" ht="17.25" customHeight="1">
      <c r="B22" s="586" t="s">
        <v>471</v>
      </c>
      <c r="C22" s="563">
        <v>0.14099999999999999</v>
      </c>
      <c r="D22" s="563">
        <v>0.13300000000000001</v>
      </c>
      <c r="E22" s="563">
        <v>0.14099999999999999</v>
      </c>
      <c r="F22" s="563">
        <v>0.12617</v>
      </c>
      <c r="G22" s="563">
        <v>0.12649661749999999</v>
      </c>
      <c r="H22" s="279">
        <v>0.10499219252499999</v>
      </c>
      <c r="I22" s="279">
        <v>0.12096113061049005</v>
      </c>
      <c r="J22" s="279">
        <v>8.0640753740326698E-2</v>
      </c>
      <c r="K22" s="279">
        <v>0</v>
      </c>
      <c r="L22" s="279">
        <v>0</v>
      </c>
      <c r="M22" s="279">
        <v>0</v>
      </c>
      <c r="N22" s="279">
        <v>0</v>
      </c>
    </row>
    <row r="23" spans="1:21" ht="17.25" customHeight="1">
      <c r="A23" s="188"/>
      <c r="B23" s="588" t="s">
        <v>472</v>
      </c>
      <c r="C23" s="563">
        <v>0.85086127162504099</v>
      </c>
      <c r="D23" s="563">
        <v>0.83338999725629903</v>
      </c>
      <c r="E23" s="563">
        <v>0.8322777342749299</v>
      </c>
      <c r="F23" s="563">
        <v>0.79320988734059694</v>
      </c>
      <c r="G23" s="563">
        <v>0.78568753224419596</v>
      </c>
      <c r="H23" s="279">
        <v>0.67967171891723033</v>
      </c>
      <c r="I23" s="279">
        <v>0.8533007799459279</v>
      </c>
      <c r="J23" s="279">
        <v>0.87749300606802594</v>
      </c>
      <c r="K23" s="279">
        <v>0.9420056090602873</v>
      </c>
      <c r="L23" s="279">
        <v>0.9258774583122219</v>
      </c>
      <c r="M23" s="279">
        <v>0.90974930756415662</v>
      </c>
      <c r="N23" s="279">
        <v>0.89039552666647825</v>
      </c>
    </row>
    <row r="24" spans="1:21" ht="17.25" customHeight="1">
      <c r="A24" s="188"/>
      <c r="B24" s="588" t="s">
        <v>473</v>
      </c>
      <c r="C24" s="563">
        <v>0</v>
      </c>
      <c r="D24" s="563">
        <v>0</v>
      </c>
      <c r="E24" s="563">
        <v>0</v>
      </c>
      <c r="F24" s="563">
        <v>0</v>
      </c>
      <c r="G24" s="563">
        <v>0</v>
      </c>
      <c r="H24" s="563">
        <v>0</v>
      </c>
      <c r="I24" s="563">
        <v>0</v>
      </c>
      <c r="J24" s="563">
        <v>1.612815074806534E-2</v>
      </c>
      <c r="K24" s="563">
        <v>3.2256301496130679E-2</v>
      </c>
      <c r="L24" s="563">
        <v>4.8384452244196019E-2</v>
      </c>
      <c r="M24" s="563">
        <v>6.4512602992261359E-2</v>
      </c>
      <c r="N24" s="563">
        <v>8.3866383889939763E-2</v>
      </c>
    </row>
    <row r="25" spans="1:21" ht="17.25" customHeight="1">
      <c r="H25" s="404"/>
      <c r="I25" s="404"/>
      <c r="J25" s="404"/>
      <c r="K25" s="404"/>
      <c r="L25" s="404"/>
      <c r="M25" s="404"/>
      <c r="N25" s="404"/>
    </row>
    <row r="26" spans="1:21" s="433" customFormat="1" ht="17.25" customHeight="1">
      <c r="A26" s="237"/>
      <c r="B26" s="81" t="s">
        <v>475</v>
      </c>
      <c r="C26" s="364"/>
      <c r="D26" s="364"/>
      <c r="E26" s="364"/>
      <c r="F26" s="364"/>
      <c r="G26" s="364"/>
      <c r="H26" s="364"/>
      <c r="I26" s="237"/>
      <c r="J26" s="237"/>
      <c r="K26" s="237"/>
      <c r="L26" s="237"/>
      <c r="M26" s="237"/>
      <c r="N26" s="237"/>
      <c r="O26" s="237"/>
      <c r="P26" s="237"/>
      <c r="Q26" s="237"/>
      <c r="R26" s="237"/>
      <c r="S26" s="237"/>
      <c r="T26" s="237"/>
      <c r="U26" s="237"/>
    </row>
    <row r="27" spans="1:21" ht="17.25" customHeight="1">
      <c r="B27" s="81" t="s">
        <v>476</v>
      </c>
    </row>
    <row r="28" spans="1:21" s="237" customFormat="1" ht="17.25" customHeight="1">
      <c r="B28" s="512"/>
      <c r="C28" s="512"/>
      <c r="D28" s="512"/>
      <c r="E28" s="512"/>
      <c r="F28" s="364"/>
    </row>
    <row r="30" spans="1:21" ht="17.25" customHeight="1">
      <c r="A30" s="433"/>
      <c r="B30" s="433" t="s">
        <v>477</v>
      </c>
      <c r="C30" s="477"/>
      <c r="D30" s="477"/>
      <c r="E30" s="477"/>
      <c r="F30" s="477"/>
      <c r="G30" s="477"/>
      <c r="H30" s="477"/>
      <c r="I30" s="433"/>
      <c r="J30" s="433"/>
      <c r="K30" s="433"/>
      <c r="L30" s="433"/>
      <c r="M30" s="433"/>
      <c r="N30" s="433"/>
      <c r="O30" s="433"/>
      <c r="P30" s="433"/>
    </row>
    <row r="32" spans="1:21" ht="17.25" customHeight="1">
      <c r="B32" s="123"/>
      <c r="C32" s="407">
        <v>2018</v>
      </c>
      <c r="D32" s="407">
        <v>2019</v>
      </c>
      <c r="E32" s="407">
        <v>2020</v>
      </c>
    </row>
    <row r="33" spans="2:14" ht="17.25" customHeight="1">
      <c r="B33" s="589" t="s">
        <v>99</v>
      </c>
      <c r="C33" s="590">
        <v>7.8536696393022104E-2</v>
      </c>
      <c r="D33" s="590">
        <v>7.4745792519985699E-2</v>
      </c>
      <c r="E33" s="590">
        <v>5.9876098632566002E-2</v>
      </c>
    </row>
    <row r="34" spans="2:14" ht="17.25" customHeight="1">
      <c r="B34" s="589" t="s">
        <v>100</v>
      </c>
      <c r="C34" s="590">
        <v>0.36726888667555102</v>
      </c>
      <c r="D34" s="590">
        <v>0.37118711539999999</v>
      </c>
      <c r="E34" s="590">
        <v>0.37118711539999999</v>
      </c>
    </row>
    <row r="36" spans="2:14" ht="17.25" customHeight="1">
      <c r="B36" s="237" t="s">
        <v>478</v>
      </c>
      <c r="C36" s="237"/>
      <c r="D36" s="237"/>
      <c r="E36" s="237"/>
      <c r="I36" s="364"/>
      <c r="J36" s="364"/>
      <c r="K36" s="364"/>
      <c r="L36" s="364"/>
      <c r="M36" s="364"/>
      <c r="N36" s="364"/>
    </row>
    <row r="37" spans="2:14" ht="17.25" customHeight="1">
      <c r="B37" s="591"/>
      <c r="C37" s="592">
        <v>2015</v>
      </c>
      <c r="D37" s="592">
        <v>2016</v>
      </c>
      <c r="E37" s="592">
        <v>2017</v>
      </c>
      <c r="F37" s="593">
        <v>2018</v>
      </c>
      <c r="G37" s="593">
        <v>2019</v>
      </c>
      <c r="H37" s="593">
        <v>2020</v>
      </c>
      <c r="I37" s="593">
        <v>2025</v>
      </c>
      <c r="J37" s="593">
        <v>2030</v>
      </c>
      <c r="K37" s="593">
        <v>2035</v>
      </c>
      <c r="L37" s="593">
        <v>2040</v>
      </c>
      <c r="M37" s="593">
        <v>2045</v>
      </c>
      <c r="N37" s="593">
        <v>2050</v>
      </c>
    </row>
    <row r="38" spans="2:14" ht="17.25" customHeight="1">
      <c r="B38" s="594" t="s">
        <v>479</v>
      </c>
      <c r="C38" s="594"/>
      <c r="D38" s="594"/>
      <c r="E38" s="594"/>
      <c r="F38" s="595">
        <v>6.7</v>
      </c>
      <c r="G38" s="595">
        <v>7.4</v>
      </c>
      <c r="H38" s="595">
        <v>6.5</v>
      </c>
      <c r="I38" s="595">
        <v>8.4183175309391984</v>
      </c>
      <c r="J38" s="595">
        <v>10.123749904367227</v>
      </c>
      <c r="K38" s="595">
        <v>11.030864819242924</v>
      </c>
      <c r="L38" s="595">
        <v>11.912537552878382</v>
      </c>
      <c r="M38" s="595">
        <v>12.780005286864668</v>
      </c>
      <c r="N38" s="595">
        <v>13.609610497790047</v>
      </c>
    </row>
    <row r="39" spans="2:14" ht="17.25" customHeight="1">
      <c r="B39" s="594" t="s">
        <v>480</v>
      </c>
      <c r="C39" s="594"/>
      <c r="D39" s="594"/>
      <c r="E39" s="594"/>
      <c r="F39" s="596">
        <v>1</v>
      </c>
      <c r="G39" s="596">
        <v>1.1044776119402986</v>
      </c>
      <c r="H39" s="596">
        <v>0.97014925373134331</v>
      </c>
      <c r="I39" s="596">
        <v>1.2564653031252535</v>
      </c>
      <c r="J39" s="596">
        <v>1.5110074484130189</v>
      </c>
      <c r="K39" s="596">
        <v>1.6463977342153617</v>
      </c>
      <c r="L39" s="596">
        <v>1.7779906795340867</v>
      </c>
      <c r="M39" s="596">
        <v>1.907463475651443</v>
      </c>
      <c r="N39" s="596">
        <v>2.0312851489238875</v>
      </c>
    </row>
    <row r="40" spans="2:14" s="237" customFormat="1" ht="17.25" customHeight="1"/>
    <row r="41" spans="2:14" ht="17.25" customHeight="1">
      <c r="B41" s="237" t="s">
        <v>481</v>
      </c>
      <c r="C41" s="237"/>
      <c r="D41" s="237"/>
      <c r="E41" s="237"/>
      <c r="I41" s="364"/>
      <c r="J41" s="364"/>
      <c r="K41" s="364"/>
      <c r="L41" s="364"/>
      <c r="M41" s="364"/>
      <c r="N41" s="364"/>
    </row>
    <row r="42" spans="2:14" ht="17.25" customHeight="1">
      <c r="B42" s="591"/>
      <c r="C42" s="592">
        <v>2015</v>
      </c>
      <c r="D42" s="592">
        <v>2016</v>
      </c>
      <c r="E42" s="592">
        <v>2017</v>
      </c>
      <c r="F42" s="593">
        <v>2018</v>
      </c>
      <c r="G42" s="593">
        <v>2019</v>
      </c>
      <c r="H42" s="593">
        <v>2020</v>
      </c>
      <c r="I42" s="593">
        <v>2025</v>
      </c>
      <c r="J42" s="593">
        <v>2030</v>
      </c>
      <c r="K42" s="593">
        <v>2035</v>
      </c>
      <c r="L42" s="593">
        <v>2040</v>
      </c>
      <c r="M42" s="593">
        <v>2045</v>
      </c>
      <c r="N42" s="593">
        <v>2050</v>
      </c>
    </row>
    <row r="43" spans="2:14" ht="17.25" customHeight="1">
      <c r="B43" s="594" t="s">
        <v>481</v>
      </c>
      <c r="C43" s="563">
        <v>1</v>
      </c>
      <c r="D43" s="563">
        <v>1</v>
      </c>
      <c r="E43" s="563">
        <v>1</v>
      </c>
      <c r="F43" s="563">
        <v>1</v>
      </c>
      <c r="G43" s="563">
        <v>1</v>
      </c>
      <c r="H43" s="563">
        <v>1</v>
      </c>
      <c r="I43" s="563">
        <v>0.95</v>
      </c>
      <c r="J43" s="563">
        <v>0.9</v>
      </c>
      <c r="K43" s="563">
        <v>0.85</v>
      </c>
      <c r="L43" s="563">
        <v>0.8</v>
      </c>
      <c r="M43" s="563">
        <v>0.6</v>
      </c>
      <c r="N43" s="563">
        <v>0.4</v>
      </c>
    </row>
    <row r="44" spans="2:14" s="237" customFormat="1" ht="17.25" customHeight="1"/>
    <row r="45" spans="2:14" s="237" customFormat="1" ht="17.25" customHeight="1">
      <c r="B45" s="44"/>
      <c r="C45" s="44"/>
      <c r="D45" s="44"/>
      <c r="E45" s="44"/>
    </row>
    <row r="46" spans="2:14" s="237" customFormat="1" ht="17.25" customHeight="1">
      <c r="B46" s="44" t="s">
        <v>445</v>
      </c>
      <c r="C46" s="561" t="s">
        <v>108</v>
      </c>
      <c r="D46" s="561" t="s">
        <v>108</v>
      </c>
      <c r="E46" s="561" t="s">
        <v>108</v>
      </c>
      <c r="F46" s="561" t="s">
        <v>108</v>
      </c>
      <c r="G46" s="561" t="s">
        <v>108</v>
      </c>
    </row>
    <row r="47" spans="2:14" ht="17.25" customHeight="1">
      <c r="B47" s="554"/>
      <c r="C47" s="555">
        <v>2015</v>
      </c>
      <c r="D47" s="555">
        <v>2016</v>
      </c>
      <c r="E47" s="555">
        <v>2017</v>
      </c>
      <c r="F47" s="555">
        <v>2018</v>
      </c>
      <c r="G47" s="555">
        <v>2019</v>
      </c>
      <c r="H47" s="556">
        <v>2020</v>
      </c>
      <c r="I47" s="556">
        <v>2025</v>
      </c>
      <c r="J47" s="556">
        <v>2030</v>
      </c>
      <c r="K47" s="556">
        <v>2035</v>
      </c>
      <c r="L47" s="556">
        <v>2040</v>
      </c>
      <c r="M47" s="556">
        <v>2045</v>
      </c>
      <c r="N47" s="556">
        <v>2050</v>
      </c>
    </row>
    <row r="48" spans="2:14" ht="17.25" customHeight="1">
      <c r="B48" s="586" t="s">
        <v>77</v>
      </c>
      <c r="C48" s="413">
        <v>1</v>
      </c>
      <c r="D48" s="597">
        <v>1</v>
      </c>
      <c r="E48" s="597">
        <v>1</v>
      </c>
      <c r="F48" s="597">
        <v>1</v>
      </c>
      <c r="G48" s="597">
        <v>1</v>
      </c>
      <c r="H48" s="413">
        <v>1</v>
      </c>
      <c r="I48" s="413">
        <v>0.99</v>
      </c>
      <c r="J48" s="413">
        <v>0.98</v>
      </c>
      <c r="K48" s="413">
        <v>0.90999999999999992</v>
      </c>
      <c r="L48" s="413">
        <v>0.84</v>
      </c>
      <c r="M48" s="413">
        <v>0.76999999999999991</v>
      </c>
      <c r="N48" s="413">
        <v>0.7</v>
      </c>
    </row>
    <row r="49" spans="1:29" ht="17.25" customHeight="1">
      <c r="B49" s="586" t="s">
        <v>78</v>
      </c>
      <c r="C49" s="413">
        <v>0</v>
      </c>
      <c r="D49" s="597">
        <v>0</v>
      </c>
      <c r="E49" s="597">
        <v>0</v>
      </c>
      <c r="F49" s="597">
        <v>0</v>
      </c>
      <c r="G49" s="597">
        <v>0</v>
      </c>
      <c r="H49" s="413">
        <v>0</v>
      </c>
      <c r="I49" s="413">
        <v>0.01</v>
      </c>
      <c r="J49" s="413">
        <v>0.02</v>
      </c>
      <c r="K49" s="413">
        <v>0.09</v>
      </c>
      <c r="L49" s="413">
        <v>0.16</v>
      </c>
      <c r="M49" s="413">
        <v>0.22999999999999998</v>
      </c>
      <c r="N49" s="413">
        <v>0.3</v>
      </c>
    </row>
    <row r="50" spans="1:29" ht="17.25" customHeight="1">
      <c r="B50" s="586" t="s">
        <v>79</v>
      </c>
      <c r="C50" s="413">
        <v>1</v>
      </c>
      <c r="D50" s="597">
        <v>1</v>
      </c>
      <c r="E50" s="597">
        <v>1</v>
      </c>
      <c r="F50" s="597">
        <v>1</v>
      </c>
      <c r="G50" s="597">
        <v>1</v>
      </c>
      <c r="H50" s="413">
        <v>1</v>
      </c>
      <c r="I50" s="413">
        <v>0.99</v>
      </c>
      <c r="J50" s="413">
        <v>0.98</v>
      </c>
      <c r="K50" s="413">
        <v>0.90999999999999992</v>
      </c>
      <c r="L50" s="413">
        <v>0.84</v>
      </c>
      <c r="M50" s="413">
        <v>0.76999999999999991</v>
      </c>
      <c r="N50" s="413">
        <v>0.7</v>
      </c>
    </row>
    <row r="51" spans="1:29" ht="17.25" customHeight="1">
      <c r="B51" s="586" t="s">
        <v>80</v>
      </c>
      <c r="C51" s="413">
        <v>0</v>
      </c>
      <c r="D51" s="597">
        <v>0</v>
      </c>
      <c r="E51" s="597">
        <v>0</v>
      </c>
      <c r="F51" s="597">
        <v>0</v>
      </c>
      <c r="G51" s="597">
        <v>0</v>
      </c>
      <c r="H51" s="413">
        <v>0</v>
      </c>
      <c r="I51" s="413">
        <v>0.01</v>
      </c>
      <c r="J51" s="413">
        <v>0.02</v>
      </c>
      <c r="K51" s="413">
        <v>0.09</v>
      </c>
      <c r="L51" s="413">
        <v>0.16</v>
      </c>
      <c r="M51" s="413">
        <v>0.22999999999999998</v>
      </c>
      <c r="N51" s="413">
        <v>0.3</v>
      </c>
    </row>
    <row r="52" spans="1:29" s="237" customFormat="1" ht="17.25" customHeight="1"/>
    <row r="53" spans="1:29" s="237" customFormat="1" ht="17.25" customHeight="1">
      <c r="B53" s="44" t="s">
        <v>482</v>
      </c>
      <c r="C53" s="44"/>
      <c r="D53" s="44"/>
      <c r="E53" s="44"/>
    </row>
    <row r="54" spans="1:29" s="237" customFormat="1" ht="17.25" customHeight="1">
      <c r="C54" s="561" t="s">
        <v>108</v>
      </c>
      <c r="D54" s="561" t="s">
        <v>108</v>
      </c>
      <c r="E54" s="561" t="s">
        <v>108</v>
      </c>
      <c r="F54" s="561" t="s">
        <v>108</v>
      </c>
      <c r="G54" s="561" t="s">
        <v>108</v>
      </c>
    </row>
    <row r="55" spans="1:29" ht="17.25" customHeight="1">
      <c r="B55" s="554"/>
      <c r="C55" s="555">
        <v>2015</v>
      </c>
      <c r="D55" s="555">
        <v>2016</v>
      </c>
      <c r="E55" s="555">
        <v>2017</v>
      </c>
      <c r="F55" s="555">
        <v>2018</v>
      </c>
      <c r="G55" s="555">
        <v>2019</v>
      </c>
      <c r="H55" s="556">
        <v>2020</v>
      </c>
      <c r="I55" s="556">
        <v>2025</v>
      </c>
      <c r="J55" s="556">
        <v>2030</v>
      </c>
      <c r="K55" s="556">
        <v>2035</v>
      </c>
      <c r="L55" s="556">
        <v>2040</v>
      </c>
      <c r="M55" s="556">
        <v>2045</v>
      </c>
      <c r="N55" s="556">
        <v>2050</v>
      </c>
    </row>
    <row r="56" spans="1:29" ht="17.25" customHeight="1">
      <c r="B56" s="586" t="s">
        <v>77</v>
      </c>
      <c r="C56" s="562"/>
      <c r="D56" s="562"/>
      <c r="E56" s="562"/>
      <c r="F56" s="598">
        <v>7.8536696393022104E-2</v>
      </c>
      <c r="G56" s="598">
        <v>8.6742022881845321E-2</v>
      </c>
      <c r="H56" s="598">
        <v>7.6192317396215473E-2</v>
      </c>
      <c r="I56" s="598">
        <v>9.2807255314539594E-2</v>
      </c>
      <c r="J56" s="598">
        <v>0.1046665283032225</v>
      </c>
      <c r="K56" s="598">
        <v>0.10001559126203795</v>
      </c>
      <c r="L56" s="598">
        <v>9.3836409534464774E-2</v>
      </c>
      <c r="M56" s="598">
        <v>6.9210316499023414E-2</v>
      </c>
      <c r="N56" s="598">
        <v>4.466851900803321E-2</v>
      </c>
    </row>
    <row r="57" spans="1:29" ht="17.25" customHeight="1">
      <c r="B57" s="586" t="s">
        <v>78</v>
      </c>
      <c r="C57" s="562"/>
      <c r="D57" s="562"/>
      <c r="E57" s="562"/>
      <c r="F57" s="598">
        <v>0</v>
      </c>
      <c r="G57" s="598">
        <v>0</v>
      </c>
      <c r="H57" s="598">
        <v>0</v>
      </c>
      <c r="I57" s="598">
        <v>9.3744702337918791E-4</v>
      </c>
      <c r="J57" s="598">
        <v>2.1360515980249489E-3</v>
      </c>
      <c r="K57" s="598">
        <v>9.8916518830586986E-3</v>
      </c>
      <c r="L57" s="598">
        <v>1.7873601816088529E-2</v>
      </c>
      <c r="M57" s="598">
        <v>2.0673211421786217E-2</v>
      </c>
      <c r="N57" s="598">
        <v>1.9143651003442803E-2</v>
      </c>
    </row>
    <row r="58" spans="1:29" ht="17.25" customHeight="1">
      <c r="B58" s="586" t="s">
        <v>79</v>
      </c>
      <c r="C58" s="562"/>
      <c r="D58" s="562"/>
      <c r="E58" s="562"/>
      <c r="F58" s="598">
        <v>0.36726888667555102</v>
      </c>
      <c r="G58" s="598">
        <v>0.36726888667555102</v>
      </c>
      <c r="H58" s="598">
        <v>0.36726888667555102</v>
      </c>
      <c r="I58" s="598">
        <v>0.34541638791835572</v>
      </c>
      <c r="J58" s="598">
        <v>0.32393115804783601</v>
      </c>
      <c r="K58" s="598">
        <v>0.28408248384353868</v>
      </c>
      <c r="L58" s="598">
        <v>0.24680469184597026</v>
      </c>
      <c r="M58" s="598">
        <v>0.16967822564410456</v>
      </c>
      <c r="N58" s="598">
        <v>0.10283528826915428</v>
      </c>
    </row>
    <row r="59" spans="1:29" ht="17.25" customHeight="1">
      <c r="B59" s="586" t="s">
        <v>80</v>
      </c>
      <c r="C59" s="562"/>
      <c r="D59" s="562"/>
      <c r="E59" s="562"/>
      <c r="F59" s="598">
        <v>0</v>
      </c>
      <c r="G59" s="598">
        <v>0</v>
      </c>
      <c r="H59" s="598">
        <v>0</v>
      </c>
      <c r="I59" s="598">
        <v>3.4890544234177346E-3</v>
      </c>
      <c r="J59" s="598">
        <v>6.6108399601599189E-3</v>
      </c>
      <c r="K59" s="598">
        <v>2.8096069830679651E-2</v>
      </c>
      <c r="L59" s="598">
        <v>4.7010417494470533E-2</v>
      </c>
      <c r="M59" s="598">
        <v>5.0683106361226041E-2</v>
      </c>
      <c r="N59" s="598">
        <v>4.4072266401066117E-2</v>
      </c>
    </row>
    <row r="60" spans="1:29" s="237" customFormat="1" ht="17.25" customHeight="1"/>
    <row r="61" spans="1:29" s="364" customFormat="1" ht="17.25" customHeight="1">
      <c r="A61" s="237"/>
      <c r="B61" s="237" t="s">
        <v>483</v>
      </c>
      <c r="C61" s="237"/>
      <c r="D61" s="237"/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7"/>
      <c r="T61" s="237"/>
      <c r="U61" s="237"/>
    </row>
    <row r="62" spans="1:29" s="237" customFormat="1" ht="17.25" customHeight="1">
      <c r="B62" s="237" t="s">
        <v>484</v>
      </c>
      <c r="V62" s="364"/>
      <c r="W62" s="364"/>
      <c r="X62" s="364"/>
      <c r="Y62" s="364"/>
      <c r="Z62" s="364"/>
      <c r="AA62" s="364"/>
      <c r="AB62" s="364"/>
      <c r="AC62" s="364"/>
    </row>
    <row r="63" spans="1:29" ht="17.25" customHeight="1">
      <c r="V63" s="364"/>
      <c r="W63" s="364"/>
      <c r="X63" s="364"/>
      <c r="Y63" s="364"/>
      <c r="Z63" s="364"/>
      <c r="AA63" s="364"/>
      <c r="AB63" s="364"/>
      <c r="AC63" s="364"/>
    </row>
    <row r="64" spans="1:29" ht="17.25" customHeight="1">
      <c r="A64" s="68"/>
      <c r="B64" s="433" t="s">
        <v>485</v>
      </c>
      <c r="C64" s="477"/>
      <c r="D64" s="477"/>
      <c r="E64" s="477"/>
      <c r="F64" s="477"/>
      <c r="G64" s="477"/>
      <c r="H64" s="372"/>
      <c r="I64" s="68"/>
      <c r="J64" s="68"/>
      <c r="K64" s="68"/>
      <c r="L64" s="68"/>
      <c r="M64" s="68"/>
      <c r="N64" s="68"/>
      <c r="O64" s="68"/>
      <c r="P64" s="68"/>
      <c r="V64" s="364"/>
      <c r="W64" s="364"/>
      <c r="X64" s="364"/>
      <c r="Y64" s="364"/>
      <c r="Z64" s="364"/>
      <c r="AA64" s="364"/>
      <c r="AB64" s="364"/>
      <c r="AC64" s="364"/>
    </row>
    <row r="65" spans="2:29" ht="17.25" customHeight="1">
      <c r="H65" s="237"/>
      <c r="V65" s="364"/>
      <c r="W65" s="364"/>
      <c r="X65" s="364"/>
      <c r="Y65" s="364"/>
      <c r="Z65" s="364"/>
      <c r="AA65" s="364"/>
      <c r="AB65" s="364"/>
      <c r="AC65" s="364"/>
    </row>
    <row r="66" spans="2:29" s="237" customFormat="1" ht="17.25" customHeight="1">
      <c r="C66" s="561" t="s">
        <v>108</v>
      </c>
      <c r="D66" s="561" t="s">
        <v>108</v>
      </c>
      <c r="E66" s="561" t="s">
        <v>108</v>
      </c>
      <c r="F66" s="561" t="s">
        <v>108</v>
      </c>
      <c r="G66" s="561" t="s">
        <v>108</v>
      </c>
      <c r="V66" s="364"/>
      <c r="W66" s="364"/>
      <c r="X66" s="364"/>
      <c r="Y66" s="364"/>
      <c r="Z66" s="364"/>
      <c r="AA66" s="364"/>
      <c r="AB66" s="364"/>
      <c r="AC66" s="364"/>
    </row>
    <row r="67" spans="2:29" ht="17.25" customHeight="1">
      <c r="B67" s="554"/>
      <c r="C67" s="555">
        <v>2015</v>
      </c>
      <c r="D67" s="555">
        <v>2016</v>
      </c>
      <c r="E67" s="555">
        <v>2017</v>
      </c>
      <c r="F67" s="555">
        <v>2018</v>
      </c>
      <c r="G67" s="555">
        <v>2019</v>
      </c>
      <c r="H67" s="556">
        <v>2020</v>
      </c>
      <c r="I67" s="556">
        <v>2025</v>
      </c>
      <c r="J67" s="556">
        <v>2030</v>
      </c>
      <c r="K67" s="556">
        <v>2035</v>
      </c>
      <c r="L67" s="556">
        <v>2040</v>
      </c>
      <c r="M67" s="556">
        <v>2045</v>
      </c>
      <c r="N67" s="556">
        <v>2050</v>
      </c>
      <c r="V67" s="364"/>
      <c r="W67" s="364"/>
      <c r="X67" s="364"/>
      <c r="Y67" s="364"/>
      <c r="Z67" s="364"/>
      <c r="AA67" s="364"/>
      <c r="AB67" s="364"/>
      <c r="AC67" s="364"/>
    </row>
    <row r="68" spans="2:29" ht="17.25" customHeight="1">
      <c r="B68" s="599" t="s">
        <v>486</v>
      </c>
      <c r="C68" s="562">
        <v>1</v>
      </c>
      <c r="D68" s="562">
        <v>1</v>
      </c>
      <c r="E68" s="562">
        <v>1</v>
      </c>
      <c r="F68" s="562">
        <v>1</v>
      </c>
      <c r="G68" s="562">
        <v>1</v>
      </c>
      <c r="H68" s="562">
        <v>0.65</v>
      </c>
      <c r="I68" s="562">
        <v>1</v>
      </c>
      <c r="J68" s="562">
        <v>1</v>
      </c>
      <c r="K68" s="562">
        <v>1</v>
      </c>
      <c r="L68" s="562">
        <v>1</v>
      </c>
      <c r="M68" s="562">
        <v>1</v>
      </c>
      <c r="N68" s="562">
        <v>1</v>
      </c>
      <c r="V68" s="364"/>
      <c r="W68" s="364"/>
      <c r="X68" s="364"/>
      <c r="Y68" s="364"/>
      <c r="Z68" s="364"/>
      <c r="AA68" s="364"/>
      <c r="AB68" s="364"/>
      <c r="AC68" s="364"/>
    </row>
    <row r="69" spans="2:29" ht="17.25" customHeight="1">
      <c r="B69" s="600" t="s">
        <v>487</v>
      </c>
      <c r="C69" s="562">
        <v>1</v>
      </c>
      <c r="D69" s="562">
        <v>1</v>
      </c>
      <c r="E69" s="562">
        <v>1</v>
      </c>
      <c r="F69" s="562">
        <v>1</v>
      </c>
      <c r="G69" s="562">
        <v>1</v>
      </c>
      <c r="H69" s="562">
        <v>1</v>
      </c>
      <c r="I69" s="562">
        <v>1</v>
      </c>
      <c r="J69" s="562">
        <v>1</v>
      </c>
      <c r="K69" s="562">
        <v>1</v>
      </c>
      <c r="L69" s="562">
        <v>1</v>
      </c>
      <c r="M69" s="562">
        <v>1</v>
      </c>
      <c r="N69" s="562">
        <v>1</v>
      </c>
      <c r="V69" s="364"/>
      <c r="W69" s="364"/>
      <c r="X69" s="364"/>
      <c r="Y69" s="364"/>
      <c r="Z69" s="364"/>
      <c r="AA69" s="364"/>
      <c r="AB69" s="364"/>
      <c r="AC69" s="364"/>
    </row>
    <row r="70" spans="2:29" ht="14.25" customHeight="1">
      <c r="B70" s="601" t="s">
        <v>488</v>
      </c>
      <c r="C70" s="140">
        <v>1</v>
      </c>
      <c r="D70" s="140">
        <v>1</v>
      </c>
      <c r="E70" s="140">
        <v>1</v>
      </c>
      <c r="F70" s="140">
        <v>1</v>
      </c>
      <c r="G70" s="140">
        <v>1</v>
      </c>
      <c r="H70" s="140">
        <v>0.65</v>
      </c>
      <c r="I70" s="602">
        <v>1.04</v>
      </c>
      <c r="J70" s="602">
        <v>1.0900000000000001</v>
      </c>
      <c r="K70" s="602">
        <v>1.0900000000000001</v>
      </c>
      <c r="L70" s="602">
        <v>1.0900000000000001</v>
      </c>
      <c r="M70" s="602">
        <v>1.0900000000000001</v>
      </c>
      <c r="N70" s="602">
        <v>1.0900000000000001</v>
      </c>
      <c r="V70" s="364"/>
      <c r="W70" s="364"/>
      <c r="X70" s="364"/>
      <c r="Y70" s="364"/>
      <c r="Z70" s="364"/>
      <c r="AA70" s="364"/>
      <c r="AB70" s="364"/>
      <c r="AC70" s="364"/>
    </row>
    <row r="71" spans="2:29" s="237" customFormat="1" ht="14.25" customHeight="1">
      <c r="B71" s="603"/>
      <c r="V71" s="364"/>
      <c r="W71" s="364"/>
      <c r="X71" s="364"/>
      <c r="Y71" s="364"/>
      <c r="Z71" s="364"/>
    </row>
    <row r="72" spans="2:29" s="237" customFormat="1" ht="17.25" customHeight="1">
      <c r="V72" s="364"/>
      <c r="W72" s="364"/>
      <c r="X72" s="364"/>
      <c r="Y72" s="364"/>
      <c r="Z72" s="364"/>
    </row>
    <row r="73" spans="2:29" s="237" customFormat="1" ht="17.25" customHeight="1">
      <c r="B73" s="44" t="s">
        <v>489</v>
      </c>
      <c r="V73" s="364"/>
      <c r="W73" s="364"/>
      <c r="X73" s="364"/>
      <c r="Y73" s="364"/>
      <c r="Z73" s="364"/>
    </row>
    <row r="74" spans="2:29" s="237" customFormat="1" ht="17.25" customHeight="1">
      <c r="C74" s="561" t="s">
        <v>108</v>
      </c>
      <c r="D74" s="561" t="s">
        <v>108</v>
      </c>
      <c r="E74" s="561" t="s">
        <v>108</v>
      </c>
      <c r="F74" s="561" t="s">
        <v>108</v>
      </c>
      <c r="G74" s="561" t="s">
        <v>108</v>
      </c>
      <c r="V74" s="364"/>
      <c r="W74" s="364"/>
      <c r="X74" s="364"/>
      <c r="Y74" s="364"/>
      <c r="Z74" s="364"/>
    </row>
    <row r="75" spans="2:29" ht="17.25" customHeight="1">
      <c r="B75" s="554"/>
      <c r="C75" s="555">
        <v>2015</v>
      </c>
      <c r="D75" s="555">
        <v>2016</v>
      </c>
      <c r="E75" s="555">
        <v>2017</v>
      </c>
      <c r="F75" s="555">
        <v>2018</v>
      </c>
      <c r="G75" s="555">
        <v>2019</v>
      </c>
      <c r="H75" s="556">
        <v>2020</v>
      </c>
      <c r="I75" s="556">
        <v>2025</v>
      </c>
      <c r="J75" s="556">
        <v>2030</v>
      </c>
      <c r="K75" s="556">
        <v>2035</v>
      </c>
      <c r="L75" s="556">
        <v>2040</v>
      </c>
      <c r="M75" s="556">
        <v>2045</v>
      </c>
      <c r="N75" s="556">
        <v>2050</v>
      </c>
      <c r="V75" s="364"/>
      <c r="W75" s="364"/>
      <c r="X75" s="364"/>
      <c r="Y75" s="364"/>
      <c r="Z75" s="364"/>
    </row>
    <row r="76" spans="2:29" ht="17.25" customHeight="1">
      <c r="B76" s="599" t="s">
        <v>85</v>
      </c>
      <c r="C76" s="562">
        <v>1.6180000000000001</v>
      </c>
      <c r="D76" s="562">
        <v>1.4550000000000001</v>
      </c>
      <c r="E76" s="562">
        <v>1.619</v>
      </c>
      <c r="F76" s="587">
        <v>1.8194939800000001</v>
      </c>
      <c r="G76" s="587">
        <v>1.6285244480000001</v>
      </c>
      <c r="H76" s="563">
        <v>1.0585408912000001</v>
      </c>
      <c r="I76" s="563">
        <v>1.6936654259200001</v>
      </c>
      <c r="J76" s="563">
        <v>1.7750916483200001</v>
      </c>
      <c r="K76" s="563">
        <v>1.7750916483200001</v>
      </c>
      <c r="L76" s="563">
        <v>1.7750916483200001</v>
      </c>
      <c r="M76" s="563">
        <v>1.7750916483200001</v>
      </c>
      <c r="N76" s="563">
        <v>1.7750916483200001</v>
      </c>
      <c r="V76" s="364"/>
      <c r="W76" s="364"/>
      <c r="X76" s="364"/>
      <c r="Y76" s="364"/>
      <c r="Z76" s="364"/>
    </row>
    <row r="77" spans="2:29" ht="17.25" customHeight="1">
      <c r="B77" s="604"/>
      <c r="C77" s="604"/>
      <c r="D77" s="604"/>
      <c r="E77" s="604"/>
      <c r="F77" s="604"/>
      <c r="G77" s="604"/>
      <c r="H77" s="604"/>
      <c r="I77" s="604"/>
      <c r="J77" s="604"/>
      <c r="K77" s="604"/>
      <c r="L77" s="604"/>
      <c r="M77" s="604"/>
      <c r="N77" s="604"/>
      <c r="V77" s="364"/>
      <c r="W77" s="364"/>
      <c r="X77" s="364"/>
      <c r="Y77" s="364"/>
      <c r="Z77" s="364"/>
    </row>
    <row r="78" spans="2:29" ht="17.25" customHeight="1">
      <c r="B78" s="605" t="s">
        <v>490</v>
      </c>
      <c r="C78" s="605"/>
      <c r="D78" s="605"/>
      <c r="E78" s="605"/>
      <c r="F78" s="606"/>
      <c r="G78" s="606"/>
      <c r="H78" s="606"/>
      <c r="I78" s="606"/>
      <c r="J78" s="606"/>
      <c r="K78" s="606"/>
      <c r="L78" s="606"/>
      <c r="M78" s="606"/>
      <c r="N78" s="606"/>
      <c r="V78" s="364"/>
      <c r="W78" s="364"/>
      <c r="X78" s="364"/>
      <c r="Y78" s="364"/>
      <c r="Z78" s="364"/>
    </row>
    <row r="79" spans="2:29" ht="17.25" customHeight="1">
      <c r="B79" s="591"/>
      <c r="C79" s="593">
        <v>2015</v>
      </c>
      <c r="D79" s="593">
        <v>2016</v>
      </c>
      <c r="E79" s="593">
        <v>2017</v>
      </c>
      <c r="F79" s="593">
        <v>2018</v>
      </c>
      <c r="G79" s="593">
        <v>2019</v>
      </c>
      <c r="H79" s="593">
        <v>2020</v>
      </c>
      <c r="I79" s="593">
        <v>2025</v>
      </c>
      <c r="J79" s="593">
        <v>2030</v>
      </c>
      <c r="K79" s="593">
        <v>2035</v>
      </c>
      <c r="L79" s="593">
        <v>2040</v>
      </c>
      <c r="M79" s="593">
        <v>2045</v>
      </c>
      <c r="N79" s="593">
        <v>2050</v>
      </c>
      <c r="V79" s="364"/>
      <c r="W79" s="364"/>
      <c r="X79" s="364"/>
      <c r="Y79" s="364"/>
      <c r="Z79" s="364"/>
    </row>
    <row r="80" spans="2:29" ht="17.25" customHeight="1">
      <c r="B80" s="221" t="s">
        <v>190</v>
      </c>
      <c r="C80" s="607">
        <v>1</v>
      </c>
      <c r="D80" s="607">
        <v>1</v>
      </c>
      <c r="E80" s="607">
        <v>1</v>
      </c>
      <c r="F80" s="607">
        <v>1</v>
      </c>
      <c r="G80" s="607">
        <v>1</v>
      </c>
      <c r="H80" s="607">
        <v>1</v>
      </c>
      <c r="I80" s="607">
        <v>0.96</v>
      </c>
      <c r="J80" s="607">
        <v>0.77</v>
      </c>
      <c r="K80" s="607">
        <v>0.84899999999999998</v>
      </c>
      <c r="L80" s="607">
        <v>0.70000000000000007</v>
      </c>
      <c r="M80" s="607">
        <v>0.35000000000000003</v>
      </c>
      <c r="N80" s="607">
        <v>0.11999999999999997</v>
      </c>
      <c r="V80" s="364"/>
      <c r="W80" s="364"/>
      <c r="X80" s="364"/>
      <c r="Y80" s="364"/>
      <c r="Z80" s="364"/>
    </row>
    <row r="81" spans="2:41" ht="17.25" customHeight="1">
      <c r="B81" s="608" t="s">
        <v>491</v>
      </c>
      <c r="C81" s="609">
        <v>1</v>
      </c>
      <c r="D81" s="609">
        <v>1</v>
      </c>
      <c r="E81" s="609">
        <v>1</v>
      </c>
      <c r="F81" s="609">
        <v>1</v>
      </c>
      <c r="G81" s="609">
        <v>1</v>
      </c>
      <c r="H81" s="609">
        <v>1</v>
      </c>
      <c r="I81" s="609">
        <v>0.90999999999999992</v>
      </c>
      <c r="J81" s="609">
        <v>0.67</v>
      </c>
      <c r="K81" s="609">
        <v>0.749</v>
      </c>
      <c r="L81" s="609">
        <v>0.60000000000000009</v>
      </c>
      <c r="M81" s="609">
        <v>0.35000000000000003</v>
      </c>
      <c r="N81" s="609">
        <v>0.11999999999999997</v>
      </c>
      <c r="V81" s="364"/>
      <c r="W81" s="364"/>
      <c r="X81" s="364"/>
      <c r="Y81" s="364"/>
      <c r="Z81" s="364"/>
    </row>
    <row r="82" spans="2:41" ht="17.25" customHeight="1">
      <c r="B82" s="608" t="s">
        <v>492</v>
      </c>
      <c r="C82" s="610">
        <v>0</v>
      </c>
      <c r="D82" s="610">
        <v>0</v>
      </c>
      <c r="E82" s="610">
        <v>0</v>
      </c>
      <c r="F82" s="610">
        <v>0</v>
      </c>
      <c r="G82" s="610">
        <v>0</v>
      </c>
      <c r="H82" s="610">
        <v>0</v>
      </c>
      <c r="I82" s="610">
        <v>0.05</v>
      </c>
      <c r="J82" s="610">
        <v>0.1</v>
      </c>
      <c r="K82" s="610">
        <v>0.1</v>
      </c>
      <c r="L82" s="610">
        <v>0.1</v>
      </c>
      <c r="M82" s="610">
        <v>0</v>
      </c>
      <c r="N82" s="610">
        <v>0</v>
      </c>
      <c r="V82" s="364"/>
      <c r="W82" s="364"/>
      <c r="X82" s="364"/>
      <c r="Y82" s="364"/>
      <c r="Z82" s="364"/>
    </row>
    <row r="83" spans="2:41" ht="17.25" customHeight="1">
      <c r="B83" s="221" t="s">
        <v>71</v>
      </c>
      <c r="C83" s="558">
        <v>0</v>
      </c>
      <c r="D83" s="558">
        <v>0</v>
      </c>
      <c r="E83" s="558">
        <v>0</v>
      </c>
      <c r="F83" s="558">
        <v>0</v>
      </c>
      <c r="G83" s="558">
        <v>0</v>
      </c>
      <c r="H83" s="558">
        <v>0</v>
      </c>
      <c r="I83" s="611">
        <v>0.04</v>
      </c>
      <c r="J83" s="612">
        <v>0.22500000000000001</v>
      </c>
      <c r="K83" s="612">
        <v>9.9000000000000005E-2</v>
      </c>
      <c r="L83" s="611">
        <v>0.18</v>
      </c>
      <c r="M83" s="611">
        <v>0.45</v>
      </c>
      <c r="N83" s="612">
        <v>0.65</v>
      </c>
      <c r="V83" s="364"/>
      <c r="W83" s="364"/>
      <c r="X83" s="364"/>
      <c r="Y83" s="364"/>
      <c r="Z83" s="364"/>
    </row>
    <row r="84" spans="2:41" ht="17.25" customHeight="1">
      <c r="B84" s="608" t="s">
        <v>493</v>
      </c>
      <c r="C84" s="609">
        <v>0</v>
      </c>
      <c r="D84" s="609">
        <v>0</v>
      </c>
      <c r="E84" s="609">
        <v>0</v>
      </c>
      <c r="F84" s="609">
        <v>0</v>
      </c>
      <c r="G84" s="609">
        <v>0</v>
      </c>
      <c r="H84" s="609">
        <v>0</v>
      </c>
      <c r="I84" s="613">
        <v>3.9999999999999966E-3</v>
      </c>
      <c r="J84" s="613">
        <v>2.2499999999999992E-2</v>
      </c>
      <c r="K84" s="613">
        <v>9.8999999999999921E-3</v>
      </c>
      <c r="L84" s="613">
        <v>1.7999999999999988E-2</v>
      </c>
      <c r="M84" s="613">
        <v>4.4999999999999984E-2</v>
      </c>
      <c r="N84" s="613">
        <v>6.4999999999999947E-2</v>
      </c>
      <c r="V84" s="364"/>
      <c r="W84" s="364"/>
      <c r="X84" s="364"/>
      <c r="Y84" s="364"/>
      <c r="Z84" s="364"/>
    </row>
    <row r="85" spans="2:41" ht="17.25" customHeight="1">
      <c r="B85" s="608" t="s">
        <v>494</v>
      </c>
      <c r="C85" s="610">
        <v>0</v>
      </c>
      <c r="D85" s="610">
        <v>0</v>
      </c>
      <c r="E85" s="610">
        <v>0</v>
      </c>
      <c r="F85" s="610">
        <v>0</v>
      </c>
      <c r="G85" s="610">
        <v>0</v>
      </c>
      <c r="H85" s="610">
        <v>0</v>
      </c>
      <c r="I85" s="610">
        <v>3.6000000000000004E-2</v>
      </c>
      <c r="J85" s="610">
        <v>0.20250000000000001</v>
      </c>
      <c r="K85" s="610">
        <v>8.9100000000000013E-2</v>
      </c>
      <c r="L85" s="610">
        <v>0.16200000000000001</v>
      </c>
      <c r="M85" s="610">
        <v>0.40500000000000003</v>
      </c>
      <c r="N85" s="610">
        <v>0.58500000000000008</v>
      </c>
      <c r="V85" s="364"/>
      <c r="W85" s="364"/>
      <c r="X85" s="364"/>
      <c r="Y85" s="364"/>
      <c r="Z85" s="364"/>
    </row>
    <row r="86" spans="2:41" ht="17.25" customHeight="1">
      <c r="B86" s="221" t="s">
        <v>495</v>
      </c>
      <c r="C86" s="558">
        <v>0</v>
      </c>
      <c r="D86" s="558">
        <v>0</v>
      </c>
      <c r="E86" s="558">
        <v>0</v>
      </c>
      <c r="F86" s="558">
        <v>0</v>
      </c>
      <c r="G86" s="558">
        <v>0</v>
      </c>
      <c r="H86" s="558">
        <v>0</v>
      </c>
      <c r="I86" s="558">
        <v>0</v>
      </c>
      <c r="J86" s="612">
        <v>5.0000000000000001E-3</v>
      </c>
      <c r="K86" s="612">
        <v>5.1999999999999998E-2</v>
      </c>
      <c r="L86" s="558">
        <v>0.12</v>
      </c>
      <c r="M86" s="558">
        <v>0.2</v>
      </c>
      <c r="N86" s="612">
        <v>0.23</v>
      </c>
      <c r="V86" s="364"/>
      <c r="W86" s="364"/>
      <c r="X86" s="364"/>
      <c r="Y86" s="364"/>
      <c r="Z86" s="364"/>
    </row>
    <row r="87" spans="2:41" ht="15.75" customHeight="1">
      <c r="B87" s="614" t="s">
        <v>496</v>
      </c>
      <c r="C87" s="615">
        <v>0</v>
      </c>
      <c r="D87" s="615">
        <v>0</v>
      </c>
      <c r="E87" s="615">
        <v>0</v>
      </c>
      <c r="F87" s="615">
        <v>0</v>
      </c>
      <c r="G87" s="615">
        <v>0</v>
      </c>
      <c r="H87" s="615">
        <v>0</v>
      </c>
      <c r="I87" s="615">
        <v>0</v>
      </c>
      <c r="J87" s="615">
        <v>5.0000000000000001E-3</v>
      </c>
      <c r="K87" s="615">
        <v>5.1999999999999998E-2</v>
      </c>
      <c r="L87" s="615">
        <v>0.12</v>
      </c>
      <c r="M87" s="615">
        <v>0.2</v>
      </c>
      <c r="N87" s="615">
        <v>0.23</v>
      </c>
      <c r="V87" s="364"/>
      <c r="W87" s="364"/>
      <c r="X87" s="364"/>
      <c r="Y87" s="364"/>
      <c r="Z87" s="364"/>
    </row>
    <row r="88" spans="2:41" ht="17.25" customHeight="1">
      <c r="B88" s="614" t="s">
        <v>497</v>
      </c>
      <c r="C88" s="616"/>
      <c r="D88" s="616"/>
      <c r="E88" s="616"/>
      <c r="F88" s="616"/>
      <c r="G88" s="617"/>
      <c r="H88" s="617"/>
      <c r="I88" s="618"/>
      <c r="J88" s="618"/>
      <c r="K88" s="618"/>
      <c r="L88" s="618"/>
      <c r="M88" s="618"/>
      <c r="N88" s="618"/>
      <c r="V88" s="364"/>
      <c r="W88" s="364"/>
      <c r="X88" s="364"/>
      <c r="Y88" s="364"/>
      <c r="Z88" s="364"/>
    </row>
    <row r="89" spans="2:41" ht="17.25" customHeight="1">
      <c r="B89" s="608" t="s">
        <v>498</v>
      </c>
      <c r="C89" s="610">
        <v>0</v>
      </c>
      <c r="D89" s="610">
        <v>0</v>
      </c>
      <c r="E89" s="610">
        <v>0</v>
      </c>
      <c r="F89" s="610">
        <v>0</v>
      </c>
      <c r="G89" s="610">
        <v>0</v>
      </c>
      <c r="H89" s="610">
        <v>0</v>
      </c>
      <c r="I89" s="610">
        <v>0</v>
      </c>
      <c r="J89" s="610">
        <v>0</v>
      </c>
      <c r="K89" s="610">
        <v>0</v>
      </c>
      <c r="L89" s="610">
        <v>0</v>
      </c>
      <c r="M89" s="610">
        <v>0</v>
      </c>
      <c r="N89" s="610">
        <v>0</v>
      </c>
      <c r="V89" s="364"/>
      <c r="W89" s="364"/>
      <c r="X89" s="364"/>
      <c r="Y89" s="364"/>
      <c r="Z89" s="364"/>
    </row>
    <row r="90" spans="2:41" ht="17.25" customHeight="1">
      <c r="B90" s="608" t="s">
        <v>499</v>
      </c>
      <c r="C90" s="123"/>
      <c r="D90" s="123"/>
      <c r="E90" s="123"/>
      <c r="F90" s="123"/>
      <c r="G90" s="619"/>
      <c r="H90" s="619"/>
      <c r="I90" s="619"/>
      <c r="J90" s="619"/>
      <c r="K90" s="619"/>
      <c r="L90" s="619"/>
      <c r="M90" s="619"/>
      <c r="N90" s="619"/>
      <c r="V90" s="364"/>
      <c r="W90" s="364"/>
      <c r="X90" s="364"/>
      <c r="Y90" s="364"/>
      <c r="Z90" s="364"/>
    </row>
    <row r="91" spans="2:41" ht="17.25" customHeight="1">
      <c r="B91" s="378" t="s">
        <v>500</v>
      </c>
      <c r="C91" s="520"/>
      <c r="D91" s="520"/>
      <c r="E91" s="520"/>
      <c r="F91" s="520"/>
      <c r="G91" s="520"/>
      <c r="H91" s="520"/>
      <c r="I91" s="620">
        <v>-0.04</v>
      </c>
      <c r="J91" s="620">
        <v>-0.23</v>
      </c>
      <c r="K91" s="620">
        <v>-0.151</v>
      </c>
      <c r="L91" s="620">
        <v>-0.3</v>
      </c>
      <c r="M91" s="620">
        <v>-0.65</v>
      </c>
      <c r="N91" s="620">
        <v>-0.88</v>
      </c>
      <c r="V91" s="364"/>
      <c r="W91" s="364"/>
      <c r="X91" s="364"/>
      <c r="Y91" s="364"/>
      <c r="Z91" s="364"/>
    </row>
    <row r="92" spans="2:41" s="237" customFormat="1" ht="17.25" customHeight="1">
      <c r="B92" s="237" t="s">
        <v>501</v>
      </c>
      <c r="I92" s="621">
        <v>-0.02</v>
      </c>
      <c r="J92" s="621">
        <v>-0.06</v>
      </c>
      <c r="K92" s="621">
        <v>-0.13</v>
      </c>
      <c r="L92" s="621">
        <v>-0.26</v>
      </c>
      <c r="M92" s="621">
        <v>-0.59</v>
      </c>
      <c r="N92" s="621">
        <v>-0.75</v>
      </c>
      <c r="V92" s="364"/>
      <c r="W92" s="364"/>
      <c r="X92" s="364"/>
      <c r="Y92" s="364"/>
      <c r="Z92" s="364"/>
    </row>
    <row r="93" spans="2:41" s="237" customFormat="1" ht="17.25" customHeight="1">
      <c r="B93" s="622" t="s">
        <v>502</v>
      </c>
      <c r="G93" s="118">
        <v>1</v>
      </c>
      <c r="H93" s="118">
        <v>1</v>
      </c>
      <c r="I93" s="118">
        <v>0.91399999999999992</v>
      </c>
      <c r="J93" s="118">
        <v>0.69750000000000001</v>
      </c>
      <c r="K93" s="118">
        <v>0.81090000000000007</v>
      </c>
      <c r="L93" s="118">
        <v>0.7380000000000001</v>
      </c>
      <c r="M93" s="118">
        <v>0.59499999999999997</v>
      </c>
      <c r="N93" s="118">
        <v>0.41499999999999992</v>
      </c>
      <c r="V93" s="364"/>
      <c r="W93" s="364"/>
      <c r="X93" s="364"/>
      <c r="Y93" s="364"/>
      <c r="Z93" s="364"/>
      <c r="AL93" s="118"/>
      <c r="AM93" s="118"/>
      <c r="AN93" s="118"/>
      <c r="AO93" s="118"/>
    </row>
    <row r="94" spans="2:41" s="237" customFormat="1" ht="17.25" customHeight="1">
      <c r="B94" s="622" t="s">
        <v>503</v>
      </c>
      <c r="G94" s="118">
        <v>0</v>
      </c>
      <c r="H94" s="118">
        <v>0</v>
      </c>
      <c r="I94" s="118">
        <v>8.6000000000000007E-2</v>
      </c>
      <c r="J94" s="118">
        <v>0.30249999999999999</v>
      </c>
      <c r="K94" s="118">
        <v>0.18910000000000002</v>
      </c>
      <c r="L94" s="118">
        <v>0.26200000000000001</v>
      </c>
      <c r="M94" s="118">
        <v>0.40500000000000003</v>
      </c>
      <c r="N94" s="118">
        <v>0.58500000000000008</v>
      </c>
      <c r="V94" s="364"/>
      <c r="W94" s="364"/>
      <c r="X94" s="364"/>
      <c r="Y94" s="364"/>
      <c r="Z94" s="364"/>
      <c r="AL94" s="118"/>
      <c r="AM94" s="118"/>
      <c r="AN94" s="118"/>
      <c r="AO94" s="118"/>
    </row>
    <row r="95" spans="2:41" ht="17.25" customHeight="1">
      <c r="C95" s="471">
        <v>1</v>
      </c>
      <c r="D95" s="471">
        <v>1</v>
      </c>
      <c r="E95" s="471">
        <v>1</v>
      </c>
      <c r="F95" s="471">
        <v>1</v>
      </c>
      <c r="G95" s="471">
        <v>1</v>
      </c>
      <c r="H95" s="471">
        <v>1</v>
      </c>
      <c r="I95" s="471">
        <v>1</v>
      </c>
      <c r="J95" s="471">
        <v>1</v>
      </c>
      <c r="K95" s="471">
        <v>1</v>
      </c>
      <c r="L95" s="471">
        <v>1</v>
      </c>
      <c r="M95" s="471">
        <v>1</v>
      </c>
      <c r="N95" s="471">
        <v>1</v>
      </c>
      <c r="V95" s="364"/>
      <c r="W95" s="364"/>
      <c r="X95" s="364"/>
      <c r="Y95" s="364"/>
      <c r="Z95" s="364"/>
      <c r="AL95" s="118"/>
      <c r="AM95" s="118"/>
      <c r="AN95" s="118"/>
      <c r="AO95" s="118"/>
    </row>
    <row r="96" spans="2:41" s="237" customFormat="1" ht="17.25" customHeight="1">
      <c r="V96" s="364"/>
      <c r="W96" s="364"/>
      <c r="X96" s="364"/>
      <c r="Y96" s="364"/>
      <c r="Z96" s="364"/>
    </row>
    <row r="97" spans="2:26" ht="17.25" customHeight="1">
      <c r="B97" s="44" t="s">
        <v>504</v>
      </c>
      <c r="C97" s="605"/>
      <c r="D97" s="605"/>
      <c r="E97" s="605"/>
      <c r="F97" s="606"/>
      <c r="G97" s="606"/>
      <c r="H97" s="606"/>
      <c r="I97" s="606"/>
      <c r="J97" s="606"/>
      <c r="K97" s="606"/>
      <c r="L97" s="606"/>
      <c r="M97" s="606"/>
      <c r="N97" s="606"/>
      <c r="V97" s="364"/>
      <c r="W97" s="364"/>
      <c r="X97" s="364"/>
      <c r="Y97" s="364"/>
      <c r="Z97" s="364"/>
    </row>
    <row r="98" spans="2:26" ht="17.25" customHeight="1">
      <c r="B98" s="591"/>
      <c r="C98" s="593">
        <v>2015</v>
      </c>
      <c r="D98" s="593">
        <v>2016</v>
      </c>
      <c r="E98" s="593">
        <v>2017</v>
      </c>
      <c r="F98" s="593">
        <v>2018</v>
      </c>
      <c r="G98" s="593">
        <v>2019</v>
      </c>
      <c r="H98" s="593">
        <v>2020</v>
      </c>
      <c r="I98" s="593">
        <v>2025</v>
      </c>
      <c r="J98" s="593">
        <v>2030</v>
      </c>
      <c r="K98" s="593">
        <v>2035</v>
      </c>
      <c r="L98" s="593">
        <v>2040</v>
      </c>
      <c r="M98" s="593">
        <v>2045</v>
      </c>
      <c r="N98" s="593">
        <v>2050</v>
      </c>
      <c r="V98" s="364"/>
      <c r="W98" s="364"/>
      <c r="X98" s="364"/>
      <c r="Y98" s="364"/>
      <c r="Z98" s="364"/>
    </row>
    <row r="99" spans="2:26" ht="17.25" customHeight="1">
      <c r="B99" s="123" t="s">
        <v>84</v>
      </c>
      <c r="C99" s="623">
        <v>1.6180000000000001</v>
      </c>
      <c r="D99" s="623">
        <v>1.4550000000000001</v>
      </c>
      <c r="E99" s="623">
        <v>1.619</v>
      </c>
      <c r="F99" s="623">
        <v>1.8194939800000001</v>
      </c>
      <c r="G99" s="623">
        <v>1.6285244480000001</v>
      </c>
      <c r="H99" s="623">
        <v>1.0585408912000001</v>
      </c>
      <c r="I99" s="623">
        <v>1.6936654259200001</v>
      </c>
      <c r="J99" s="624">
        <v>1.7750916483200001</v>
      </c>
      <c r="K99" s="623">
        <v>1.7750916483200001</v>
      </c>
      <c r="L99" s="623">
        <v>1.7750916483200001</v>
      </c>
      <c r="M99" s="623">
        <v>1.7750916483200001</v>
      </c>
      <c r="N99" s="624">
        <v>1.7750916483200001</v>
      </c>
      <c r="V99" s="364"/>
      <c r="W99" s="364"/>
      <c r="X99" s="364"/>
      <c r="Y99" s="364"/>
      <c r="Z99" s="364"/>
    </row>
    <row r="100" spans="2:26" ht="17.25" customHeight="1">
      <c r="B100" s="123" t="s">
        <v>86</v>
      </c>
      <c r="C100" s="623">
        <v>0</v>
      </c>
      <c r="D100" s="623">
        <v>0</v>
      </c>
      <c r="E100" s="623">
        <v>0</v>
      </c>
      <c r="F100" s="623">
        <v>0</v>
      </c>
      <c r="G100" s="623">
        <v>0</v>
      </c>
      <c r="H100" s="623">
        <v>0</v>
      </c>
      <c r="I100" s="623">
        <v>6.0971955333120012E-2</v>
      </c>
      <c r="J100" s="623">
        <v>0.35945605878480003</v>
      </c>
      <c r="K100" s="623">
        <v>0.15816066586531202</v>
      </c>
      <c r="L100" s="623">
        <v>0.28756484702784002</v>
      </c>
      <c r="M100" s="623">
        <v>0.71891211756960005</v>
      </c>
      <c r="N100" s="623">
        <v>1.0384286142672001</v>
      </c>
      <c r="V100" s="364"/>
      <c r="W100" s="364"/>
      <c r="X100" s="364"/>
      <c r="Y100" s="364"/>
      <c r="Z100" s="364"/>
    </row>
    <row r="101" spans="2:26" ht="17.25" customHeight="1">
      <c r="B101" s="123" t="s">
        <v>87</v>
      </c>
      <c r="C101" s="623">
        <v>0</v>
      </c>
      <c r="D101" s="623">
        <v>0</v>
      </c>
      <c r="E101" s="623">
        <v>0</v>
      </c>
      <c r="F101" s="623">
        <v>0</v>
      </c>
      <c r="G101" s="623">
        <v>0</v>
      </c>
      <c r="H101" s="623">
        <v>0</v>
      </c>
      <c r="I101" s="623">
        <v>8.4683271296000007E-2</v>
      </c>
      <c r="J101" s="623">
        <v>0.17750916483200002</v>
      </c>
      <c r="K101" s="623">
        <v>0.17750916483200002</v>
      </c>
      <c r="L101" s="623">
        <v>0.17750916483200002</v>
      </c>
      <c r="M101" s="623">
        <v>0</v>
      </c>
      <c r="N101" s="623">
        <v>0</v>
      </c>
    </row>
    <row r="102" spans="2:26" ht="17.25" customHeight="1">
      <c r="B102" s="123" t="s">
        <v>88</v>
      </c>
      <c r="C102" s="623">
        <v>0</v>
      </c>
      <c r="D102" s="623">
        <v>0</v>
      </c>
      <c r="E102" s="623">
        <v>0</v>
      </c>
      <c r="F102" s="623">
        <v>0</v>
      </c>
      <c r="G102" s="623">
        <v>0</v>
      </c>
      <c r="H102" s="623">
        <v>0</v>
      </c>
      <c r="I102" s="623">
        <v>0</v>
      </c>
      <c r="J102" s="623">
        <v>0</v>
      </c>
      <c r="K102" s="623">
        <v>0</v>
      </c>
      <c r="L102" s="623">
        <v>0</v>
      </c>
      <c r="M102" s="623">
        <v>0</v>
      </c>
      <c r="N102" s="623">
        <v>0</v>
      </c>
    </row>
    <row r="103" spans="2:26" ht="17.25" customHeight="1">
      <c r="B103" s="123" t="s">
        <v>89</v>
      </c>
      <c r="C103" s="623">
        <v>0</v>
      </c>
      <c r="D103" s="623">
        <v>0</v>
      </c>
      <c r="E103" s="623">
        <v>0</v>
      </c>
      <c r="F103" s="623">
        <v>0</v>
      </c>
      <c r="G103" s="623">
        <v>0</v>
      </c>
      <c r="H103" s="623">
        <v>0</v>
      </c>
      <c r="I103" s="623">
        <v>6.7746617036799949E-3</v>
      </c>
      <c r="J103" s="623">
        <v>3.9939562087199988E-2</v>
      </c>
      <c r="K103" s="623">
        <v>1.7573407318367987E-2</v>
      </c>
      <c r="L103" s="623">
        <v>3.1951649669759982E-2</v>
      </c>
      <c r="M103" s="623">
        <v>7.9879124174399976E-2</v>
      </c>
      <c r="N103" s="623">
        <v>0.11538095714079991</v>
      </c>
    </row>
    <row r="104" spans="2:26" ht="17.25" customHeight="1">
      <c r="B104" s="123" t="s">
        <v>90</v>
      </c>
      <c r="C104" s="623">
        <v>1.6180000000000001</v>
      </c>
      <c r="D104" s="623">
        <v>1.4550000000000001</v>
      </c>
      <c r="E104" s="623">
        <v>1.619</v>
      </c>
      <c r="F104" s="623">
        <v>1.8194939800000001</v>
      </c>
      <c r="G104" s="623">
        <v>1.6285244480000001</v>
      </c>
      <c r="H104" s="623">
        <v>1.0585408912000001</v>
      </c>
      <c r="I104" s="623">
        <v>1.5412355375872</v>
      </c>
      <c r="J104" s="623">
        <v>1.1893114043744002</v>
      </c>
      <c r="K104" s="623">
        <v>1.3295436445916802</v>
      </c>
      <c r="L104" s="623">
        <v>1.0650549889920002</v>
      </c>
      <c r="M104" s="623">
        <v>0.6212820769120001</v>
      </c>
      <c r="N104" s="623">
        <v>0.21301099779839996</v>
      </c>
    </row>
    <row r="105" spans="2:26" ht="17.25" customHeight="1">
      <c r="B105" s="123" t="s">
        <v>91</v>
      </c>
      <c r="C105" s="623">
        <v>0</v>
      </c>
      <c r="D105" s="623">
        <v>0</v>
      </c>
      <c r="E105" s="623">
        <v>0</v>
      </c>
      <c r="F105" s="623">
        <v>0</v>
      </c>
      <c r="G105" s="623">
        <v>0</v>
      </c>
      <c r="H105" s="623">
        <v>0</v>
      </c>
      <c r="I105" s="623">
        <v>0</v>
      </c>
      <c r="J105" s="623">
        <v>8.8754582416000014E-3</v>
      </c>
      <c r="K105" s="623">
        <v>9.230476571264E-2</v>
      </c>
      <c r="L105" s="623">
        <v>0.21301099779839999</v>
      </c>
      <c r="M105" s="623">
        <v>0.35501832966400004</v>
      </c>
      <c r="N105" s="623">
        <v>0.40827107911360005</v>
      </c>
    </row>
    <row r="106" spans="2:26" ht="17.25" customHeight="1">
      <c r="B106" s="123" t="s">
        <v>505</v>
      </c>
      <c r="C106" s="623">
        <v>0</v>
      </c>
      <c r="D106" s="623">
        <v>0</v>
      </c>
      <c r="E106" s="623">
        <v>0</v>
      </c>
      <c r="F106" s="623">
        <v>0</v>
      </c>
      <c r="G106" s="623">
        <v>0</v>
      </c>
      <c r="H106" s="623">
        <v>0</v>
      </c>
      <c r="I106" s="623">
        <v>0</v>
      </c>
      <c r="J106" s="623">
        <v>0</v>
      </c>
      <c r="K106" s="623">
        <v>0</v>
      </c>
      <c r="L106" s="623">
        <v>0</v>
      </c>
      <c r="M106" s="623">
        <v>0</v>
      </c>
      <c r="N106" s="623">
        <v>0</v>
      </c>
    </row>
    <row r="107" spans="2:26" ht="17.25" customHeight="1">
      <c r="B107" s="184" t="s">
        <v>506</v>
      </c>
      <c r="C107" s="80">
        <v>1.6180000000000001</v>
      </c>
      <c r="D107" s="80">
        <v>1.4550000000000001</v>
      </c>
      <c r="E107" s="80">
        <v>1.619</v>
      </c>
      <c r="F107" s="80">
        <v>1.8194939800000001</v>
      </c>
      <c r="G107" s="80">
        <v>1.6285244480000001</v>
      </c>
      <c r="H107" s="80">
        <v>1.0585408912000001</v>
      </c>
      <c r="I107" s="80">
        <v>1.6936654259199999</v>
      </c>
      <c r="J107" s="80">
        <v>1.7750916483200001</v>
      </c>
      <c r="K107" s="80">
        <v>1.7750916483200001</v>
      </c>
      <c r="L107" s="80">
        <v>1.7750916483200003</v>
      </c>
      <c r="M107" s="80">
        <v>1.7750916483200001</v>
      </c>
      <c r="N107" s="80">
        <v>1.7750916483200001</v>
      </c>
    </row>
    <row r="108" spans="2:26" ht="17.25" customHeight="1">
      <c r="B108" s="184" t="s">
        <v>507</v>
      </c>
      <c r="C108" s="404">
        <v>0</v>
      </c>
      <c r="D108" s="404">
        <v>0</v>
      </c>
      <c r="E108" s="404">
        <v>0</v>
      </c>
      <c r="F108" s="404">
        <v>0</v>
      </c>
      <c r="G108" s="404">
        <v>0</v>
      </c>
      <c r="H108" s="404">
        <v>0</v>
      </c>
      <c r="I108" s="404">
        <v>0</v>
      </c>
      <c r="J108" s="404">
        <v>8.8754582416000014E-3</v>
      </c>
      <c r="K108" s="404">
        <v>9.230476571264E-2</v>
      </c>
      <c r="L108" s="404">
        <v>0.21301099779839999</v>
      </c>
      <c r="M108" s="404">
        <v>0.35501832966400004</v>
      </c>
      <c r="N108" s="404">
        <v>0.40827107911360005</v>
      </c>
    </row>
    <row r="109" spans="2:26" ht="17.25" customHeight="1">
      <c r="B109" s="184" t="s">
        <v>508</v>
      </c>
      <c r="C109" s="404">
        <v>0</v>
      </c>
      <c r="D109" s="404">
        <v>0</v>
      </c>
      <c r="E109" s="404">
        <v>0</v>
      </c>
      <c r="F109" s="404">
        <v>0</v>
      </c>
      <c r="G109" s="404">
        <v>0</v>
      </c>
      <c r="H109" s="404">
        <v>0</v>
      </c>
      <c r="I109" s="404">
        <v>6.7746617036800003E-2</v>
      </c>
      <c r="J109" s="404">
        <v>0.39939562087200003</v>
      </c>
      <c r="K109" s="404">
        <v>0.17573407318368001</v>
      </c>
      <c r="L109" s="404">
        <v>0.31951649669760002</v>
      </c>
      <c r="M109" s="404">
        <v>0.79879124174400007</v>
      </c>
      <c r="N109" s="404">
        <v>1.1538095714080001</v>
      </c>
    </row>
    <row r="111" spans="2:26" ht="17.25" customHeight="1">
      <c r="B111" s="237" t="s">
        <v>509</v>
      </c>
      <c r="C111" s="80">
        <v>1.6180000000000001</v>
      </c>
      <c r="D111" s="80">
        <v>1.4550000000000001</v>
      </c>
      <c r="E111" s="80">
        <v>1.619</v>
      </c>
      <c r="F111" s="80">
        <v>1.8194939800000001</v>
      </c>
      <c r="G111" s="80">
        <v>1.6285244480000001</v>
      </c>
      <c r="H111" s="80">
        <v>1.0585408912000001</v>
      </c>
      <c r="I111" s="80">
        <v>1.5480101992908799</v>
      </c>
      <c r="J111" s="80">
        <v>1.2381264247032002</v>
      </c>
      <c r="K111" s="80">
        <v>1.4394218176226881</v>
      </c>
      <c r="L111" s="80">
        <v>1.3100176364601603</v>
      </c>
      <c r="M111" s="80">
        <v>1.0561795307504003</v>
      </c>
      <c r="N111" s="80">
        <v>0.73666303405279998</v>
      </c>
    </row>
    <row r="112" spans="2:26" ht="17.25" customHeight="1">
      <c r="B112" s="237" t="s">
        <v>510</v>
      </c>
      <c r="C112" s="404">
        <v>0</v>
      </c>
      <c r="D112" s="404">
        <v>0</v>
      </c>
      <c r="E112" s="404">
        <v>0</v>
      </c>
      <c r="F112" s="404">
        <v>0</v>
      </c>
      <c r="G112" s="404">
        <v>0</v>
      </c>
      <c r="H112" s="404">
        <v>0</v>
      </c>
      <c r="I112" s="404">
        <v>0.14565522662912</v>
      </c>
      <c r="J112" s="404">
        <v>0.5369652236168001</v>
      </c>
      <c r="K112" s="404">
        <v>0.33566983069731204</v>
      </c>
      <c r="L112" s="404">
        <v>0.46507401185984004</v>
      </c>
      <c r="M112" s="404">
        <v>0.71891211756960005</v>
      </c>
      <c r="N112" s="404">
        <v>1.0384286142672001</v>
      </c>
    </row>
    <row r="113" spans="3:4" s="237" customFormat="1" ht="17.25" customHeight="1">
      <c r="C113" s="364"/>
      <c r="D113" s="364"/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LT121"/>
  <sheetViews>
    <sheetView topLeftCell="A3" zoomScale="90" zoomScaleNormal="90" workbookViewId="0">
      <selection activeCell="K59" sqref="K59"/>
    </sheetView>
  </sheetViews>
  <sheetFormatPr baseColWidth="10" defaultColWidth="9.28515625" defaultRowHeight="15"/>
  <cols>
    <col min="1" max="1" width="7.42578125" style="55" customWidth="1"/>
    <col min="2" max="2" width="26.7109375" customWidth="1"/>
    <col min="3" max="11" width="8.7109375" customWidth="1"/>
    <col min="12" max="12" width="8" customWidth="1"/>
    <col min="13" max="13" width="13.7109375" customWidth="1"/>
    <col min="14" max="14" width="8" customWidth="1"/>
    <col min="15" max="982" width="9.28515625" style="55"/>
    <col min="983" max="983" width="12.5703125" style="55" customWidth="1"/>
    <col min="984" max="1008" width="11.42578125" style="55" customWidth="1"/>
  </cols>
  <sheetData>
    <row r="2" spans="1:1008" ht="30" customHeight="1">
      <c r="B2" s="625" t="s">
        <v>511</v>
      </c>
      <c r="C2" s="625"/>
      <c r="D2" s="625"/>
      <c r="E2" s="625"/>
      <c r="F2" s="625"/>
      <c r="G2" s="625"/>
      <c r="H2" s="625"/>
      <c r="I2" s="625"/>
      <c r="J2" s="625"/>
      <c r="K2" s="625"/>
      <c r="L2" s="625"/>
      <c r="M2" s="625"/>
      <c r="N2" s="625"/>
    </row>
    <row r="4" spans="1:1008" s="626" customFormat="1">
      <c r="A4" s="55"/>
      <c r="AKU4" s="55"/>
      <c r="AKV4" s="55"/>
      <c r="AKW4" s="55"/>
      <c r="AKX4" s="55"/>
      <c r="AKY4" s="55"/>
      <c r="AKZ4" s="55"/>
      <c r="ALA4" s="55"/>
      <c r="ALB4" s="55"/>
      <c r="ALC4" s="55"/>
      <c r="ALD4" s="55"/>
      <c r="ALE4" s="55"/>
      <c r="ALF4" s="55"/>
      <c r="ALG4" s="55"/>
      <c r="ALH4" s="55"/>
      <c r="ALI4" s="55"/>
      <c r="ALJ4" s="55"/>
      <c r="ALK4" s="55"/>
      <c r="ALL4" s="55"/>
      <c r="ALM4" s="55"/>
      <c r="ALN4" s="55"/>
      <c r="ALO4" s="55"/>
      <c r="ALP4" s="55"/>
      <c r="ALQ4" s="55"/>
      <c r="ALR4" s="55"/>
      <c r="ALS4" s="55"/>
      <c r="ALT4" s="55"/>
    </row>
    <row r="5" spans="1:1008" s="627" customFormat="1" ht="20.100000000000001" customHeight="1">
      <c r="A5" s="55"/>
      <c r="B5" s="627" t="s">
        <v>379</v>
      </c>
      <c r="AKU5" s="628"/>
      <c r="AKV5" s="55"/>
      <c r="AKW5" s="55"/>
      <c r="AKX5" s="55"/>
      <c r="AKY5" s="55"/>
      <c r="AKZ5" s="55"/>
      <c r="ALA5" s="55"/>
      <c r="ALB5" s="55"/>
      <c r="ALC5" s="55"/>
      <c r="ALD5" s="55"/>
      <c r="ALE5" s="55"/>
      <c r="ALF5" s="55"/>
      <c r="ALG5" s="55"/>
      <c r="ALH5" s="55"/>
      <c r="ALI5" s="55"/>
      <c r="ALJ5" s="55"/>
      <c r="ALK5" s="55"/>
      <c r="ALL5" s="55"/>
      <c r="ALM5" s="55"/>
      <c r="ALN5" s="55"/>
      <c r="ALO5" s="55"/>
      <c r="ALP5" s="55"/>
      <c r="ALQ5" s="55"/>
      <c r="ALR5" s="55"/>
      <c r="ALS5" s="55"/>
      <c r="ALT5" s="55"/>
    </row>
    <row r="6" spans="1:1008" s="626" customFormat="1">
      <c r="A6" s="55"/>
      <c r="AKU6" s="55"/>
      <c r="AKV6" s="55"/>
      <c r="AKW6" s="55"/>
      <c r="AKX6" s="55"/>
      <c r="AKY6" s="55"/>
      <c r="AKZ6" s="55"/>
      <c r="ALA6" s="55"/>
      <c r="ALB6" s="55"/>
      <c r="ALC6" s="55"/>
      <c r="ALD6" s="55"/>
      <c r="ALE6" s="55"/>
      <c r="ALF6" s="55"/>
      <c r="ALG6" s="55"/>
      <c r="ALH6" s="55"/>
      <c r="ALI6" s="55"/>
      <c r="ALJ6" s="55"/>
      <c r="ALK6" s="55"/>
      <c r="ALL6" s="55"/>
      <c r="ALM6" s="55"/>
      <c r="ALN6" s="55"/>
      <c r="ALO6" s="55"/>
      <c r="ALP6" s="55"/>
      <c r="ALQ6" s="55"/>
      <c r="ALR6" s="55"/>
      <c r="ALS6" s="55"/>
      <c r="ALT6" s="55"/>
    </row>
    <row r="7" spans="1:1008" s="626" customFormat="1">
      <c r="A7" s="55"/>
      <c r="B7" s="244" t="s">
        <v>251</v>
      </c>
      <c r="C7" s="2"/>
      <c r="D7" s="2"/>
      <c r="E7" s="2"/>
      <c r="F7" s="629">
        <v>0.02</v>
      </c>
      <c r="G7" s="629">
        <v>0.06</v>
      </c>
      <c r="H7" s="629">
        <v>0.2</v>
      </c>
      <c r="I7" s="2"/>
      <c r="J7" s="1"/>
      <c r="K7" s="1"/>
      <c r="L7" s="1"/>
      <c r="M7" s="237"/>
      <c r="AKU7" s="55"/>
      <c r="AKV7" s="55"/>
      <c r="AKW7" s="55"/>
      <c r="AKX7" s="55"/>
      <c r="AKY7" s="55"/>
      <c r="AKZ7" s="55"/>
      <c r="ALA7" s="55"/>
      <c r="ALB7" s="55"/>
      <c r="ALC7" s="55"/>
      <c r="ALD7" s="55"/>
      <c r="ALE7" s="55"/>
      <c r="ALF7" s="55"/>
      <c r="ALG7" s="55"/>
      <c r="ALH7" s="55"/>
      <c r="ALI7" s="55"/>
      <c r="ALJ7" s="55"/>
      <c r="ALK7" s="55"/>
      <c r="ALL7" s="55"/>
      <c r="ALM7" s="55"/>
      <c r="ALN7" s="55"/>
      <c r="ALO7" s="55"/>
      <c r="ALP7" s="55"/>
      <c r="ALQ7" s="55"/>
      <c r="ALR7" s="55"/>
      <c r="ALS7" s="55"/>
      <c r="ALT7" s="55"/>
    </row>
    <row r="8" spans="1:1008" s="626" customFormat="1">
      <c r="A8" s="55"/>
      <c r="B8" s="3"/>
      <c r="C8" s="3"/>
      <c r="D8" s="4">
        <v>2019</v>
      </c>
      <c r="E8" s="4">
        <v>2020</v>
      </c>
      <c r="F8" s="4">
        <v>2025</v>
      </c>
      <c r="G8" s="4">
        <v>2030</v>
      </c>
      <c r="H8" s="4">
        <v>2035</v>
      </c>
      <c r="I8" s="4">
        <v>2040</v>
      </c>
      <c r="J8" s="4">
        <v>2045</v>
      </c>
      <c r="K8" s="4">
        <v>2050</v>
      </c>
      <c r="AKS8" s="55"/>
      <c r="AKT8" s="55"/>
      <c r="AKU8" s="55"/>
      <c r="AKV8" s="55"/>
      <c r="AKW8" s="55"/>
      <c r="AKX8" s="55"/>
      <c r="AKY8" s="55"/>
      <c r="AKZ8" s="55"/>
      <c r="ALA8" s="55"/>
      <c r="ALB8" s="55"/>
      <c r="ALC8" s="55"/>
      <c r="ALD8" s="55"/>
      <c r="ALE8" s="55"/>
      <c r="ALF8" s="55"/>
      <c r="ALG8" s="55"/>
      <c r="ALH8" s="55"/>
      <c r="ALI8" s="55"/>
      <c r="ALJ8" s="55"/>
      <c r="ALK8" s="55"/>
      <c r="ALL8" s="55"/>
      <c r="ALM8" s="55"/>
      <c r="ALN8" s="55"/>
      <c r="ALO8" s="55"/>
      <c r="ALP8" s="55"/>
      <c r="ALQ8" s="55"/>
      <c r="ALR8" s="55"/>
      <c r="ALS8" s="55"/>
      <c r="ALT8" s="55"/>
    </row>
    <row r="9" spans="1:1008" s="631" customFormat="1">
      <c r="A9" s="55"/>
      <c r="B9" s="3" t="s">
        <v>254</v>
      </c>
      <c r="C9" s="3"/>
      <c r="D9" s="6">
        <v>0</v>
      </c>
      <c r="E9" s="6">
        <v>0</v>
      </c>
      <c r="F9" s="6">
        <v>2.3599999999999999E-2</v>
      </c>
      <c r="G9" s="6">
        <v>0.1</v>
      </c>
      <c r="H9" s="6">
        <v>0.2</v>
      </c>
      <c r="I9" s="6">
        <v>0.37</v>
      </c>
      <c r="J9" s="6">
        <v>0.54</v>
      </c>
      <c r="K9" s="6">
        <v>0.85</v>
      </c>
      <c r="L9" s="626"/>
      <c r="M9" s="626"/>
      <c r="N9" s="626"/>
      <c r="AKS9" s="630"/>
      <c r="AKT9" s="630"/>
      <c r="AKU9" s="630"/>
      <c r="AKV9" s="630"/>
      <c r="AKW9" s="630"/>
      <c r="AKX9" s="630"/>
      <c r="AKY9" s="630"/>
      <c r="AKZ9" s="630"/>
      <c r="ALA9" s="630"/>
      <c r="ALB9" s="630"/>
      <c r="ALC9" s="630"/>
      <c r="ALD9" s="630"/>
      <c r="ALE9" s="630"/>
      <c r="ALF9" s="630"/>
      <c r="ALG9" s="630"/>
      <c r="ALH9" s="630"/>
      <c r="ALI9" s="630"/>
      <c r="ALJ9" s="630"/>
      <c r="ALK9" s="630"/>
      <c r="ALL9" s="630"/>
      <c r="ALM9" s="630"/>
      <c r="ALN9" s="630"/>
      <c r="ALO9" s="630"/>
      <c r="ALP9" s="630"/>
      <c r="ALQ9" s="630"/>
      <c r="ALR9" s="630"/>
      <c r="ALS9" s="630"/>
      <c r="ALT9" s="630"/>
    </row>
    <row r="10" spans="1:1008" s="631" customFormat="1">
      <c r="A10" s="55"/>
      <c r="B10" s="3" t="s">
        <v>255</v>
      </c>
      <c r="C10" s="3"/>
      <c r="D10" s="6"/>
      <c r="E10" s="6"/>
      <c r="F10" s="6">
        <v>1.9599999999999999E-2</v>
      </c>
      <c r="G10" s="6">
        <v>0.08</v>
      </c>
      <c r="H10" s="6">
        <v>0.15</v>
      </c>
      <c r="I10" s="254">
        <v>0.24</v>
      </c>
      <c r="J10" s="254">
        <v>0.27</v>
      </c>
      <c r="K10" s="254">
        <v>0.35</v>
      </c>
      <c r="L10" s="626"/>
      <c r="M10" s="626"/>
      <c r="N10" s="626"/>
      <c r="AKS10" s="630"/>
      <c r="AKT10" s="630"/>
      <c r="AKU10" s="630"/>
      <c r="AKV10" s="630"/>
      <c r="AKW10" s="630"/>
      <c r="AKX10" s="630"/>
      <c r="AKY10" s="630"/>
      <c r="AKZ10" s="630"/>
      <c r="ALA10" s="630"/>
      <c r="ALB10" s="630"/>
      <c r="ALC10" s="630"/>
      <c r="ALD10" s="630"/>
      <c r="ALE10" s="630"/>
      <c r="ALF10" s="630"/>
      <c r="ALG10" s="630"/>
      <c r="ALH10" s="630"/>
      <c r="ALI10" s="630"/>
      <c r="ALJ10" s="630"/>
      <c r="ALK10" s="630"/>
      <c r="ALL10" s="630"/>
      <c r="ALM10" s="630"/>
      <c r="ALN10" s="630"/>
      <c r="ALO10" s="630"/>
      <c r="ALP10" s="630"/>
      <c r="ALQ10" s="630"/>
      <c r="ALR10" s="630"/>
      <c r="ALS10" s="630"/>
      <c r="ALT10" s="630"/>
    </row>
    <row r="11" spans="1:1008" s="631" customFormat="1">
      <c r="A11" s="55"/>
      <c r="B11" s="3" t="s">
        <v>257</v>
      </c>
      <c r="C11" s="3"/>
      <c r="D11" s="6"/>
      <c r="E11" s="6"/>
      <c r="F11" s="6">
        <v>4.0000000000000001E-3</v>
      </c>
      <c r="G11" s="6">
        <v>0.02</v>
      </c>
      <c r="H11" s="6">
        <v>0.05</v>
      </c>
      <c r="I11" s="254">
        <v>0.13</v>
      </c>
      <c r="J11" s="254">
        <v>0.27</v>
      </c>
      <c r="K11" s="254">
        <v>0.5</v>
      </c>
      <c r="L11" s="626"/>
      <c r="M11" s="626"/>
      <c r="N11" s="626"/>
      <c r="AKS11" s="630"/>
      <c r="AKT11" s="630"/>
      <c r="AKU11" s="630"/>
      <c r="AKV11" s="630"/>
      <c r="AKW11" s="630"/>
      <c r="AKX11" s="630"/>
      <c r="AKY11" s="630"/>
      <c r="AKZ11" s="630"/>
      <c r="ALA11" s="630"/>
      <c r="ALB11" s="630"/>
      <c r="ALC11" s="630"/>
      <c r="ALD11" s="630"/>
      <c r="ALE11" s="630"/>
      <c r="ALF11" s="630"/>
      <c r="ALG11" s="630"/>
      <c r="ALH11" s="630"/>
      <c r="ALI11" s="630"/>
      <c r="ALJ11" s="630"/>
      <c r="ALK11" s="630"/>
      <c r="ALL11" s="630"/>
      <c r="ALM11" s="630"/>
      <c r="ALN11" s="630"/>
      <c r="ALO11" s="630"/>
      <c r="ALP11" s="630"/>
      <c r="ALQ11" s="630"/>
      <c r="ALR11" s="630"/>
      <c r="ALS11" s="630"/>
      <c r="ALT11" s="630"/>
    </row>
    <row r="12" spans="1:1008" s="631" customFormat="1">
      <c r="A12" s="55"/>
      <c r="B12" s="626"/>
      <c r="C12" s="626"/>
      <c r="D12" s="626"/>
      <c r="E12" s="626"/>
      <c r="F12" s="626"/>
      <c r="G12" s="626"/>
      <c r="H12" s="626"/>
      <c r="I12" s="626"/>
      <c r="J12" s="626"/>
      <c r="K12" s="626"/>
      <c r="L12" s="626"/>
      <c r="M12" s="626"/>
      <c r="N12" s="626"/>
      <c r="AKR12" s="630"/>
      <c r="AKS12" s="630"/>
      <c r="AKT12" s="630"/>
      <c r="AKU12" s="630"/>
      <c r="AKV12" s="630"/>
      <c r="AKW12" s="630"/>
      <c r="AKX12" s="630"/>
      <c r="AKY12" s="630"/>
      <c r="AKZ12" s="630"/>
      <c r="ALA12" s="630"/>
      <c r="ALB12" s="630"/>
      <c r="ALC12" s="630"/>
      <c r="ALD12" s="630"/>
      <c r="ALE12" s="630"/>
      <c r="ALF12" s="630"/>
      <c r="ALG12" s="630"/>
      <c r="ALH12" s="630"/>
      <c r="ALI12" s="630"/>
      <c r="ALJ12" s="630"/>
      <c r="ALK12" s="630"/>
      <c r="ALL12" s="630"/>
      <c r="ALM12" s="630"/>
      <c r="ALN12" s="630"/>
      <c r="ALO12" s="630"/>
      <c r="ALP12" s="630"/>
      <c r="ALQ12" s="630"/>
      <c r="ALR12" s="630"/>
      <c r="ALS12" s="630"/>
      <c r="ALT12" s="630"/>
    </row>
    <row r="13" spans="1:1008" s="631" customFormat="1">
      <c r="A13" s="55"/>
      <c r="B13" s="626"/>
      <c r="C13" s="626"/>
      <c r="D13" s="626"/>
      <c r="E13" s="626"/>
      <c r="F13" s="626"/>
      <c r="G13" s="626"/>
      <c r="H13" s="626"/>
      <c r="I13" s="626"/>
      <c r="J13" s="626"/>
      <c r="K13" s="626"/>
      <c r="L13" s="626"/>
      <c r="M13" s="626"/>
      <c r="N13" s="626"/>
      <c r="AKU13" s="630"/>
      <c r="AKV13" s="630"/>
      <c r="AKW13" s="630"/>
      <c r="AKX13" s="630"/>
      <c r="AKY13" s="630"/>
      <c r="AKZ13" s="630"/>
      <c r="ALA13" s="630"/>
      <c r="ALB13" s="630"/>
      <c r="ALC13" s="630"/>
      <c r="ALD13" s="630"/>
      <c r="ALE13" s="630"/>
      <c r="ALF13" s="630"/>
      <c r="ALG13" s="630"/>
      <c r="ALH13" s="630"/>
      <c r="ALI13" s="630"/>
      <c r="ALJ13" s="630"/>
      <c r="ALK13" s="630"/>
      <c r="ALL13" s="630"/>
      <c r="ALM13" s="630"/>
      <c r="ALN13" s="630"/>
      <c r="ALO13" s="630"/>
      <c r="ALP13" s="630"/>
      <c r="ALQ13" s="630"/>
      <c r="ALR13" s="630"/>
      <c r="ALS13" s="630"/>
      <c r="ALT13" s="630"/>
    </row>
    <row r="14" spans="1:1008" s="631" customFormat="1">
      <c r="A14" s="55"/>
      <c r="B14" s="626" t="s">
        <v>512</v>
      </c>
      <c r="C14" s="626"/>
      <c r="D14" s="626"/>
      <c r="E14" s="626"/>
      <c r="F14" s="626"/>
      <c r="G14" s="626"/>
      <c r="H14" s="626"/>
      <c r="I14" s="626"/>
      <c r="J14" s="626"/>
      <c r="K14" s="626"/>
      <c r="L14" s="626"/>
      <c r="M14" s="626"/>
      <c r="N14" s="626"/>
      <c r="AKU14" s="630"/>
      <c r="AKV14" s="630"/>
      <c r="AKW14" s="630"/>
      <c r="AKX14" s="630"/>
      <c r="AKY14" s="630"/>
      <c r="AKZ14" s="630"/>
      <c r="ALA14" s="630"/>
      <c r="ALB14" s="630"/>
      <c r="ALC14" s="630"/>
      <c r="ALD14" s="630"/>
      <c r="ALE14" s="630"/>
      <c r="ALF14" s="630"/>
      <c r="ALG14" s="630"/>
      <c r="ALH14" s="630"/>
      <c r="ALI14" s="630"/>
      <c r="ALJ14" s="630"/>
      <c r="ALK14" s="630"/>
      <c r="ALL14" s="630"/>
      <c r="ALM14" s="630"/>
      <c r="ALN14" s="630"/>
      <c r="ALO14" s="630"/>
      <c r="ALP14" s="630"/>
      <c r="ALQ14" s="630"/>
      <c r="ALR14" s="630"/>
      <c r="ALS14" s="630"/>
      <c r="ALT14" s="630"/>
    </row>
    <row r="15" spans="1:1008" s="631" customFormat="1">
      <c r="A15" s="55"/>
      <c r="B15" s="626"/>
      <c r="C15" s="626"/>
      <c r="D15" s="626"/>
      <c r="E15" s="626"/>
      <c r="F15" s="626"/>
      <c r="G15" s="626"/>
      <c r="H15" s="626"/>
      <c r="I15" s="626"/>
      <c r="J15" s="626"/>
      <c r="K15" s="626"/>
      <c r="L15" s="626"/>
      <c r="M15" s="626"/>
      <c r="N15" s="626"/>
      <c r="AKU15" s="630"/>
      <c r="AKV15" s="630"/>
      <c r="AKW15" s="630"/>
      <c r="AKX15" s="630"/>
      <c r="AKY15" s="630"/>
      <c r="AKZ15" s="630"/>
      <c r="ALA15" s="630"/>
      <c r="ALB15" s="630"/>
      <c r="ALC15" s="630"/>
      <c r="ALD15" s="630"/>
      <c r="ALE15" s="630"/>
      <c r="ALF15" s="630"/>
      <c r="ALG15" s="630"/>
      <c r="ALH15" s="630"/>
      <c r="ALI15" s="630"/>
      <c r="ALJ15" s="630"/>
      <c r="ALK15" s="630"/>
      <c r="ALL15" s="630"/>
      <c r="ALM15" s="630"/>
      <c r="ALN15" s="630"/>
      <c r="ALO15" s="630"/>
      <c r="ALP15" s="630"/>
      <c r="ALQ15" s="630"/>
      <c r="ALR15" s="630"/>
      <c r="ALS15" s="630"/>
      <c r="ALT15" s="630"/>
    </row>
    <row r="16" spans="1:1008" s="631" customFormat="1">
      <c r="A16" s="630"/>
      <c r="B16" s="632" t="s">
        <v>513</v>
      </c>
      <c r="C16" s="630">
        <v>2018</v>
      </c>
      <c r="D16" s="630">
        <v>2019</v>
      </c>
      <c r="E16" s="630">
        <v>2020</v>
      </c>
      <c r="F16" s="630">
        <v>2025</v>
      </c>
      <c r="G16" s="630">
        <v>2030</v>
      </c>
      <c r="H16" s="630">
        <v>2035</v>
      </c>
      <c r="I16" s="630">
        <v>2040</v>
      </c>
      <c r="J16" s="630">
        <v>2045</v>
      </c>
      <c r="K16" s="630">
        <v>2050</v>
      </c>
      <c r="L16" s="626"/>
      <c r="M16" s="626"/>
      <c r="N16" s="626"/>
      <c r="AKU16" s="630"/>
      <c r="AKV16" s="630"/>
      <c r="AKW16" s="630"/>
      <c r="AKX16" s="630"/>
      <c r="AKY16" s="630"/>
      <c r="AKZ16" s="630"/>
      <c r="ALA16" s="630"/>
      <c r="ALB16" s="630"/>
      <c r="ALC16" s="630"/>
      <c r="ALD16" s="630"/>
      <c r="ALE16" s="630"/>
      <c r="ALF16" s="630"/>
      <c r="ALG16" s="630"/>
      <c r="ALH16" s="630"/>
      <c r="ALI16" s="630"/>
      <c r="ALJ16" s="630"/>
      <c r="ALK16" s="630"/>
      <c r="ALL16" s="630"/>
      <c r="ALM16" s="630"/>
      <c r="ALN16" s="630"/>
      <c r="ALO16" s="630"/>
      <c r="ALP16" s="630"/>
      <c r="ALQ16" s="630"/>
      <c r="ALR16" s="630"/>
      <c r="ALS16" s="630"/>
      <c r="ALT16" s="630"/>
    </row>
    <row r="17" spans="1:1008" s="631" customFormat="1">
      <c r="A17" s="630"/>
      <c r="B17" s="633" t="s">
        <v>514</v>
      </c>
      <c r="C17" s="634">
        <v>0</v>
      </c>
      <c r="D17" s="634">
        <v>0</v>
      </c>
      <c r="E17" s="634">
        <v>0</v>
      </c>
      <c r="F17" s="634">
        <v>1.9599999999999999E-2</v>
      </c>
      <c r="G17" s="634">
        <v>0.08</v>
      </c>
      <c r="H17" s="634">
        <v>0.15</v>
      </c>
      <c r="I17" s="634">
        <v>0.24</v>
      </c>
      <c r="J17" s="634">
        <v>0.27</v>
      </c>
      <c r="K17" s="634">
        <v>0.35</v>
      </c>
      <c r="L17" s="626"/>
      <c r="M17" s="626"/>
      <c r="N17" s="626"/>
      <c r="AKU17" s="630"/>
      <c r="AKV17" s="630"/>
      <c r="AKW17" s="630"/>
      <c r="AKX17" s="630"/>
      <c r="AKY17" s="630"/>
      <c r="AKZ17" s="630"/>
      <c r="ALA17" s="630"/>
      <c r="ALB17" s="630"/>
      <c r="ALC17" s="630"/>
      <c r="ALD17" s="630"/>
      <c r="ALE17" s="630"/>
      <c r="ALF17" s="630"/>
      <c r="ALG17" s="630"/>
      <c r="ALH17" s="630"/>
      <c r="ALI17" s="630"/>
      <c r="ALJ17" s="630"/>
      <c r="ALK17" s="630"/>
      <c r="ALL17" s="630"/>
      <c r="ALM17" s="630"/>
      <c r="ALN17" s="630"/>
      <c r="ALO17" s="630"/>
      <c r="ALP17" s="630"/>
      <c r="ALQ17" s="630"/>
      <c r="ALR17" s="630"/>
      <c r="ALS17" s="630"/>
      <c r="ALT17" s="630"/>
    </row>
    <row r="18" spans="1:1008" s="631" customFormat="1">
      <c r="A18" s="630"/>
      <c r="B18" s="633" t="s">
        <v>515</v>
      </c>
      <c r="C18" s="634">
        <v>0</v>
      </c>
      <c r="D18" s="634">
        <v>0</v>
      </c>
      <c r="E18" s="634">
        <v>0</v>
      </c>
      <c r="F18" s="634">
        <v>4.0000000000000001E-3</v>
      </c>
      <c r="G18" s="634">
        <v>0.02</v>
      </c>
      <c r="H18" s="634">
        <v>0.05</v>
      </c>
      <c r="I18" s="634">
        <v>0.13</v>
      </c>
      <c r="J18" s="634">
        <v>0.27</v>
      </c>
      <c r="K18" s="634">
        <v>0.5</v>
      </c>
      <c r="L18" s="626"/>
      <c r="M18" s="626"/>
      <c r="N18" s="626"/>
      <c r="AKU18" s="630"/>
      <c r="AKV18" s="630"/>
      <c r="AKW18" s="630"/>
      <c r="AKX18" s="630"/>
      <c r="AKY18" s="630"/>
      <c r="AKZ18" s="630"/>
      <c r="ALA18" s="630"/>
      <c r="ALB18" s="630"/>
      <c r="ALC18" s="630"/>
      <c r="ALD18" s="630"/>
      <c r="ALE18" s="630"/>
      <c r="ALF18" s="630"/>
      <c r="ALG18" s="630"/>
      <c r="ALH18" s="630"/>
      <c r="ALI18" s="630"/>
      <c r="ALJ18" s="630"/>
      <c r="ALK18" s="630"/>
      <c r="ALL18" s="630"/>
      <c r="ALM18" s="630"/>
      <c r="ALN18" s="630"/>
      <c r="ALO18" s="630"/>
      <c r="ALP18" s="630"/>
      <c r="ALQ18" s="630"/>
      <c r="ALR18" s="630"/>
      <c r="ALS18" s="630"/>
      <c r="ALT18" s="630"/>
    </row>
    <row r="19" spans="1:1008" s="631" customFormat="1">
      <c r="A19" s="630"/>
      <c r="B19" s="633" t="s">
        <v>516</v>
      </c>
      <c r="C19" s="634">
        <v>0</v>
      </c>
      <c r="D19" s="634">
        <v>0</v>
      </c>
      <c r="E19" s="634">
        <v>0</v>
      </c>
      <c r="F19" s="634">
        <v>0</v>
      </c>
      <c r="G19" s="634">
        <v>0</v>
      </c>
      <c r="H19" s="634">
        <v>0</v>
      </c>
      <c r="I19" s="634">
        <v>0</v>
      </c>
      <c r="J19" s="634">
        <v>0</v>
      </c>
      <c r="K19" s="634">
        <v>0</v>
      </c>
      <c r="L19" s="626"/>
      <c r="M19" s="626"/>
      <c r="N19" s="626"/>
      <c r="AKU19" s="630"/>
      <c r="AKV19" s="630"/>
      <c r="AKW19" s="630"/>
      <c r="AKX19" s="630"/>
      <c r="AKY19" s="630"/>
      <c r="AKZ19" s="630"/>
      <c r="ALA19" s="630"/>
      <c r="ALB19" s="630"/>
      <c r="ALC19" s="630"/>
      <c r="ALD19" s="630"/>
      <c r="ALE19" s="630"/>
      <c r="ALF19" s="630"/>
      <c r="ALG19" s="630"/>
      <c r="ALH19" s="630"/>
      <c r="ALI19" s="630"/>
      <c r="ALJ19" s="630"/>
      <c r="ALK19" s="630"/>
      <c r="ALL19" s="630"/>
      <c r="ALM19" s="630"/>
      <c r="ALN19" s="630"/>
      <c r="ALO19" s="630"/>
      <c r="ALP19" s="630"/>
      <c r="ALQ19" s="630"/>
      <c r="ALR19" s="630"/>
      <c r="ALS19" s="630"/>
      <c r="ALT19" s="630"/>
    </row>
    <row r="20" spans="1:1008" s="631" customFormat="1">
      <c r="A20" s="630"/>
      <c r="B20" s="633" t="s">
        <v>517</v>
      </c>
      <c r="C20" s="634">
        <v>1</v>
      </c>
      <c r="D20" s="634">
        <v>1</v>
      </c>
      <c r="E20" s="634">
        <v>1</v>
      </c>
      <c r="F20" s="634">
        <v>0.97640000000000005</v>
      </c>
      <c r="G20" s="634">
        <v>0.9</v>
      </c>
      <c r="H20" s="634">
        <v>0.79999999999999993</v>
      </c>
      <c r="I20" s="634">
        <v>0.63</v>
      </c>
      <c r="J20" s="634">
        <v>0.45999999999999996</v>
      </c>
      <c r="K20" s="634">
        <v>0.15000000000000002</v>
      </c>
      <c r="L20" s="626"/>
      <c r="M20" s="626"/>
      <c r="N20" s="626"/>
      <c r="AKU20" s="630"/>
      <c r="AKV20" s="630"/>
      <c r="AKW20" s="630"/>
      <c r="AKX20" s="630"/>
      <c r="AKY20" s="630"/>
      <c r="AKZ20" s="630"/>
      <c r="ALA20" s="630"/>
      <c r="ALB20" s="630"/>
      <c r="ALC20" s="630"/>
      <c r="ALD20" s="630"/>
      <c r="ALE20" s="630"/>
      <c r="ALF20" s="630"/>
      <c r="ALG20" s="630"/>
      <c r="ALH20" s="630"/>
      <c r="ALI20" s="630"/>
      <c r="ALJ20" s="630"/>
      <c r="ALK20" s="630"/>
      <c r="ALL20" s="630"/>
      <c r="ALM20" s="630"/>
      <c r="ALN20" s="630"/>
      <c r="ALO20" s="630"/>
      <c r="ALP20" s="630"/>
      <c r="ALQ20" s="630"/>
      <c r="ALR20" s="630"/>
      <c r="ALS20" s="630"/>
      <c r="ALT20" s="630"/>
    </row>
    <row r="21" spans="1:1008" s="631" customFormat="1">
      <c r="A21" s="630"/>
      <c r="B21" s="378" t="s">
        <v>518</v>
      </c>
      <c r="C21" s="634">
        <v>1</v>
      </c>
      <c r="D21" s="634">
        <v>1</v>
      </c>
      <c r="E21" s="634">
        <v>1</v>
      </c>
      <c r="F21" s="634">
        <v>1</v>
      </c>
      <c r="G21" s="634">
        <v>1</v>
      </c>
      <c r="H21" s="634">
        <v>1</v>
      </c>
      <c r="I21" s="634">
        <v>1</v>
      </c>
      <c r="J21" s="634">
        <v>1</v>
      </c>
      <c r="K21" s="634">
        <v>1</v>
      </c>
      <c r="L21" s="626"/>
      <c r="M21" s="626"/>
      <c r="N21" s="626"/>
      <c r="AKU21" s="630"/>
      <c r="AKV21" s="630"/>
      <c r="AKW21" s="630"/>
      <c r="AKX21" s="630"/>
      <c r="AKY21" s="630"/>
      <c r="AKZ21" s="630"/>
      <c r="ALA21" s="630"/>
      <c r="ALB21" s="630"/>
      <c r="ALC21" s="630"/>
      <c r="ALD21" s="630"/>
      <c r="ALE21" s="630"/>
      <c r="ALF21" s="630"/>
      <c r="ALG21" s="630"/>
      <c r="ALH21" s="630"/>
      <c r="ALI21" s="630"/>
      <c r="ALJ21" s="630"/>
      <c r="ALK21" s="630"/>
      <c r="ALL21" s="630"/>
      <c r="ALM21" s="630"/>
      <c r="ALN21" s="630"/>
      <c r="ALO21" s="630"/>
      <c r="ALP21" s="630"/>
      <c r="ALQ21" s="630"/>
      <c r="ALR21" s="630"/>
      <c r="ALS21" s="630"/>
      <c r="ALT21" s="630"/>
    </row>
    <row r="22" spans="1:1008" s="631" customFormat="1">
      <c r="A22" s="630"/>
      <c r="B22" s="378"/>
      <c r="C22" s="626"/>
      <c r="D22" s="626"/>
      <c r="E22" s="626"/>
      <c r="F22" s="630"/>
      <c r="G22" s="630"/>
      <c r="H22" s="630"/>
      <c r="I22" s="630"/>
      <c r="J22" s="630"/>
      <c r="K22" s="630"/>
      <c r="L22" s="626"/>
      <c r="M22" s="626"/>
      <c r="N22" s="626"/>
      <c r="AKU22" s="630"/>
      <c r="AKV22" s="630"/>
      <c r="AKW22" s="630"/>
      <c r="AKX22" s="630"/>
      <c r="AKY22" s="630"/>
      <c r="AKZ22" s="630"/>
      <c r="ALA22" s="630"/>
      <c r="ALB22" s="630"/>
      <c r="ALC22" s="630"/>
      <c r="ALD22" s="630"/>
      <c r="ALE22" s="630"/>
      <c r="ALF22" s="630"/>
      <c r="ALG22" s="630"/>
      <c r="ALH22" s="630"/>
      <c r="ALI22" s="630"/>
      <c r="ALJ22" s="630"/>
      <c r="ALK22" s="630"/>
      <c r="ALL22" s="630"/>
      <c r="ALM22" s="630"/>
      <c r="ALN22" s="630"/>
      <c r="ALO22" s="630"/>
      <c r="ALP22" s="630"/>
      <c r="ALQ22" s="630"/>
      <c r="ALR22" s="630"/>
      <c r="ALS22" s="630"/>
      <c r="ALT22" s="630"/>
    </row>
    <row r="23" spans="1:1008" s="631" customFormat="1">
      <c r="A23" s="630"/>
      <c r="B23" s="632" t="s">
        <v>519</v>
      </c>
      <c r="C23" s="630">
        <v>2018</v>
      </c>
      <c r="D23" s="630">
        <v>2019</v>
      </c>
      <c r="E23" s="630">
        <v>2020</v>
      </c>
      <c r="F23" s="630">
        <v>2025</v>
      </c>
      <c r="G23" s="630">
        <v>2030</v>
      </c>
      <c r="H23" s="630">
        <v>2035</v>
      </c>
      <c r="I23" s="630">
        <v>2040</v>
      </c>
      <c r="J23" s="630">
        <v>2045</v>
      </c>
      <c r="K23" s="630">
        <v>2050</v>
      </c>
      <c r="L23" s="626"/>
      <c r="M23" s="626"/>
      <c r="N23" s="626"/>
      <c r="AKU23" s="630"/>
      <c r="AKV23" s="630"/>
      <c r="AKW23" s="630"/>
      <c r="AKX23" s="630"/>
      <c r="AKY23" s="630"/>
      <c r="AKZ23" s="630"/>
      <c r="ALA23" s="630"/>
      <c r="ALB23" s="630"/>
      <c r="ALC23" s="630"/>
      <c r="ALD23" s="630"/>
      <c r="ALE23" s="630"/>
      <c r="ALF23" s="630"/>
      <c r="ALG23" s="630"/>
      <c r="ALH23" s="630"/>
      <c r="ALI23" s="630"/>
      <c r="ALJ23" s="630"/>
      <c r="ALK23" s="630"/>
      <c r="ALL23" s="630"/>
      <c r="ALM23" s="630"/>
      <c r="ALN23" s="630"/>
      <c r="ALO23" s="630"/>
      <c r="ALP23" s="630"/>
      <c r="ALQ23" s="630"/>
      <c r="ALR23" s="630"/>
      <c r="ALS23" s="630"/>
      <c r="ALT23" s="630"/>
    </row>
    <row r="24" spans="1:1008" s="631" customFormat="1">
      <c r="A24" s="630"/>
      <c r="B24" s="633" t="s">
        <v>514</v>
      </c>
      <c r="C24" s="634">
        <v>0</v>
      </c>
      <c r="D24" s="634">
        <v>0</v>
      </c>
      <c r="E24" s="634">
        <v>0</v>
      </c>
      <c r="F24" s="634">
        <v>1.9599999999999999E-2</v>
      </c>
      <c r="G24" s="634">
        <v>0.08</v>
      </c>
      <c r="H24" s="634">
        <v>0.15</v>
      </c>
      <c r="I24" s="634">
        <v>0.24</v>
      </c>
      <c r="J24" s="634">
        <v>0.27</v>
      </c>
      <c r="K24" s="634">
        <v>0.35</v>
      </c>
      <c r="L24" s="626"/>
      <c r="M24" s="626"/>
      <c r="N24" s="626"/>
      <c r="AKU24" s="630"/>
      <c r="AKV24" s="630"/>
      <c r="AKW24" s="630"/>
      <c r="AKX24" s="630"/>
      <c r="AKY24" s="630"/>
      <c r="AKZ24" s="630"/>
      <c r="ALA24" s="630"/>
      <c r="ALB24" s="630"/>
      <c r="ALC24" s="630"/>
      <c r="ALD24" s="630"/>
      <c r="ALE24" s="630"/>
      <c r="ALF24" s="630"/>
      <c r="ALG24" s="630"/>
      <c r="ALH24" s="630"/>
      <c r="ALI24" s="630"/>
      <c r="ALJ24" s="630"/>
      <c r="ALK24" s="630"/>
      <c r="ALL24" s="630"/>
      <c r="ALM24" s="630"/>
      <c r="ALN24" s="630"/>
      <c r="ALO24" s="630"/>
      <c r="ALP24" s="630"/>
      <c r="ALQ24" s="630"/>
      <c r="ALR24" s="630"/>
      <c r="ALS24" s="630"/>
      <c r="ALT24" s="630"/>
    </row>
    <row r="25" spans="1:1008" s="631" customFormat="1">
      <c r="A25" s="630"/>
      <c r="B25" s="633" t="s">
        <v>515</v>
      </c>
      <c r="C25" s="634">
        <v>0</v>
      </c>
      <c r="D25" s="634">
        <v>0</v>
      </c>
      <c r="E25" s="634">
        <v>0</v>
      </c>
      <c r="F25" s="634">
        <v>4.0000000000000001E-3</v>
      </c>
      <c r="G25" s="634">
        <v>0.02</v>
      </c>
      <c r="H25" s="634">
        <v>0.05</v>
      </c>
      <c r="I25" s="634">
        <v>0.13</v>
      </c>
      <c r="J25" s="634">
        <v>0.27</v>
      </c>
      <c r="K25" s="634">
        <v>0.5</v>
      </c>
      <c r="L25" s="626"/>
      <c r="M25" s="626"/>
      <c r="N25" s="626"/>
      <c r="AKU25" s="630"/>
      <c r="AKV25" s="630"/>
      <c r="AKW25" s="630"/>
      <c r="AKX25" s="630"/>
      <c r="AKY25" s="630"/>
      <c r="AKZ25" s="630"/>
      <c r="ALA25" s="630"/>
      <c r="ALB25" s="630"/>
      <c r="ALC25" s="630"/>
      <c r="ALD25" s="630"/>
      <c r="ALE25" s="630"/>
      <c r="ALF25" s="630"/>
      <c r="ALG25" s="630"/>
      <c r="ALH25" s="630"/>
      <c r="ALI25" s="630"/>
      <c r="ALJ25" s="630"/>
      <c r="ALK25" s="630"/>
      <c r="ALL25" s="630"/>
      <c r="ALM25" s="630"/>
      <c r="ALN25" s="630"/>
      <c r="ALO25" s="630"/>
      <c r="ALP25" s="630"/>
      <c r="ALQ25" s="630"/>
      <c r="ALR25" s="630"/>
      <c r="ALS25" s="630"/>
      <c r="ALT25" s="630"/>
    </row>
    <row r="26" spans="1:1008" s="631" customFormat="1">
      <c r="A26" s="630"/>
      <c r="B26" s="633" t="s">
        <v>516</v>
      </c>
      <c r="C26" s="634">
        <v>0</v>
      </c>
      <c r="D26" s="634">
        <v>0</v>
      </c>
      <c r="E26" s="634">
        <v>0</v>
      </c>
      <c r="F26" s="634">
        <v>0</v>
      </c>
      <c r="G26" s="634">
        <v>0</v>
      </c>
      <c r="H26" s="634">
        <v>0</v>
      </c>
      <c r="I26" s="634">
        <v>0</v>
      </c>
      <c r="J26" s="634">
        <v>0</v>
      </c>
      <c r="K26" s="634">
        <v>0</v>
      </c>
      <c r="L26" s="626"/>
      <c r="M26" s="626"/>
      <c r="N26" s="626"/>
      <c r="AKU26" s="630"/>
      <c r="AKV26" s="630"/>
      <c r="AKW26" s="630"/>
      <c r="AKX26" s="630"/>
      <c r="AKY26" s="630"/>
      <c r="AKZ26" s="630"/>
      <c r="ALA26" s="630"/>
      <c r="ALB26" s="630"/>
      <c r="ALC26" s="630"/>
      <c r="ALD26" s="630"/>
      <c r="ALE26" s="630"/>
      <c r="ALF26" s="630"/>
      <c r="ALG26" s="630"/>
      <c r="ALH26" s="630"/>
      <c r="ALI26" s="630"/>
      <c r="ALJ26" s="630"/>
      <c r="ALK26" s="630"/>
      <c r="ALL26" s="630"/>
      <c r="ALM26" s="630"/>
      <c r="ALN26" s="630"/>
      <c r="ALO26" s="630"/>
      <c r="ALP26" s="630"/>
      <c r="ALQ26" s="630"/>
      <c r="ALR26" s="630"/>
      <c r="ALS26" s="630"/>
      <c r="ALT26" s="630"/>
    </row>
    <row r="27" spans="1:1008" s="631" customFormat="1">
      <c r="A27" s="630"/>
      <c r="B27" s="633" t="s">
        <v>517</v>
      </c>
      <c r="C27" s="634">
        <v>1</v>
      </c>
      <c r="D27" s="634">
        <v>1</v>
      </c>
      <c r="E27" s="634">
        <v>1</v>
      </c>
      <c r="F27" s="634">
        <v>0.97640000000000005</v>
      </c>
      <c r="G27" s="634">
        <v>0.9</v>
      </c>
      <c r="H27" s="634">
        <v>0.79999999999999993</v>
      </c>
      <c r="I27" s="634">
        <v>0.63</v>
      </c>
      <c r="J27" s="634">
        <v>0.45999999999999996</v>
      </c>
      <c r="K27" s="634">
        <v>0.15000000000000002</v>
      </c>
      <c r="L27" s="626"/>
      <c r="M27" s="626"/>
      <c r="N27" s="626"/>
      <c r="AKU27" s="630"/>
      <c r="AKV27" s="630"/>
      <c r="AKW27" s="630"/>
      <c r="AKX27" s="630"/>
      <c r="AKY27" s="630"/>
      <c r="AKZ27" s="630"/>
      <c r="ALA27" s="630"/>
      <c r="ALB27" s="630"/>
      <c r="ALC27" s="630"/>
      <c r="ALD27" s="630"/>
      <c r="ALE27" s="630"/>
      <c r="ALF27" s="630"/>
      <c r="ALG27" s="630"/>
      <c r="ALH27" s="630"/>
      <c r="ALI27" s="630"/>
      <c r="ALJ27" s="630"/>
      <c r="ALK27" s="630"/>
      <c r="ALL27" s="630"/>
      <c r="ALM27" s="630"/>
      <c r="ALN27" s="630"/>
      <c r="ALO27" s="630"/>
      <c r="ALP27" s="630"/>
      <c r="ALQ27" s="630"/>
      <c r="ALR27" s="630"/>
      <c r="ALS27" s="630"/>
      <c r="ALT27" s="630"/>
    </row>
    <row r="28" spans="1:1008" s="631" customFormat="1">
      <c r="A28" s="630"/>
      <c r="B28" s="378" t="s">
        <v>518</v>
      </c>
      <c r="C28" s="634">
        <v>1</v>
      </c>
      <c r="D28" s="634">
        <v>1</v>
      </c>
      <c r="E28" s="634">
        <v>1</v>
      </c>
      <c r="F28" s="634">
        <v>1</v>
      </c>
      <c r="G28" s="634">
        <v>1</v>
      </c>
      <c r="H28" s="634">
        <v>1</v>
      </c>
      <c r="I28" s="634">
        <v>1</v>
      </c>
      <c r="J28" s="634">
        <v>1</v>
      </c>
      <c r="K28" s="634">
        <v>1</v>
      </c>
      <c r="L28" s="626"/>
      <c r="M28" s="626"/>
      <c r="N28" s="626"/>
      <c r="AKU28" s="630"/>
      <c r="AKV28" s="630"/>
      <c r="AKW28" s="630"/>
      <c r="AKX28" s="630"/>
      <c r="AKY28" s="630"/>
      <c r="AKZ28" s="630"/>
      <c r="ALA28" s="630"/>
      <c r="ALB28" s="630"/>
      <c r="ALC28" s="630"/>
      <c r="ALD28" s="630"/>
      <c r="ALE28" s="630"/>
      <c r="ALF28" s="630"/>
      <c r="ALG28" s="630"/>
      <c r="ALH28" s="630"/>
      <c r="ALI28" s="630"/>
      <c r="ALJ28" s="630"/>
      <c r="ALK28" s="630"/>
      <c r="ALL28" s="630"/>
      <c r="ALM28" s="630"/>
      <c r="ALN28" s="630"/>
      <c r="ALO28" s="630"/>
      <c r="ALP28" s="630"/>
      <c r="ALQ28" s="630"/>
      <c r="ALR28" s="630"/>
      <c r="ALS28" s="630"/>
      <c r="ALT28" s="630"/>
    </row>
    <row r="29" spans="1:1008" s="631" customFormat="1">
      <c r="A29" s="630"/>
      <c r="B29" s="633"/>
      <c r="C29" s="626"/>
      <c r="D29" s="626"/>
      <c r="E29" s="626"/>
      <c r="F29" s="630"/>
      <c r="G29" s="630"/>
      <c r="H29" s="630"/>
      <c r="I29" s="630"/>
      <c r="J29" s="630"/>
      <c r="K29" s="630"/>
      <c r="L29" s="626"/>
      <c r="M29" s="626"/>
      <c r="N29" s="626"/>
      <c r="AKU29" s="630"/>
      <c r="AKV29" s="630"/>
      <c r="AKW29" s="630"/>
      <c r="AKX29" s="630"/>
      <c r="AKY29" s="630"/>
      <c r="AKZ29" s="630"/>
      <c r="ALA29" s="630"/>
      <c r="ALB29" s="630"/>
      <c r="ALC29" s="630"/>
      <c r="ALD29" s="630"/>
      <c r="ALE29" s="630"/>
      <c r="ALF29" s="630"/>
      <c r="ALG29" s="630"/>
      <c r="ALH29" s="630"/>
      <c r="ALI29" s="630"/>
      <c r="ALJ29" s="630"/>
      <c r="ALK29" s="630"/>
      <c r="ALL29" s="630"/>
      <c r="ALM29" s="630"/>
      <c r="ALN29" s="630"/>
      <c r="ALO29" s="630"/>
      <c r="ALP29" s="630"/>
      <c r="ALQ29" s="630"/>
      <c r="ALR29" s="630"/>
      <c r="ALS29" s="630"/>
      <c r="ALT29" s="630"/>
    </row>
    <row r="30" spans="1:1008" s="631" customFormat="1">
      <c r="A30" s="630"/>
      <c r="B30" s="632" t="s">
        <v>520</v>
      </c>
      <c r="C30" s="630">
        <v>2018</v>
      </c>
      <c r="D30" s="630">
        <v>2019</v>
      </c>
      <c r="E30" s="630">
        <v>2020</v>
      </c>
      <c r="F30" s="630">
        <v>2025</v>
      </c>
      <c r="G30" s="630">
        <v>2030</v>
      </c>
      <c r="H30" s="630">
        <v>2035</v>
      </c>
      <c r="I30" s="630">
        <v>2040</v>
      </c>
      <c r="J30" s="630">
        <v>2045</v>
      </c>
      <c r="K30" s="630">
        <v>2050</v>
      </c>
      <c r="L30" s="626"/>
      <c r="M30" s="626"/>
      <c r="N30" s="626"/>
      <c r="AKU30" s="630"/>
      <c r="AKV30" s="630"/>
      <c r="AKW30" s="630"/>
      <c r="AKX30" s="630"/>
      <c r="AKY30" s="630"/>
      <c r="AKZ30" s="630"/>
      <c r="ALA30" s="630"/>
      <c r="ALB30" s="630"/>
      <c r="ALC30" s="630"/>
      <c r="ALD30" s="630"/>
      <c r="ALE30" s="630"/>
      <c r="ALF30" s="630"/>
      <c r="ALG30" s="630"/>
      <c r="ALH30" s="630"/>
      <c r="ALI30" s="630"/>
      <c r="ALJ30" s="630"/>
      <c r="ALK30" s="630"/>
      <c r="ALL30" s="630"/>
      <c r="ALM30" s="630"/>
      <c r="ALN30" s="630"/>
      <c r="ALO30" s="630"/>
      <c r="ALP30" s="630"/>
      <c r="ALQ30" s="630"/>
      <c r="ALR30" s="630"/>
      <c r="ALS30" s="630"/>
      <c r="ALT30" s="630"/>
    </row>
    <row r="31" spans="1:1008" s="631" customFormat="1" ht="18" customHeight="1">
      <c r="A31" s="630"/>
      <c r="B31" s="633" t="s">
        <v>514</v>
      </c>
      <c r="C31" s="634">
        <v>0</v>
      </c>
      <c r="D31" s="634">
        <v>0</v>
      </c>
      <c r="E31" s="634">
        <v>0</v>
      </c>
      <c r="F31" s="634">
        <v>1.9599999999999999E-2</v>
      </c>
      <c r="G31" s="634">
        <v>0.08</v>
      </c>
      <c r="H31" s="634">
        <v>0.15</v>
      </c>
      <c r="I31" s="634">
        <v>0.24</v>
      </c>
      <c r="J31" s="634">
        <v>0.27</v>
      </c>
      <c r="K31" s="634">
        <v>0.35</v>
      </c>
      <c r="L31" s="626"/>
      <c r="M31" s="626"/>
      <c r="N31" s="626"/>
      <c r="AKU31" s="630"/>
      <c r="AKV31" s="630"/>
      <c r="AKW31" s="630"/>
      <c r="AKX31" s="630"/>
      <c r="AKY31" s="630"/>
      <c r="AKZ31" s="630"/>
      <c r="ALA31" s="630"/>
      <c r="ALB31" s="630"/>
      <c r="ALC31" s="630"/>
      <c r="ALD31" s="630"/>
      <c r="ALE31" s="630"/>
      <c r="ALF31" s="630"/>
      <c r="ALG31" s="630"/>
      <c r="ALH31" s="630"/>
      <c r="ALI31" s="630"/>
      <c r="ALJ31" s="630"/>
      <c r="ALK31" s="630"/>
      <c r="ALL31" s="630"/>
      <c r="ALM31" s="630"/>
      <c r="ALN31" s="630"/>
      <c r="ALO31" s="630"/>
      <c r="ALP31" s="630"/>
      <c r="ALQ31" s="630"/>
      <c r="ALR31" s="630"/>
      <c r="ALS31" s="630"/>
      <c r="ALT31" s="630"/>
    </row>
    <row r="32" spans="1:1008" s="631" customFormat="1">
      <c r="A32" s="630"/>
      <c r="B32" s="633" t="s">
        <v>515</v>
      </c>
      <c r="C32" s="634">
        <v>0</v>
      </c>
      <c r="D32" s="634">
        <v>0</v>
      </c>
      <c r="E32" s="634">
        <v>0</v>
      </c>
      <c r="F32" s="634">
        <v>4.0000000000000001E-3</v>
      </c>
      <c r="G32" s="634">
        <v>0.02</v>
      </c>
      <c r="H32" s="634">
        <v>0.05</v>
      </c>
      <c r="I32" s="634">
        <v>0.13</v>
      </c>
      <c r="J32" s="634">
        <v>0.27</v>
      </c>
      <c r="K32" s="634">
        <v>0.5</v>
      </c>
      <c r="L32" s="626"/>
      <c r="M32" s="626"/>
      <c r="N32" s="626"/>
      <c r="AKU32" s="630"/>
      <c r="AKV32" s="630"/>
      <c r="AKW32" s="630"/>
      <c r="AKX32" s="630"/>
      <c r="AKY32" s="630"/>
      <c r="AKZ32" s="630"/>
      <c r="ALA32" s="630"/>
      <c r="ALB32" s="630"/>
      <c r="ALC32" s="630"/>
      <c r="ALD32" s="630"/>
      <c r="ALE32" s="630"/>
      <c r="ALF32" s="630"/>
      <c r="ALG32" s="630"/>
      <c r="ALH32" s="630"/>
      <c r="ALI32" s="630"/>
      <c r="ALJ32" s="630"/>
      <c r="ALK32" s="630"/>
      <c r="ALL32" s="630"/>
      <c r="ALM32" s="630"/>
      <c r="ALN32" s="630"/>
      <c r="ALO32" s="630"/>
      <c r="ALP32" s="630"/>
      <c r="ALQ32" s="630"/>
      <c r="ALR32" s="630"/>
      <c r="ALS32" s="630"/>
      <c r="ALT32" s="630"/>
    </row>
    <row r="33" spans="1:1008" s="626" customFormat="1">
      <c r="A33" s="630"/>
      <c r="B33" s="633" t="s">
        <v>516</v>
      </c>
      <c r="C33" s="634">
        <v>0</v>
      </c>
      <c r="D33" s="634">
        <v>0</v>
      </c>
      <c r="E33" s="634">
        <v>0</v>
      </c>
      <c r="F33" s="634">
        <v>0</v>
      </c>
      <c r="G33" s="634">
        <v>0</v>
      </c>
      <c r="H33" s="634">
        <v>0</v>
      </c>
      <c r="I33" s="634">
        <v>0</v>
      </c>
      <c r="J33" s="634">
        <v>0</v>
      </c>
      <c r="K33" s="634">
        <v>0</v>
      </c>
      <c r="O33" s="631"/>
      <c r="AKU33" s="55"/>
      <c r="AKV33" s="55"/>
      <c r="AKW33" s="55"/>
      <c r="AKX33" s="55"/>
      <c r="AKY33" s="55"/>
      <c r="AKZ33" s="55"/>
      <c r="ALA33" s="55"/>
      <c r="ALB33" s="55"/>
      <c r="ALC33" s="55"/>
      <c r="ALD33" s="55"/>
      <c r="ALE33" s="55"/>
      <c r="ALF33" s="55"/>
      <c r="ALG33" s="55"/>
      <c r="ALH33" s="55"/>
      <c r="ALI33" s="55"/>
      <c r="ALJ33" s="55"/>
      <c r="ALK33" s="55"/>
      <c r="ALL33" s="55"/>
      <c r="ALM33" s="55"/>
      <c r="ALN33" s="55"/>
      <c r="ALO33" s="55"/>
      <c r="ALP33" s="55"/>
      <c r="ALQ33" s="55"/>
      <c r="ALR33" s="55"/>
      <c r="ALS33" s="55"/>
      <c r="ALT33" s="55"/>
    </row>
    <row r="34" spans="1:1008" s="626" customFormat="1">
      <c r="A34" s="630"/>
      <c r="B34" s="633" t="s">
        <v>517</v>
      </c>
      <c r="C34" s="634">
        <v>1</v>
      </c>
      <c r="D34" s="634">
        <v>1</v>
      </c>
      <c r="E34" s="634">
        <v>1</v>
      </c>
      <c r="F34" s="634">
        <v>0.97640000000000005</v>
      </c>
      <c r="G34" s="634">
        <v>0.9</v>
      </c>
      <c r="H34" s="634">
        <v>0.79999999999999993</v>
      </c>
      <c r="I34" s="634">
        <v>0.63</v>
      </c>
      <c r="J34" s="634">
        <v>0.45999999999999996</v>
      </c>
      <c r="K34" s="634">
        <v>0.15000000000000002</v>
      </c>
      <c r="O34" s="631"/>
      <c r="AKU34" s="55"/>
      <c r="AKV34" s="55"/>
      <c r="AKW34" s="55"/>
      <c r="AKX34" s="55"/>
      <c r="AKY34" s="55"/>
      <c r="AKZ34" s="55"/>
      <c r="ALA34" s="55"/>
      <c r="ALB34" s="55"/>
      <c r="ALC34" s="55"/>
      <c r="ALD34" s="55"/>
      <c r="ALE34" s="55"/>
      <c r="ALF34" s="55"/>
      <c r="ALG34" s="55"/>
      <c r="ALH34" s="55"/>
      <c r="ALI34" s="55"/>
      <c r="ALJ34" s="55"/>
      <c r="ALK34" s="55"/>
      <c r="ALL34" s="55"/>
      <c r="ALM34" s="55"/>
      <c r="ALN34" s="55"/>
      <c r="ALO34" s="55"/>
      <c r="ALP34" s="55"/>
      <c r="ALQ34" s="55"/>
      <c r="ALR34" s="55"/>
      <c r="ALS34" s="55"/>
      <c r="ALT34" s="55"/>
    </row>
    <row r="35" spans="1:1008" s="626" customFormat="1">
      <c r="A35" s="630"/>
      <c r="B35" s="378" t="s">
        <v>518</v>
      </c>
      <c r="C35" s="634">
        <v>1</v>
      </c>
      <c r="D35" s="634">
        <v>1</v>
      </c>
      <c r="E35" s="634">
        <v>1</v>
      </c>
      <c r="F35" s="634">
        <v>1</v>
      </c>
      <c r="G35" s="634">
        <v>1</v>
      </c>
      <c r="H35" s="634">
        <v>1</v>
      </c>
      <c r="I35" s="634">
        <v>1</v>
      </c>
      <c r="J35" s="634">
        <v>1</v>
      </c>
      <c r="K35" s="634">
        <v>1</v>
      </c>
      <c r="O35" s="631"/>
      <c r="AKU35" s="55"/>
      <c r="AKV35" s="55"/>
      <c r="AKW35" s="55"/>
      <c r="AKX35" s="55"/>
      <c r="AKY35" s="55"/>
      <c r="AKZ35" s="55"/>
      <c r="ALA35" s="55"/>
      <c r="ALB35" s="55"/>
      <c r="ALC35" s="55"/>
      <c r="ALD35" s="55"/>
      <c r="ALE35" s="55"/>
      <c r="ALF35" s="55"/>
      <c r="ALG35" s="55"/>
      <c r="ALH35" s="55"/>
      <c r="ALI35" s="55"/>
      <c r="ALJ35" s="55"/>
      <c r="ALK35" s="55"/>
      <c r="ALL35" s="55"/>
      <c r="ALM35" s="55"/>
      <c r="ALN35" s="55"/>
      <c r="ALO35" s="55"/>
      <c r="ALP35" s="55"/>
      <c r="ALQ35" s="55"/>
      <c r="ALR35" s="55"/>
      <c r="ALS35" s="55"/>
      <c r="ALT35" s="55"/>
    </row>
    <row r="36" spans="1:1008" s="626" customFormat="1">
      <c r="A36" s="630"/>
      <c r="B36" s="631"/>
      <c r="O36" s="631"/>
      <c r="AKU36" s="55"/>
      <c r="AKV36" s="55"/>
      <c r="AKW36" s="55"/>
      <c r="AKX36" s="55"/>
      <c r="AKY36" s="55"/>
      <c r="AKZ36" s="55"/>
      <c r="ALA36" s="55"/>
      <c r="ALB36" s="55"/>
      <c r="ALC36" s="55"/>
      <c r="ALD36" s="55"/>
      <c r="ALE36" s="55"/>
      <c r="ALF36" s="55"/>
      <c r="ALG36" s="55"/>
      <c r="ALH36" s="55"/>
      <c r="ALI36" s="55"/>
      <c r="ALJ36" s="55"/>
      <c r="ALK36" s="55"/>
      <c r="ALL36" s="55"/>
      <c r="ALM36" s="55"/>
      <c r="ALN36" s="55"/>
      <c r="ALO36" s="55"/>
      <c r="ALP36" s="55"/>
      <c r="ALQ36" s="55"/>
      <c r="ALR36" s="55"/>
      <c r="ALS36" s="55"/>
      <c r="ALT36" s="55"/>
    </row>
    <row r="37" spans="1:1008" s="626" customFormat="1">
      <c r="A37" s="630"/>
      <c r="B37" s="631"/>
      <c r="O37" s="631"/>
      <c r="AKU37" s="55"/>
      <c r="AKV37" s="55"/>
      <c r="AKW37" s="55"/>
      <c r="AKX37" s="55"/>
      <c r="AKY37" s="55"/>
      <c r="AKZ37" s="55"/>
      <c r="ALA37" s="55"/>
      <c r="ALB37" s="55"/>
      <c r="ALC37" s="55"/>
      <c r="ALD37" s="55"/>
      <c r="ALE37" s="55"/>
      <c r="ALF37" s="55"/>
      <c r="ALG37" s="55"/>
      <c r="ALH37" s="55"/>
      <c r="ALI37" s="55"/>
      <c r="ALJ37" s="55"/>
      <c r="ALK37" s="55"/>
      <c r="ALL37" s="55"/>
      <c r="ALM37" s="55"/>
      <c r="ALN37" s="55"/>
      <c r="ALO37" s="55"/>
      <c r="ALP37" s="55"/>
      <c r="ALQ37" s="55"/>
      <c r="ALR37" s="55"/>
      <c r="ALS37" s="55"/>
      <c r="ALT37" s="55"/>
    </row>
    <row r="38" spans="1:1008" s="626" customFormat="1">
      <c r="A38" s="630"/>
      <c r="B38" s="635"/>
      <c r="C38" s="636"/>
      <c r="D38" s="636"/>
      <c r="E38" s="636"/>
      <c r="F38" s="636"/>
      <c r="G38" s="636"/>
      <c r="H38" s="636"/>
      <c r="I38" s="636"/>
      <c r="J38" s="636"/>
      <c r="K38" s="636"/>
      <c r="L38" s="636"/>
      <c r="M38" s="636"/>
      <c r="N38" s="636"/>
      <c r="O38" s="631"/>
      <c r="AKU38" s="55"/>
      <c r="AKV38" s="55"/>
      <c r="AKW38" s="55"/>
      <c r="AKX38" s="55"/>
      <c r="AKY38" s="55"/>
      <c r="AKZ38" s="55"/>
      <c r="ALA38" s="55"/>
      <c r="ALB38" s="55"/>
      <c r="ALC38" s="55"/>
      <c r="ALD38" s="55"/>
      <c r="ALE38" s="55"/>
      <c r="ALF38" s="55"/>
      <c r="ALG38" s="55"/>
      <c r="ALH38" s="55"/>
      <c r="ALI38" s="55"/>
      <c r="ALJ38" s="55"/>
      <c r="ALK38" s="55"/>
      <c r="ALL38" s="55"/>
      <c r="ALM38" s="55"/>
      <c r="ALN38" s="55"/>
      <c r="ALO38" s="55"/>
      <c r="ALP38" s="55"/>
      <c r="ALQ38" s="55"/>
      <c r="ALR38" s="55"/>
      <c r="ALS38" s="55"/>
      <c r="ALT38" s="55"/>
    </row>
    <row r="39" spans="1:1008" s="626" customFormat="1">
      <c r="A39" s="630"/>
      <c r="B39" s="631"/>
      <c r="O39" s="631"/>
      <c r="AKU39" s="55"/>
      <c r="AKV39" s="55"/>
      <c r="AKW39" s="55"/>
      <c r="AKX39" s="55"/>
      <c r="AKY39" s="55"/>
      <c r="AKZ39" s="55"/>
      <c r="ALA39" s="55"/>
      <c r="ALB39" s="55"/>
      <c r="ALC39" s="55"/>
      <c r="ALD39" s="55"/>
      <c r="ALE39" s="55"/>
      <c r="ALF39" s="55"/>
      <c r="ALG39" s="55"/>
      <c r="ALH39" s="55"/>
      <c r="ALI39" s="55"/>
      <c r="ALJ39" s="55"/>
      <c r="ALK39" s="55"/>
      <c r="ALL39" s="55"/>
      <c r="ALM39" s="55"/>
      <c r="ALN39" s="55"/>
      <c r="ALO39" s="55"/>
      <c r="ALP39" s="55"/>
      <c r="ALQ39" s="55"/>
      <c r="ALR39" s="55"/>
      <c r="ALS39" s="55"/>
      <c r="ALT39" s="55"/>
    </row>
    <row r="40" spans="1:1008" s="626" customFormat="1">
      <c r="A40" s="55"/>
      <c r="B40" s="55" t="s">
        <v>521</v>
      </c>
      <c r="D40" s="55"/>
      <c r="E40" s="55"/>
      <c r="F40" s="55"/>
      <c r="G40" s="55"/>
      <c r="H40" s="55"/>
      <c r="I40" s="55"/>
      <c r="J40" s="55"/>
      <c r="K40" s="55"/>
      <c r="O40" s="631"/>
      <c r="AKU40" s="55"/>
      <c r="AKV40" s="55"/>
      <c r="AKW40" s="55"/>
      <c r="AKX40" s="55"/>
      <c r="AKY40" s="55"/>
      <c r="AKZ40" s="55"/>
      <c r="ALA40" s="55"/>
      <c r="ALB40" s="55"/>
      <c r="ALC40" s="55"/>
      <c r="ALD40" s="55"/>
      <c r="ALE40" s="55"/>
      <c r="ALF40" s="55"/>
      <c r="ALG40" s="55"/>
      <c r="ALH40" s="55"/>
      <c r="ALI40" s="55"/>
      <c r="ALJ40" s="55"/>
      <c r="ALK40" s="55"/>
      <c r="ALL40" s="55"/>
      <c r="ALM40" s="55"/>
      <c r="ALN40" s="55"/>
      <c r="ALO40" s="55"/>
      <c r="ALP40" s="55"/>
      <c r="ALQ40" s="55"/>
      <c r="ALR40" s="55"/>
      <c r="ALS40" s="55"/>
      <c r="ALT40" s="55"/>
    </row>
    <row r="41" spans="1:1008" s="626" customFormat="1">
      <c r="A41" s="55"/>
      <c r="B41" s="352"/>
      <c r="C41" s="352"/>
      <c r="D41" s="352"/>
      <c r="E41" s="352"/>
      <c r="F41" s="55"/>
      <c r="G41" s="55"/>
      <c r="H41" s="55"/>
      <c r="I41" s="55"/>
      <c r="J41" s="55"/>
      <c r="K41" s="55"/>
      <c r="O41" s="631"/>
      <c r="AKU41" s="55"/>
      <c r="AKV41" s="55"/>
      <c r="AKW41" s="55"/>
      <c r="AKX41" s="55"/>
      <c r="AKY41" s="55"/>
      <c r="AKZ41" s="55"/>
      <c r="ALA41" s="55"/>
      <c r="ALB41" s="55"/>
      <c r="ALC41" s="55"/>
      <c r="ALD41" s="55"/>
      <c r="ALE41" s="55"/>
      <c r="ALF41" s="55"/>
      <c r="ALG41" s="55"/>
      <c r="ALH41" s="55"/>
      <c r="ALI41" s="55"/>
      <c r="ALJ41" s="55"/>
      <c r="ALK41" s="55"/>
      <c r="ALL41" s="55"/>
      <c r="ALM41" s="55"/>
      <c r="ALN41" s="55"/>
      <c r="ALO41" s="55"/>
      <c r="ALP41" s="55"/>
      <c r="ALQ41" s="55"/>
      <c r="ALR41" s="55"/>
      <c r="ALS41" s="55"/>
      <c r="ALT41" s="55"/>
    </row>
    <row r="42" spans="1:1008" s="626" customFormat="1">
      <c r="A42" s="55"/>
      <c r="B42" s="352" t="s">
        <v>513</v>
      </c>
      <c r="C42" s="637"/>
      <c r="D42" s="637"/>
      <c r="E42" s="637"/>
      <c r="F42" s="55"/>
      <c r="G42" s="55"/>
      <c r="H42" s="55"/>
      <c r="I42" s="55"/>
      <c r="J42" s="55"/>
      <c r="K42" s="55"/>
      <c r="O42" s="631"/>
      <c r="AKU42" s="55"/>
      <c r="AKV42" s="55"/>
      <c r="AKW42" s="55"/>
      <c r="AKX42" s="55"/>
      <c r="AKY42" s="55"/>
      <c r="AKZ42" s="55"/>
      <c r="ALA42" s="55"/>
      <c r="ALB42" s="55"/>
      <c r="ALC42" s="55"/>
      <c r="ALD42" s="55"/>
      <c r="ALE42" s="55"/>
      <c r="ALF42" s="55"/>
      <c r="ALG42" s="55"/>
      <c r="ALH42" s="55"/>
      <c r="ALI42" s="55"/>
      <c r="ALJ42" s="55"/>
      <c r="ALK42" s="55"/>
      <c r="ALL42" s="55"/>
      <c r="ALM42" s="55"/>
      <c r="ALN42" s="55"/>
      <c r="ALO42" s="55"/>
      <c r="ALP42" s="55"/>
      <c r="ALQ42" s="55"/>
      <c r="ALR42" s="55"/>
      <c r="ALS42" s="55"/>
      <c r="ALT42" s="55"/>
    </row>
    <row r="43" spans="1:1008" s="626" customFormat="1">
      <c r="A43" s="55"/>
      <c r="B43" s="352" t="s">
        <v>522</v>
      </c>
      <c r="C43" s="637"/>
      <c r="D43" s="637"/>
      <c r="E43" s="637"/>
      <c r="F43" s="55"/>
      <c r="G43" s="638" t="s">
        <v>523</v>
      </c>
      <c r="H43" s="638"/>
      <c r="I43" s="638"/>
      <c r="J43" s="638"/>
      <c r="K43" s="638"/>
      <c r="O43" s="631"/>
      <c r="AKU43" s="55"/>
      <c r="AKV43" s="55"/>
      <c r="AKW43" s="55"/>
      <c r="AKX43" s="55"/>
      <c r="AKY43" s="55"/>
      <c r="AKZ43" s="55"/>
      <c r="ALA43" s="55"/>
      <c r="ALB43" s="55"/>
      <c r="ALC43" s="55"/>
      <c r="ALD43" s="55"/>
      <c r="ALE43" s="55"/>
      <c r="ALF43" s="55"/>
      <c r="ALG43" s="55"/>
      <c r="ALH43" s="55"/>
      <c r="ALI43" s="55"/>
      <c r="ALJ43" s="55"/>
      <c r="ALK43" s="55"/>
      <c r="ALL43" s="55"/>
      <c r="ALM43" s="55"/>
      <c r="ALN43" s="55"/>
      <c r="ALO43" s="55"/>
      <c r="ALP43" s="55"/>
      <c r="ALQ43" s="55"/>
      <c r="ALR43" s="55"/>
      <c r="ALS43" s="55"/>
      <c r="ALT43" s="55"/>
    </row>
    <row r="44" spans="1:1008" s="626" customFormat="1">
      <c r="A44" s="55"/>
      <c r="B44" s="352" t="s">
        <v>524</v>
      </c>
      <c r="C44" s="637"/>
      <c r="D44" s="637"/>
      <c r="E44" s="637"/>
      <c r="F44" s="55"/>
      <c r="G44" s="638"/>
      <c r="H44" s="638"/>
      <c r="I44" s="638"/>
      <c r="J44" s="638"/>
      <c r="K44" s="638"/>
      <c r="M44" s="639"/>
      <c r="O44" s="631"/>
      <c r="AKU44" s="55"/>
      <c r="AKV44" s="55"/>
      <c r="AKW44" s="55"/>
      <c r="AKX44" s="55"/>
      <c r="AKY44" s="55"/>
      <c r="AKZ44" s="55"/>
      <c r="ALA44" s="55"/>
      <c r="ALB44" s="55"/>
      <c r="ALC44" s="55"/>
      <c r="ALD44" s="55"/>
      <c r="ALE44" s="55"/>
      <c r="ALF44" s="55"/>
      <c r="ALG44" s="55"/>
      <c r="ALH44" s="55"/>
      <c r="ALI44" s="55"/>
      <c r="ALJ44" s="55"/>
      <c r="ALK44" s="55"/>
      <c r="ALL44" s="55"/>
      <c r="ALM44" s="55"/>
      <c r="ALN44" s="55"/>
      <c r="ALO44" s="55"/>
      <c r="ALP44" s="55"/>
      <c r="ALQ44" s="55"/>
      <c r="ALR44" s="55"/>
      <c r="ALS44" s="55"/>
      <c r="ALT44" s="55"/>
    </row>
    <row r="45" spans="1:1008" s="626" customFormat="1">
      <c r="A45" s="55"/>
      <c r="B45" s="55"/>
      <c r="C45" s="55"/>
      <c r="D45" s="55"/>
      <c r="E45" s="55"/>
      <c r="F45" s="55"/>
      <c r="G45" s="638"/>
      <c r="H45" s="638"/>
      <c r="I45" s="638"/>
      <c r="J45" s="638"/>
      <c r="K45" s="640"/>
      <c r="M45" s="641"/>
      <c r="O45" s="631"/>
      <c r="AKU45" s="55"/>
      <c r="AKV45" s="55"/>
      <c r="AKW45" s="55"/>
      <c r="AKX45" s="55"/>
      <c r="AKY45" s="55"/>
      <c r="AKZ45" s="55"/>
      <c r="ALA45" s="55"/>
      <c r="ALB45" s="55"/>
      <c r="ALC45" s="55"/>
      <c r="ALD45" s="55"/>
      <c r="ALE45" s="55"/>
      <c r="ALF45" s="55"/>
      <c r="ALG45" s="55"/>
      <c r="ALH45" s="55"/>
      <c r="ALI45" s="55"/>
      <c r="ALJ45" s="55"/>
      <c r="ALK45" s="55"/>
      <c r="ALL45" s="55"/>
      <c r="ALM45" s="55"/>
      <c r="ALN45" s="55"/>
      <c r="ALO45" s="55"/>
      <c r="ALP45" s="55"/>
      <c r="ALQ45" s="55"/>
      <c r="ALR45" s="55"/>
      <c r="ALS45" s="55"/>
      <c r="ALT45" s="55"/>
    </row>
    <row r="46" spans="1:1008" s="626" customFormat="1">
      <c r="A46" s="55"/>
      <c r="B46" s="55" t="s">
        <v>525</v>
      </c>
      <c r="C46" s="55"/>
      <c r="D46"/>
      <c r="E46" s="55"/>
      <c r="F46" s="55"/>
      <c r="G46" s="55"/>
      <c r="H46" s="55"/>
      <c r="I46" s="55"/>
      <c r="J46" s="55"/>
      <c r="K46" s="55"/>
      <c r="O46" s="631"/>
      <c r="AKU46" s="55"/>
      <c r="AKV46" s="55"/>
      <c r="AKW46" s="55"/>
      <c r="AKX46" s="55"/>
      <c r="AKY46" s="55"/>
      <c r="AKZ46" s="55"/>
      <c r="ALA46" s="55"/>
      <c r="ALB46" s="55"/>
      <c r="ALC46" s="55"/>
      <c r="ALD46" s="55"/>
      <c r="ALE46" s="55"/>
      <c r="ALF46" s="55"/>
      <c r="ALG46" s="55"/>
      <c r="ALH46" s="55"/>
      <c r="ALI46" s="55"/>
      <c r="ALJ46" s="55"/>
      <c r="ALK46" s="55"/>
      <c r="ALL46" s="55"/>
      <c r="ALM46" s="55"/>
      <c r="ALN46" s="55"/>
      <c r="ALO46" s="55"/>
      <c r="ALP46" s="55"/>
      <c r="ALQ46" s="55"/>
      <c r="ALR46" s="55"/>
      <c r="ALS46" s="55"/>
      <c r="ALT46" s="55"/>
    </row>
    <row r="47" spans="1:1008" s="626" customFormat="1">
      <c r="A47" s="55"/>
      <c r="B47" s="123"/>
      <c r="C47" s="642">
        <v>2018</v>
      </c>
      <c r="D47" s="643">
        <v>2019</v>
      </c>
      <c r="E47" s="642">
        <v>2020</v>
      </c>
      <c r="F47" s="642">
        <v>2025</v>
      </c>
      <c r="G47" s="642">
        <v>2030</v>
      </c>
      <c r="H47" s="642">
        <v>2035</v>
      </c>
      <c r="I47" s="642">
        <v>2040</v>
      </c>
      <c r="J47" s="642">
        <v>2045</v>
      </c>
      <c r="K47" s="643">
        <v>2050</v>
      </c>
      <c r="L47"/>
      <c r="M47"/>
      <c r="N47"/>
      <c r="O47" s="631"/>
      <c r="AKU47" s="55"/>
      <c r="AKV47" s="55"/>
      <c r="AKW47" s="55"/>
      <c r="AKX47" s="55"/>
      <c r="AKY47" s="55"/>
      <c r="AKZ47" s="55"/>
      <c r="ALA47" s="55"/>
      <c r="ALB47" s="55"/>
      <c r="ALC47" s="55"/>
      <c r="ALD47" s="55"/>
      <c r="ALE47" s="55"/>
      <c r="ALF47" s="55"/>
      <c r="ALG47" s="55"/>
      <c r="ALH47" s="55"/>
      <c r="ALI47" s="55"/>
      <c r="ALJ47" s="55"/>
      <c r="ALK47" s="55"/>
      <c r="ALL47" s="55"/>
      <c r="ALM47" s="55"/>
      <c r="ALN47" s="55"/>
      <c r="ALO47" s="55"/>
      <c r="ALP47" s="55"/>
      <c r="ALQ47" s="55"/>
      <c r="ALR47" s="55"/>
      <c r="ALS47" s="55"/>
      <c r="ALT47" s="55"/>
    </row>
    <row r="48" spans="1:1008" s="626" customFormat="1">
      <c r="A48" s="55"/>
      <c r="B48" s="123" t="s">
        <v>513</v>
      </c>
      <c r="C48" s="644">
        <v>16.012112305999999</v>
      </c>
      <c r="D48" s="644">
        <v>16.267952633499998</v>
      </c>
      <c r="E48" s="644">
        <v>7.2496149480000032</v>
      </c>
      <c r="F48" s="644">
        <v>16.292354562450249</v>
      </c>
      <c r="G48" s="644">
        <v>16.316756491400497</v>
      </c>
      <c r="H48" s="644">
        <v>17.195225933609496</v>
      </c>
      <c r="I48" s="644">
        <v>18.073695375818499</v>
      </c>
      <c r="J48" s="644">
        <v>18.952164818027498</v>
      </c>
      <c r="K48" s="644">
        <v>19.830634260236501</v>
      </c>
      <c r="L48" s="645">
        <v>0.21900000000000008</v>
      </c>
      <c r="M48" s="322"/>
      <c r="N48" s="645"/>
      <c r="O48" s="631"/>
      <c r="AKU48" s="55"/>
      <c r="AKV48" s="55"/>
      <c r="AKW48" s="55"/>
      <c r="AKX48" s="55"/>
      <c r="AKY48" s="55"/>
      <c r="AKZ48" s="55"/>
      <c r="ALA48" s="55"/>
      <c r="ALB48" s="55"/>
      <c r="ALC48" s="55"/>
      <c r="ALD48" s="55"/>
      <c r="ALE48" s="55"/>
      <c r="ALF48" s="55"/>
      <c r="ALG48" s="55"/>
      <c r="ALH48" s="55"/>
      <c r="ALI48" s="55"/>
      <c r="ALJ48" s="55"/>
      <c r="ALK48" s="55"/>
      <c r="ALL48" s="55"/>
      <c r="ALM48" s="55"/>
      <c r="ALN48" s="55"/>
      <c r="ALO48" s="55"/>
      <c r="ALP48" s="55"/>
      <c r="ALQ48" s="55"/>
      <c r="ALR48" s="55"/>
      <c r="ALS48" s="55"/>
      <c r="ALT48" s="55"/>
    </row>
    <row r="49" spans="1:1008" s="626" customFormat="1">
      <c r="A49" s="55"/>
      <c r="B49" s="646" t="s">
        <v>526</v>
      </c>
      <c r="C49" s="647">
        <v>2.6762608184999999</v>
      </c>
      <c r="D49" s="647">
        <v>2.6732272199999998</v>
      </c>
      <c r="E49" s="647">
        <v>1.633334646</v>
      </c>
      <c r="F49" s="647">
        <v>2.4728042588803598</v>
      </c>
      <c r="G49" s="647">
        <v>2.3061101195901101</v>
      </c>
      <c r="H49" s="647">
        <v>2.21176591155319</v>
      </c>
      <c r="I49" s="648"/>
      <c r="J49" s="648"/>
      <c r="K49" s="648"/>
      <c r="L49" s="645"/>
      <c r="O49" s="631"/>
      <c r="AKU49" s="55"/>
      <c r="AKV49" s="55"/>
      <c r="AKW49" s="55"/>
      <c r="AKX49" s="55"/>
      <c r="AKY49" s="55"/>
      <c r="AKZ49" s="55"/>
      <c r="ALA49" s="55"/>
      <c r="ALB49" s="55"/>
      <c r="ALC49" s="55"/>
      <c r="ALD49" s="55"/>
      <c r="ALE49" s="55"/>
      <c r="ALF49" s="55"/>
      <c r="ALG49" s="55"/>
      <c r="ALH49" s="55"/>
      <c r="ALI49" s="55"/>
      <c r="ALJ49" s="55"/>
      <c r="ALK49" s="55"/>
      <c r="ALL49" s="55"/>
      <c r="ALM49" s="55"/>
      <c r="ALN49" s="55"/>
      <c r="ALO49" s="55"/>
      <c r="ALP49" s="55"/>
      <c r="ALQ49" s="55"/>
      <c r="ALR49" s="55"/>
      <c r="ALS49" s="55"/>
      <c r="ALT49" s="55"/>
    </row>
    <row r="50" spans="1:1008" s="626" customFormat="1">
      <c r="A50" s="55"/>
      <c r="B50" s="123" t="s">
        <v>519</v>
      </c>
      <c r="C50" s="644">
        <v>35.823383136499999</v>
      </c>
      <c r="D50" s="644">
        <v>36.898099909499997</v>
      </c>
      <c r="E50" s="644">
        <v>19.784465723499999</v>
      </c>
      <c r="F50" s="644">
        <v>36.953447059364251</v>
      </c>
      <c r="G50" s="644">
        <v>37.008794209228491</v>
      </c>
      <c r="H50" s="644">
        <v>39.001291604341496</v>
      </c>
      <c r="I50" s="644">
        <v>40.993788999454495</v>
      </c>
      <c r="J50" s="644">
        <v>42.9862863945675</v>
      </c>
      <c r="K50" s="644">
        <v>44.978783789680499</v>
      </c>
      <c r="L50" s="645">
        <v>0.21900000000000008</v>
      </c>
      <c r="M50" s="649"/>
      <c r="O50" s="631"/>
      <c r="AKU50" s="55"/>
      <c r="AKV50" s="55"/>
      <c r="AKW50" s="55"/>
      <c r="AKX50" s="55"/>
      <c r="AKY50" s="55"/>
      <c r="AKZ50" s="55"/>
      <c r="ALA50" s="55"/>
      <c r="ALB50" s="55"/>
      <c r="ALC50" s="55"/>
      <c r="ALD50" s="55"/>
      <c r="ALE50" s="55"/>
      <c r="ALF50" s="55"/>
      <c r="ALG50" s="55"/>
      <c r="ALH50" s="55"/>
      <c r="ALI50" s="55"/>
      <c r="ALJ50" s="55"/>
      <c r="ALK50" s="55"/>
      <c r="ALL50" s="55"/>
      <c r="ALM50" s="55"/>
      <c r="ALN50" s="55"/>
      <c r="ALO50" s="55"/>
      <c r="ALP50" s="55"/>
      <c r="ALQ50" s="55"/>
      <c r="ALR50" s="55"/>
      <c r="ALS50" s="55"/>
      <c r="ALT50" s="55"/>
    </row>
    <row r="51" spans="1:1008" s="626" customFormat="1">
      <c r="A51" s="55"/>
      <c r="B51" s="123" t="s">
        <v>527</v>
      </c>
      <c r="C51" s="644">
        <v>174.6339049815</v>
      </c>
      <c r="D51" s="644">
        <v>183.631529379</v>
      </c>
      <c r="E51" s="644">
        <v>47.108748540000036</v>
      </c>
      <c r="F51" s="644">
        <v>197.58752561180401</v>
      </c>
      <c r="G51" s="644">
        <v>211.54352184460799</v>
      </c>
      <c r="H51" s="644">
        <v>223.75501854831148</v>
      </c>
      <c r="I51" s="644">
        <v>235.96651525201497</v>
      </c>
      <c r="J51" s="644">
        <v>248.17801195571849</v>
      </c>
      <c r="K51" s="644">
        <v>260.38950865942201</v>
      </c>
      <c r="L51" s="645">
        <v>0.41799999999999993</v>
      </c>
      <c r="O51" s="631"/>
      <c r="AKU51" s="55"/>
      <c r="AKV51" s="55"/>
      <c r="AKW51" s="55"/>
      <c r="AKX51" s="55"/>
      <c r="AKY51" s="55"/>
      <c r="AKZ51" s="55"/>
      <c r="ALA51" s="55"/>
      <c r="ALB51" s="55"/>
      <c r="ALC51" s="55"/>
      <c r="ALD51" s="55"/>
      <c r="ALE51" s="55"/>
      <c r="ALF51" s="55"/>
      <c r="ALG51" s="55"/>
      <c r="ALH51" s="55"/>
      <c r="ALI51" s="55"/>
      <c r="ALJ51" s="55"/>
      <c r="ALK51" s="55"/>
      <c r="ALL51" s="55"/>
      <c r="ALM51" s="55"/>
      <c r="ALN51" s="55"/>
      <c r="ALO51" s="55"/>
      <c r="ALP51" s="55"/>
      <c r="ALQ51" s="55"/>
      <c r="ALR51" s="55"/>
      <c r="ALS51" s="55"/>
      <c r="ALT51" s="55"/>
    </row>
    <row r="52" spans="1:1008" s="626" customFormat="1">
      <c r="A52" s="55"/>
      <c r="B52" s="123" t="s">
        <v>528</v>
      </c>
      <c r="C52" s="644">
        <v>226.46940042400001</v>
      </c>
      <c r="D52" s="644">
        <v>236.79758192200001</v>
      </c>
      <c r="E52" s="644">
        <v>74.142829211500043</v>
      </c>
      <c r="F52" s="644">
        <v>250.83332723361852</v>
      </c>
      <c r="G52" s="644">
        <v>264.86907254523697</v>
      </c>
      <c r="H52" s="644">
        <v>279.95153608626248</v>
      </c>
      <c r="I52" s="644">
        <v>295.03399962728798</v>
      </c>
      <c r="J52" s="644">
        <v>310.11646316831349</v>
      </c>
      <c r="K52" s="644">
        <v>325.19892670933899</v>
      </c>
      <c r="L52" s="645">
        <v>0.37332030196346322</v>
      </c>
      <c r="O52" s="631"/>
      <c r="AKU52" s="55"/>
      <c r="AKV52" s="55"/>
      <c r="AKW52" s="55"/>
      <c r="AKX52" s="55"/>
      <c r="AKY52" s="55"/>
      <c r="AKZ52" s="55"/>
      <c r="ALA52" s="55"/>
      <c r="ALB52" s="55"/>
      <c r="ALC52" s="55"/>
      <c r="ALD52" s="55"/>
      <c r="ALE52" s="55"/>
      <c r="ALF52" s="55"/>
      <c r="ALG52" s="55"/>
      <c r="ALH52" s="55"/>
      <c r="ALI52" s="55"/>
      <c r="ALJ52" s="55"/>
      <c r="ALK52" s="55"/>
      <c r="ALL52" s="55"/>
      <c r="ALM52" s="55"/>
      <c r="ALN52" s="55"/>
      <c r="ALO52" s="55"/>
      <c r="ALP52" s="55"/>
      <c r="ALQ52" s="55"/>
      <c r="ALR52" s="55"/>
      <c r="ALS52" s="55"/>
      <c r="ALT52" s="55"/>
    </row>
    <row r="53" spans="1:1008" s="626" customFormat="1">
      <c r="A53" s="55"/>
      <c r="B53" s="52" t="s">
        <v>529</v>
      </c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631"/>
      <c r="AKU53" s="55"/>
      <c r="AKV53" s="55"/>
      <c r="AKW53" s="55"/>
      <c r="AKX53" s="55"/>
      <c r="AKY53" s="55"/>
      <c r="AKZ53" s="55"/>
      <c r="ALA53" s="55"/>
      <c r="ALB53" s="55"/>
      <c r="ALC53" s="55"/>
      <c r="ALD53" s="55"/>
      <c r="ALE53" s="55"/>
      <c r="ALF53" s="55"/>
      <c r="ALG53" s="55"/>
      <c r="ALH53" s="55"/>
      <c r="ALI53" s="55"/>
      <c r="ALJ53" s="55"/>
      <c r="ALK53" s="55"/>
      <c r="ALL53" s="55"/>
      <c r="ALM53" s="55"/>
      <c r="ALN53" s="55"/>
      <c r="ALO53" s="55"/>
      <c r="ALP53" s="55"/>
      <c r="ALQ53" s="55"/>
      <c r="ALR53" s="55"/>
      <c r="ALS53" s="55"/>
      <c r="ALT53" s="55"/>
    </row>
    <row r="54" spans="1:1008" s="626" customFormat="1">
      <c r="A54" s="55"/>
      <c r="B54" s="55"/>
      <c r="C54" s="55"/>
      <c r="D54" s="55"/>
      <c r="E54" s="55"/>
      <c r="F54" s="55"/>
      <c r="G54" s="55"/>
      <c r="H54" s="55"/>
      <c r="I54" s="55"/>
      <c r="J54" s="55"/>
      <c r="O54" s="631"/>
      <c r="AKU54" s="55"/>
      <c r="AKV54" s="55"/>
      <c r="AKW54" s="55"/>
      <c r="AKX54" s="55"/>
      <c r="AKY54" s="55"/>
      <c r="AKZ54" s="55"/>
      <c r="ALA54" s="55"/>
      <c r="ALB54" s="55"/>
      <c r="ALC54" s="55"/>
      <c r="ALD54" s="55"/>
      <c r="ALE54" s="55"/>
      <c r="ALF54" s="55"/>
      <c r="ALG54" s="55"/>
      <c r="ALH54" s="55"/>
      <c r="ALI54" s="55"/>
      <c r="ALJ54" s="55"/>
      <c r="ALK54" s="55"/>
      <c r="ALL54" s="55"/>
      <c r="ALM54" s="55"/>
      <c r="ALN54" s="55"/>
      <c r="ALO54" s="55"/>
      <c r="ALP54" s="55"/>
      <c r="ALQ54" s="55"/>
      <c r="ALR54" s="55"/>
      <c r="ALS54" s="55"/>
      <c r="ALT54" s="55"/>
    </row>
    <row r="55" spans="1:1008" s="626" customFormat="1">
      <c r="A55" s="55"/>
      <c r="B55" s="626" t="s">
        <v>530</v>
      </c>
      <c r="C55" s="650"/>
      <c r="D55" s="650"/>
      <c r="E55" s="650"/>
      <c r="F55" s="650"/>
      <c r="L55" s="55"/>
      <c r="M55" s="55"/>
      <c r="N55" s="55"/>
      <c r="O55" s="631"/>
      <c r="AKT55" s="55"/>
      <c r="AKU55" s="55"/>
      <c r="AKV55" s="55"/>
      <c r="AKW55" s="55"/>
      <c r="AKX55" s="55"/>
      <c r="AKY55" s="55"/>
      <c r="AKZ55" s="55"/>
      <c r="ALA55" s="55"/>
      <c r="ALB55" s="55"/>
      <c r="ALC55" s="55"/>
      <c r="ALD55" s="55"/>
      <c r="ALE55" s="55"/>
      <c r="ALF55" s="55"/>
      <c r="ALG55" s="55"/>
      <c r="ALH55" s="55"/>
      <c r="ALI55" s="55"/>
      <c r="ALJ55" s="55"/>
      <c r="ALK55" s="55"/>
      <c r="ALL55" s="55"/>
      <c r="ALM55" s="55"/>
      <c r="ALN55" s="55"/>
      <c r="ALO55" s="55"/>
      <c r="ALP55" s="55"/>
      <c r="ALQ55" s="55"/>
      <c r="ALR55" s="55"/>
      <c r="ALS55" s="55"/>
      <c r="ALT55" s="55"/>
    </row>
    <row r="56" spans="1:1008" s="626" customFormat="1">
      <c r="A56" s="55"/>
      <c r="B56" s="651"/>
      <c r="C56" s="642">
        <v>2018</v>
      </c>
      <c r="D56" s="643">
        <v>2019</v>
      </c>
      <c r="E56" s="642">
        <v>2020</v>
      </c>
      <c r="F56" s="642">
        <v>2025</v>
      </c>
      <c r="G56" s="643">
        <v>2030</v>
      </c>
      <c r="H56" s="642">
        <v>2035</v>
      </c>
      <c r="I56" s="642">
        <v>2040</v>
      </c>
      <c r="J56" s="642">
        <v>2045</v>
      </c>
      <c r="K56" s="643">
        <v>2050</v>
      </c>
      <c r="L56" s="55"/>
      <c r="M56" s="55" t="s">
        <v>531</v>
      </c>
      <c r="N56" s="55"/>
      <c r="O56" s="631"/>
      <c r="AKU56" s="55"/>
      <c r="AKV56" s="55"/>
      <c r="AKW56" s="55"/>
      <c r="AKX56" s="55"/>
      <c r="AKY56" s="55"/>
      <c r="AKZ56" s="55"/>
      <c r="ALA56" s="55"/>
      <c r="ALB56" s="55"/>
      <c r="ALC56" s="55"/>
      <c r="ALD56" s="55"/>
      <c r="ALE56" s="55"/>
      <c r="ALF56" s="55"/>
      <c r="ALG56" s="55"/>
      <c r="ALH56" s="55"/>
      <c r="ALI56" s="55"/>
      <c r="ALJ56" s="55"/>
      <c r="ALK56" s="55"/>
      <c r="ALL56" s="55"/>
      <c r="ALM56" s="55"/>
      <c r="ALN56" s="55"/>
      <c r="ALO56" s="55"/>
      <c r="ALP56" s="55"/>
      <c r="ALQ56" s="55"/>
      <c r="ALR56" s="55"/>
      <c r="ALS56" s="55"/>
      <c r="ALT56" s="55"/>
    </row>
    <row r="57" spans="1:1008" s="626" customFormat="1">
      <c r="A57" s="55"/>
      <c r="B57" s="651" t="s">
        <v>532</v>
      </c>
      <c r="C57" s="652"/>
      <c r="D57" s="652">
        <v>1</v>
      </c>
      <c r="E57" s="652">
        <v>0.445637820033428</v>
      </c>
      <c r="F57" s="652">
        <v>1.0015000000000001</v>
      </c>
      <c r="G57" s="653">
        <v>1.0029999999999999</v>
      </c>
      <c r="H57" s="652">
        <v>1.0569999999999999</v>
      </c>
      <c r="I57" s="654">
        <v>1.111</v>
      </c>
      <c r="J57" s="654">
        <v>1.165</v>
      </c>
      <c r="K57" s="655">
        <v>1.2190000000000001</v>
      </c>
      <c r="L57" s="645"/>
      <c r="M57" s="322"/>
      <c r="N57" s="645"/>
      <c r="O57" s="631"/>
      <c r="AKU57" s="55"/>
      <c r="AKV57" s="55"/>
      <c r="AKW57" s="55"/>
      <c r="AKX57" s="55"/>
      <c r="AKY57" s="55"/>
      <c r="AKZ57" s="55"/>
      <c r="ALA57" s="55"/>
      <c r="ALB57" s="55"/>
      <c r="ALC57" s="55"/>
      <c r="ALD57" s="55"/>
      <c r="ALE57" s="55"/>
      <c r="ALF57" s="55"/>
      <c r="ALG57" s="55"/>
      <c r="ALH57" s="55"/>
      <c r="ALI57" s="55"/>
      <c r="ALJ57" s="55"/>
      <c r="ALK57" s="55"/>
      <c r="ALL57" s="55"/>
      <c r="ALM57" s="55"/>
      <c r="ALN57" s="55"/>
      <c r="ALO57" s="55"/>
      <c r="ALP57" s="55"/>
      <c r="ALQ57" s="55"/>
      <c r="ALR57" s="55"/>
      <c r="ALS57" s="55"/>
      <c r="ALT57" s="55"/>
    </row>
    <row r="58" spans="1:1008" s="626" customFormat="1">
      <c r="A58" s="55"/>
      <c r="B58" s="656" t="s">
        <v>533</v>
      </c>
      <c r="C58" s="652"/>
      <c r="D58" s="652">
        <v>1</v>
      </c>
      <c r="E58" s="652">
        <v>0.53619199286752905</v>
      </c>
      <c r="F58" s="652">
        <v>1.0015000000000001</v>
      </c>
      <c r="G58" s="653">
        <v>1.0029999999999999</v>
      </c>
      <c r="H58" s="652">
        <v>1.0569999999999999</v>
      </c>
      <c r="I58" s="654">
        <v>1.111</v>
      </c>
      <c r="J58" s="654">
        <v>1.165</v>
      </c>
      <c r="K58" s="655">
        <v>1.2190000000000001</v>
      </c>
      <c r="L58" s="645"/>
      <c r="M58" s="322"/>
      <c r="N58" s="645"/>
      <c r="O58" s="631"/>
      <c r="AKU58" s="55"/>
      <c r="AKV58" s="55"/>
      <c r="AKW58" s="55"/>
      <c r="AKX58" s="55"/>
      <c r="AKY58" s="55"/>
      <c r="AKZ58" s="55"/>
      <c r="ALA58" s="55"/>
      <c r="ALB58" s="55"/>
      <c r="ALC58" s="55"/>
      <c r="ALD58" s="55"/>
      <c r="ALE58" s="55"/>
      <c r="ALF58" s="55"/>
      <c r="ALG58" s="55"/>
      <c r="ALH58" s="55"/>
      <c r="ALI58" s="55"/>
      <c r="ALJ58" s="55"/>
      <c r="ALK58" s="55"/>
      <c r="ALL58" s="55"/>
      <c r="ALM58" s="55"/>
      <c r="ALN58" s="55"/>
      <c r="ALO58" s="55"/>
      <c r="ALP58" s="55"/>
      <c r="ALQ58" s="55"/>
      <c r="ALR58" s="55"/>
      <c r="ALS58" s="55"/>
      <c r="ALT58" s="55"/>
    </row>
    <row r="59" spans="1:1008" s="626" customFormat="1">
      <c r="A59" s="55"/>
      <c r="B59" s="656" t="s">
        <v>534</v>
      </c>
      <c r="C59" s="652"/>
      <c r="D59" s="652">
        <v>1</v>
      </c>
      <c r="E59" s="652">
        <v>0.25653954252470201</v>
      </c>
      <c r="F59" s="652">
        <v>1.0760000000000001</v>
      </c>
      <c r="G59" s="653">
        <v>1.1519999999999999</v>
      </c>
      <c r="H59" s="652">
        <v>1.2184999999999999</v>
      </c>
      <c r="I59" s="654">
        <v>1.2849999999999999</v>
      </c>
      <c r="J59" s="654">
        <v>1.3514999999999999</v>
      </c>
      <c r="K59" s="655">
        <v>1.4179999999999999</v>
      </c>
      <c r="L59" s="645"/>
      <c r="M59" s="322"/>
      <c r="N59" s="645"/>
      <c r="O59" s="631"/>
      <c r="AKU59" s="55"/>
      <c r="AKV59" s="55"/>
      <c r="AKW59" s="55"/>
      <c r="AKX59" s="55"/>
      <c r="AKY59" s="55"/>
      <c r="AKZ59" s="55"/>
      <c r="ALA59" s="55"/>
      <c r="ALB59" s="55"/>
      <c r="ALC59" s="55"/>
      <c r="ALD59" s="55"/>
      <c r="ALE59" s="55"/>
      <c r="ALF59" s="55"/>
      <c r="ALG59" s="55"/>
      <c r="ALH59" s="55"/>
      <c r="ALI59" s="55"/>
      <c r="ALJ59" s="55"/>
      <c r="ALK59" s="55"/>
      <c r="ALL59" s="55"/>
      <c r="ALM59" s="55"/>
      <c r="ALN59" s="55"/>
      <c r="ALO59" s="55"/>
      <c r="ALP59" s="55"/>
      <c r="ALQ59" s="55"/>
      <c r="ALR59" s="55"/>
      <c r="ALS59" s="55"/>
      <c r="ALT59" s="55"/>
    </row>
    <row r="60" spans="1:1008" s="626" customForma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631"/>
      <c r="AKT60" s="55"/>
      <c r="AKU60" s="55"/>
      <c r="AKV60" s="55"/>
      <c r="AKW60" s="55"/>
      <c r="AKX60" s="55"/>
      <c r="AKY60" s="55"/>
      <c r="AKZ60" s="55"/>
      <c r="ALA60" s="55"/>
      <c r="ALB60" s="55"/>
      <c r="ALC60" s="55"/>
      <c r="ALD60" s="55"/>
      <c r="ALE60" s="55"/>
      <c r="ALF60" s="55"/>
      <c r="ALG60" s="55"/>
      <c r="ALH60" s="55"/>
      <c r="ALI60" s="55"/>
      <c r="ALJ60" s="55"/>
      <c r="ALK60" s="55"/>
      <c r="ALL60" s="55"/>
      <c r="ALM60" s="55"/>
      <c r="ALN60" s="55"/>
      <c r="ALO60" s="55"/>
      <c r="ALP60" s="55"/>
      <c r="ALQ60" s="55"/>
      <c r="ALR60" s="55"/>
      <c r="ALS60" s="55"/>
      <c r="ALT60" s="55"/>
    </row>
    <row r="61" spans="1:1008" s="626" customForma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631"/>
      <c r="AKU61" s="55"/>
      <c r="AKV61" s="55"/>
      <c r="AKW61" s="55"/>
      <c r="AKX61" s="55"/>
      <c r="AKY61" s="55"/>
      <c r="AKZ61" s="55"/>
      <c r="ALA61" s="55"/>
      <c r="ALB61" s="55"/>
      <c r="ALC61" s="55"/>
      <c r="ALD61" s="55"/>
      <c r="ALE61" s="55"/>
      <c r="ALF61" s="55"/>
      <c r="ALG61" s="55"/>
      <c r="ALH61" s="55"/>
      <c r="ALI61" s="55"/>
      <c r="ALJ61" s="55"/>
      <c r="ALK61" s="55"/>
      <c r="ALL61" s="55"/>
      <c r="ALM61" s="55"/>
      <c r="ALN61" s="55"/>
      <c r="ALO61" s="55"/>
      <c r="ALP61" s="55"/>
      <c r="ALQ61" s="55"/>
      <c r="ALR61" s="55"/>
      <c r="ALS61" s="55"/>
      <c r="ALT61" s="55"/>
    </row>
    <row r="62" spans="1:1008" s="626" customFormat="1">
      <c r="A62" s="55"/>
      <c r="B62" s="626" t="s">
        <v>535</v>
      </c>
      <c r="O62" s="631"/>
      <c r="AKU62" s="55"/>
      <c r="AKV62" s="55"/>
      <c r="AKW62" s="55"/>
      <c r="AKX62" s="55"/>
      <c r="AKY62" s="55"/>
      <c r="AKZ62" s="55"/>
      <c r="ALA62" s="55"/>
      <c r="ALB62" s="55"/>
      <c r="ALC62" s="55"/>
      <c r="ALD62" s="55"/>
      <c r="ALE62" s="55"/>
      <c r="ALF62" s="55"/>
      <c r="ALG62" s="55"/>
      <c r="ALH62" s="55"/>
      <c r="ALI62" s="55"/>
      <c r="ALJ62" s="55"/>
      <c r="ALK62" s="55"/>
      <c r="ALL62" s="55"/>
      <c r="ALM62" s="55"/>
      <c r="ALN62" s="55"/>
      <c r="ALO62" s="55"/>
      <c r="ALP62" s="55"/>
      <c r="ALQ62" s="55"/>
      <c r="ALR62" s="55"/>
      <c r="ALS62" s="55"/>
      <c r="ALT62" s="55"/>
    </row>
    <row r="63" spans="1:1008" s="626" customFormat="1" ht="30">
      <c r="A63" s="55"/>
      <c r="B63" s="651"/>
      <c r="C63" s="657" t="s">
        <v>536</v>
      </c>
      <c r="O63" s="631"/>
      <c r="AKU63" s="55"/>
      <c r="AKV63" s="55"/>
      <c r="AKW63" s="55"/>
      <c r="AKX63" s="55"/>
      <c r="AKY63" s="55"/>
      <c r="AKZ63" s="55"/>
      <c r="ALA63" s="55"/>
      <c r="ALB63" s="55"/>
      <c r="ALC63" s="55"/>
      <c r="ALD63" s="55"/>
      <c r="ALE63" s="55"/>
      <c r="ALF63" s="55"/>
      <c r="ALG63" s="55"/>
      <c r="ALH63" s="55"/>
      <c r="ALI63" s="55"/>
      <c r="ALJ63" s="55"/>
      <c r="ALK63" s="55"/>
      <c r="ALL63" s="55"/>
      <c r="ALM63" s="55"/>
      <c r="ALN63" s="55"/>
      <c r="ALO63" s="55"/>
      <c r="ALP63" s="55"/>
      <c r="ALQ63" s="55"/>
      <c r="ALR63" s="55"/>
      <c r="ALS63" s="55"/>
      <c r="ALT63" s="55"/>
    </row>
    <row r="64" spans="1:1008" s="626" customFormat="1">
      <c r="A64" s="55"/>
      <c r="B64" s="656" t="s">
        <v>537</v>
      </c>
      <c r="C64" s="658"/>
      <c r="O64" s="631"/>
      <c r="AKU64" s="55"/>
      <c r="AKV64" s="55"/>
      <c r="AKW64" s="55"/>
      <c r="AKX64" s="55"/>
      <c r="AKY64" s="55"/>
      <c r="AKZ64" s="55"/>
      <c r="ALA64" s="55"/>
      <c r="ALB64" s="55"/>
      <c r="ALC64" s="55"/>
      <c r="ALD64" s="55"/>
      <c r="ALE64" s="55"/>
      <c r="ALF64" s="55"/>
      <c r="ALG64" s="55"/>
      <c r="ALH64" s="55"/>
      <c r="ALI64" s="55"/>
      <c r="ALJ64" s="55"/>
      <c r="ALK64" s="55"/>
      <c r="ALL64" s="55"/>
      <c r="ALM64" s="55"/>
      <c r="ALN64" s="55"/>
      <c r="ALO64" s="55"/>
      <c r="ALP64" s="55"/>
      <c r="ALQ64" s="55"/>
      <c r="ALR64" s="55"/>
      <c r="ALS64" s="55"/>
      <c r="ALT64" s="55"/>
    </row>
    <row r="65" spans="1:1008" s="626" customFormat="1">
      <c r="A65" s="55"/>
      <c r="O65" s="631"/>
      <c r="AKU65" s="55"/>
      <c r="AKV65" s="55"/>
      <c r="AKW65" s="55"/>
      <c r="AKX65" s="55"/>
      <c r="AKY65" s="55"/>
      <c r="AKZ65" s="55"/>
      <c r="ALA65" s="55"/>
      <c r="ALB65" s="55"/>
      <c r="ALC65" s="55"/>
      <c r="ALD65" s="55"/>
      <c r="ALE65" s="55"/>
      <c r="ALF65" s="55"/>
      <c r="ALG65" s="55"/>
      <c r="ALH65" s="55"/>
      <c r="ALI65" s="55"/>
      <c r="ALJ65" s="55"/>
      <c r="ALK65" s="55"/>
      <c r="ALL65" s="55"/>
      <c r="ALM65" s="55"/>
      <c r="ALN65" s="55"/>
      <c r="ALO65" s="55"/>
      <c r="ALP65" s="55"/>
      <c r="ALQ65" s="55"/>
      <c r="ALR65" s="55"/>
      <c r="ALS65" s="55"/>
      <c r="ALT65" s="55"/>
    </row>
    <row r="66" spans="1:1008" s="626" customFormat="1">
      <c r="A66" s="55"/>
      <c r="B66" s="626" t="s">
        <v>539</v>
      </c>
      <c r="C66" s="650"/>
      <c r="D66" s="650"/>
      <c r="E66" s="650"/>
      <c r="F66" s="650"/>
      <c r="G66" s="650"/>
      <c r="H66" s="650"/>
      <c r="O66" s="631"/>
      <c r="AKU66" s="55"/>
      <c r="AKV66" s="55"/>
      <c r="AKW66" s="55"/>
      <c r="AKX66" s="55"/>
      <c r="AKY66" s="55"/>
      <c r="AKZ66" s="55"/>
      <c r="ALA66" s="55"/>
      <c r="ALB66" s="55"/>
      <c r="ALC66" s="55"/>
      <c r="ALD66" s="55"/>
      <c r="ALE66" s="55"/>
      <c r="ALF66" s="55"/>
      <c r="ALG66" s="55"/>
      <c r="ALH66" s="55"/>
      <c r="ALI66" s="55"/>
      <c r="ALJ66" s="55"/>
      <c r="ALK66" s="55"/>
      <c r="ALL66" s="55"/>
      <c r="ALM66" s="55"/>
      <c r="ALN66" s="55"/>
      <c r="ALO66" s="55"/>
      <c r="ALP66" s="55"/>
      <c r="ALQ66" s="55"/>
      <c r="ALR66" s="55"/>
      <c r="ALS66" s="55"/>
      <c r="ALT66" s="55"/>
    </row>
    <row r="67" spans="1:1008" s="626" customFormat="1">
      <c r="A67" s="55"/>
      <c r="B67" s="659" t="s">
        <v>322</v>
      </c>
      <c r="C67" s="657">
        <v>2018</v>
      </c>
      <c r="D67" s="657">
        <v>2019</v>
      </c>
      <c r="E67" s="657">
        <v>2020</v>
      </c>
      <c r="F67" s="657">
        <v>2025</v>
      </c>
      <c r="G67" s="657">
        <v>2030</v>
      </c>
      <c r="H67" s="657">
        <v>2035</v>
      </c>
      <c r="I67" s="657">
        <v>2040</v>
      </c>
      <c r="J67" s="660">
        <v>2045</v>
      </c>
      <c r="K67" s="657">
        <v>2050</v>
      </c>
      <c r="O67" s="631"/>
      <c r="AKT67" s="55"/>
      <c r="AKU67" s="55"/>
      <c r="AKV67" s="55"/>
      <c r="AKW67" s="55"/>
      <c r="AKX67" s="55"/>
      <c r="AKY67" s="55"/>
      <c r="AKZ67" s="55"/>
      <c r="ALA67" s="55"/>
      <c r="ALB67" s="55"/>
      <c r="ALC67" s="55"/>
      <c r="ALD67" s="55"/>
      <c r="ALE67" s="55"/>
      <c r="ALF67" s="55"/>
      <c r="ALG67" s="55"/>
      <c r="ALH67" s="55"/>
      <c r="ALI67" s="55"/>
      <c r="ALJ67" s="55"/>
      <c r="ALK67" s="55"/>
      <c r="ALL67" s="55"/>
      <c r="ALM67" s="55"/>
      <c r="ALN67" s="55"/>
      <c r="ALO67" s="55"/>
      <c r="ALP67" s="55"/>
      <c r="ALQ67" s="55"/>
      <c r="ALR67" s="55"/>
      <c r="ALS67" s="55"/>
      <c r="ALT67" s="55"/>
    </row>
    <row r="68" spans="1:1008" s="626" customFormat="1">
      <c r="A68" s="55"/>
      <c r="B68" s="656" t="s">
        <v>540</v>
      </c>
      <c r="C68" s="661"/>
      <c r="D68" s="661">
        <v>1</v>
      </c>
      <c r="E68" s="661">
        <v>1</v>
      </c>
      <c r="F68" s="661">
        <v>0.96500000000000008</v>
      </c>
      <c r="G68" s="661">
        <v>0.93</v>
      </c>
      <c r="H68" s="652">
        <v>0.84</v>
      </c>
      <c r="I68" s="652">
        <v>0.75</v>
      </c>
      <c r="J68" s="652">
        <v>0.66</v>
      </c>
      <c r="K68" s="661">
        <v>0.56999999999999995</v>
      </c>
      <c r="O68" s="631"/>
      <c r="AKT68" s="55"/>
      <c r="AKU68" s="55"/>
      <c r="AKV68" s="55"/>
      <c r="AKW68" s="55"/>
      <c r="AKX68" s="55"/>
      <c r="AKY68" s="55"/>
      <c r="AKZ68" s="55"/>
      <c r="ALA68" s="55"/>
      <c r="ALB68" s="55"/>
      <c r="ALC68" s="55"/>
      <c r="ALD68" s="55"/>
      <c r="ALE68" s="55"/>
      <c r="ALF68" s="55"/>
      <c r="ALG68" s="55"/>
      <c r="ALH68" s="55"/>
      <c r="ALI68" s="55"/>
      <c r="ALJ68" s="55"/>
      <c r="ALK68" s="55"/>
      <c r="ALL68" s="55"/>
      <c r="ALM68" s="55"/>
      <c r="ALN68" s="55"/>
      <c r="ALO68" s="55"/>
      <c r="ALP68" s="55"/>
      <c r="ALQ68" s="55"/>
      <c r="ALR68" s="55"/>
      <c r="ALS68" s="55"/>
      <c r="ALT68" s="55"/>
    </row>
    <row r="69" spans="1:1008" s="626" customFormat="1">
      <c r="A69" s="55"/>
      <c r="B69" s="656" t="s">
        <v>541</v>
      </c>
      <c r="C69" s="661"/>
      <c r="D69" s="661">
        <v>1</v>
      </c>
      <c r="E69" s="661">
        <v>1</v>
      </c>
      <c r="F69" s="661">
        <v>0.93500000000000005</v>
      </c>
      <c r="G69" s="661">
        <v>0.87</v>
      </c>
      <c r="H69" s="652">
        <v>0.79999999999999993</v>
      </c>
      <c r="I69" s="652">
        <v>0.73</v>
      </c>
      <c r="J69" s="652">
        <v>0.66</v>
      </c>
      <c r="K69" s="661">
        <v>0.59</v>
      </c>
      <c r="O69" s="631"/>
      <c r="AKT69" s="55"/>
      <c r="AKU69" s="55"/>
      <c r="AKV69" s="55"/>
      <c r="AKW69" s="55"/>
      <c r="AKX69" s="55"/>
      <c r="AKY69" s="55"/>
      <c r="AKZ69" s="55"/>
      <c r="ALA69" s="55"/>
      <c r="ALB69" s="55"/>
      <c r="ALC69" s="55"/>
      <c r="ALD69" s="55"/>
      <c r="ALE69" s="55"/>
      <c r="ALF69" s="55"/>
      <c r="ALG69" s="55"/>
      <c r="ALH69" s="55"/>
      <c r="ALI69" s="55"/>
      <c r="ALJ69" s="55"/>
      <c r="ALK69" s="55"/>
      <c r="ALL69" s="55"/>
      <c r="ALM69" s="55"/>
      <c r="ALN69" s="55"/>
      <c r="ALO69" s="55"/>
      <c r="ALP69" s="55"/>
      <c r="ALQ69" s="55"/>
      <c r="ALR69" s="55"/>
      <c r="ALS69" s="55"/>
      <c r="ALT69" s="55"/>
    </row>
    <row r="70" spans="1:1008" s="626" customFormat="1">
      <c r="A70" s="55"/>
      <c r="O70" s="631"/>
      <c r="AKT70" s="55"/>
      <c r="AKU70" s="55"/>
      <c r="AKV70" s="55"/>
      <c r="AKW70" s="55"/>
      <c r="AKX70" s="55"/>
      <c r="AKY70" s="55"/>
      <c r="AKZ70" s="55"/>
      <c r="ALA70" s="55"/>
      <c r="ALB70" s="55"/>
      <c r="ALC70" s="55"/>
      <c r="ALD70" s="55"/>
      <c r="ALE70" s="55"/>
      <c r="ALF70" s="55"/>
      <c r="ALG70" s="55"/>
      <c r="ALH70" s="55"/>
      <c r="ALI70" s="55"/>
      <c r="ALJ70" s="55"/>
      <c r="ALK70" s="55"/>
      <c r="ALL70" s="55"/>
      <c r="ALM70" s="55"/>
      <c r="ALN70" s="55"/>
      <c r="ALO70" s="55"/>
      <c r="ALP70" s="55"/>
      <c r="ALQ70" s="55"/>
      <c r="ALR70" s="55"/>
      <c r="ALS70" s="55"/>
      <c r="ALT70" s="55"/>
    </row>
    <row r="71" spans="1:1008" s="626" customFormat="1">
      <c r="A71" s="55"/>
      <c r="B71" s="626" t="s">
        <v>542</v>
      </c>
      <c r="C71" s="650"/>
      <c r="D71" s="650"/>
      <c r="E71" s="650"/>
      <c r="F71" s="650"/>
      <c r="G71" s="650"/>
      <c r="H71" s="650"/>
      <c r="O71" s="631"/>
      <c r="AKT71" s="55"/>
      <c r="AKU71" s="55"/>
      <c r="AKV71" s="55"/>
      <c r="AKW71" s="55"/>
      <c r="AKX71" s="55"/>
      <c r="AKY71" s="55"/>
      <c r="AKZ71" s="55"/>
      <c r="ALA71" s="55"/>
      <c r="ALB71" s="55"/>
      <c r="ALC71" s="55"/>
      <c r="ALD71" s="55"/>
      <c r="ALE71" s="55"/>
      <c r="ALF71" s="55"/>
      <c r="ALG71" s="55"/>
      <c r="ALH71" s="55"/>
      <c r="ALI71" s="55"/>
      <c r="ALJ71" s="55"/>
      <c r="ALK71" s="55"/>
      <c r="ALL71" s="55"/>
      <c r="ALM71" s="55"/>
      <c r="ALN71" s="55"/>
      <c r="ALO71" s="55"/>
      <c r="ALP71" s="55"/>
      <c r="ALQ71" s="55"/>
      <c r="ALR71" s="55"/>
      <c r="ALS71" s="55"/>
      <c r="ALT71" s="55"/>
    </row>
    <row r="72" spans="1:1008" s="626" customFormat="1">
      <c r="A72" s="55"/>
      <c r="B72" s="662"/>
      <c r="C72" s="581">
        <v>2018</v>
      </c>
      <c r="D72" s="581">
        <v>2019</v>
      </c>
      <c r="E72" s="581">
        <v>2020</v>
      </c>
      <c r="F72" s="581">
        <v>2025</v>
      </c>
      <c r="G72" s="581">
        <v>2030</v>
      </c>
      <c r="H72" s="581">
        <v>2035</v>
      </c>
      <c r="I72" s="581">
        <v>2040</v>
      </c>
      <c r="J72" s="581">
        <v>2045</v>
      </c>
      <c r="K72" s="581">
        <v>2050</v>
      </c>
      <c r="M72" s="626" t="s">
        <v>543</v>
      </c>
      <c r="N72" s="626" t="s">
        <v>544</v>
      </c>
      <c r="O72" s="631"/>
      <c r="AKT72" s="55"/>
      <c r="AKU72" s="55"/>
      <c r="AKV72" s="55"/>
      <c r="AKW72" s="55"/>
      <c r="AKX72" s="55"/>
      <c r="AKY72" s="55"/>
      <c r="AKZ72" s="55"/>
      <c r="ALA72" s="55"/>
      <c r="ALB72" s="55"/>
      <c r="ALC72" s="55"/>
      <c r="ALD72" s="55"/>
      <c r="ALE72" s="55"/>
      <c r="ALF72" s="55"/>
      <c r="ALG72" s="55"/>
      <c r="ALH72" s="55"/>
      <c r="ALI72" s="55"/>
      <c r="ALJ72" s="55"/>
      <c r="ALK72" s="55"/>
      <c r="ALL72" s="55"/>
      <c r="ALM72" s="55"/>
      <c r="ALN72" s="55"/>
      <c r="ALO72" s="55"/>
      <c r="ALP72" s="55"/>
      <c r="ALQ72" s="55"/>
      <c r="ALR72" s="55"/>
      <c r="ALS72" s="55"/>
      <c r="ALT72" s="55"/>
    </row>
    <row r="73" spans="1:1008" s="626" customFormat="1">
      <c r="A73" s="55"/>
      <c r="B73" s="651" t="s">
        <v>538</v>
      </c>
      <c r="C73" s="663"/>
      <c r="D73" s="664">
        <v>1</v>
      </c>
      <c r="E73" s="664">
        <v>0.445637820033428</v>
      </c>
      <c r="F73" s="664">
        <v>0.96644750000000013</v>
      </c>
      <c r="G73" s="665">
        <v>0.9327899999999999</v>
      </c>
      <c r="H73" s="665">
        <v>0.88787999999999989</v>
      </c>
      <c r="I73" s="665">
        <v>0.83325000000000005</v>
      </c>
      <c r="J73" s="665">
        <v>0.76890000000000003</v>
      </c>
      <c r="K73" s="665">
        <v>0.69482999999999995</v>
      </c>
      <c r="M73" s="666">
        <v>0.9327899999999999</v>
      </c>
      <c r="N73" s="666">
        <v>0.69482999999999995</v>
      </c>
      <c r="O73" s="631"/>
      <c r="AKT73" s="55"/>
      <c r="AKU73" s="55"/>
      <c r="AKV73" s="55"/>
      <c r="AKW73" s="55"/>
      <c r="AKX73" s="55"/>
      <c r="AKY73" s="55"/>
      <c r="AKZ73" s="55"/>
      <c r="ALA73" s="55"/>
      <c r="ALB73" s="55"/>
      <c r="ALC73" s="55"/>
      <c r="ALD73" s="55"/>
      <c r="ALE73" s="55"/>
      <c r="ALF73" s="55"/>
      <c r="ALG73" s="55"/>
      <c r="ALH73" s="55"/>
      <c r="ALI73" s="55"/>
      <c r="ALJ73" s="55"/>
      <c r="ALK73" s="55"/>
      <c r="ALL73" s="55"/>
      <c r="ALM73" s="55"/>
      <c r="ALN73" s="55"/>
      <c r="ALO73" s="55"/>
      <c r="ALP73" s="55"/>
      <c r="ALQ73" s="55"/>
      <c r="ALR73" s="55"/>
      <c r="ALS73" s="55"/>
      <c r="ALT73" s="55"/>
    </row>
    <row r="74" spans="1:1008" s="626" customFormat="1">
      <c r="A74" s="55"/>
      <c r="B74" s="656" t="s">
        <v>545</v>
      </c>
      <c r="C74" s="663"/>
      <c r="D74" s="664">
        <v>1</v>
      </c>
      <c r="E74" s="664">
        <v>0.53619199286752905</v>
      </c>
      <c r="F74" s="664">
        <v>0.96644750000000013</v>
      </c>
      <c r="G74" s="665">
        <v>0.9327899999999999</v>
      </c>
      <c r="H74" s="665">
        <v>0.88787999999999989</v>
      </c>
      <c r="I74" s="665">
        <v>0.83325000000000005</v>
      </c>
      <c r="J74" s="665">
        <v>0.76890000000000003</v>
      </c>
      <c r="K74" s="665">
        <v>0.69482999999999995</v>
      </c>
      <c r="M74" s="666">
        <v>0.9327899999999999</v>
      </c>
      <c r="N74" s="666">
        <v>0.69482999999999995</v>
      </c>
      <c r="O74" s="631"/>
      <c r="AKT74" s="55"/>
      <c r="AKU74" s="55"/>
      <c r="AKV74" s="55"/>
      <c r="AKW74" s="55"/>
      <c r="AKX74" s="55"/>
      <c r="AKY74" s="55"/>
      <c r="AKZ74" s="55"/>
      <c r="ALA74" s="55"/>
      <c r="ALB74" s="55"/>
      <c r="ALC74" s="55"/>
      <c r="ALD74" s="55"/>
      <c r="ALE74" s="55"/>
      <c r="ALF74" s="55"/>
      <c r="ALG74" s="55"/>
      <c r="ALH74" s="55"/>
      <c r="ALI74" s="55"/>
      <c r="ALJ74" s="55"/>
      <c r="ALK74" s="55"/>
      <c r="ALL74" s="55"/>
      <c r="ALM74" s="55"/>
      <c r="ALN74" s="55"/>
      <c r="ALO74" s="55"/>
      <c r="ALP74" s="55"/>
      <c r="ALQ74" s="55"/>
      <c r="ALR74" s="55"/>
      <c r="ALS74" s="55"/>
      <c r="ALT74" s="55"/>
    </row>
    <row r="75" spans="1:1008" s="626" customFormat="1">
      <c r="A75" s="55"/>
      <c r="B75" s="656" t="s">
        <v>524</v>
      </c>
      <c r="C75" s="663"/>
      <c r="D75" s="664">
        <v>1</v>
      </c>
      <c r="E75" s="664">
        <v>0.25653954252470201</v>
      </c>
      <c r="F75" s="664">
        <v>1.0060600000000002</v>
      </c>
      <c r="G75" s="665">
        <v>1.00224</v>
      </c>
      <c r="H75" s="665">
        <v>0.97479999999999989</v>
      </c>
      <c r="I75" s="665">
        <v>0.93804999999999994</v>
      </c>
      <c r="J75" s="665">
        <v>0.89198999999999995</v>
      </c>
      <c r="K75" s="665">
        <v>0.83661999999999992</v>
      </c>
      <c r="M75" s="666">
        <v>1.00224</v>
      </c>
      <c r="N75" s="666">
        <v>0.83661999999999992</v>
      </c>
      <c r="O75" s="631"/>
      <c r="AKT75" s="55"/>
      <c r="AKU75" s="55"/>
      <c r="AKV75" s="55"/>
      <c r="AKW75" s="55"/>
      <c r="AKX75" s="55"/>
      <c r="AKY75" s="55"/>
      <c r="AKZ75" s="55"/>
      <c r="ALA75" s="55"/>
      <c r="ALB75" s="55"/>
      <c r="ALC75" s="55"/>
      <c r="ALD75" s="55"/>
      <c r="ALE75" s="55"/>
      <c r="ALF75" s="55"/>
      <c r="ALG75" s="55"/>
      <c r="ALH75" s="55"/>
      <c r="ALI75" s="55"/>
      <c r="ALJ75" s="55"/>
      <c r="ALK75" s="55"/>
      <c r="ALL75" s="55"/>
      <c r="ALM75" s="55"/>
      <c r="ALN75" s="55"/>
      <c r="ALO75" s="55"/>
      <c r="ALP75" s="55"/>
      <c r="ALQ75" s="55"/>
      <c r="ALR75" s="55"/>
      <c r="ALS75" s="55"/>
      <c r="ALT75" s="55"/>
    </row>
    <row r="76" spans="1:1008" s="626" customFormat="1">
      <c r="A76" s="55"/>
      <c r="M76" s="667"/>
      <c r="N76" s="667"/>
      <c r="O76" s="631"/>
      <c r="AKT76" s="55"/>
      <c r="AKU76" s="55"/>
      <c r="AKV76" s="55"/>
      <c r="AKW76" s="55"/>
      <c r="AKX76" s="55"/>
      <c r="AKY76" s="55"/>
      <c r="AKZ76" s="55"/>
      <c r="ALA76" s="55"/>
      <c r="ALB76" s="55"/>
      <c r="ALC76" s="55"/>
      <c r="ALD76" s="55"/>
      <c r="ALE76" s="55"/>
      <c r="ALF76" s="55"/>
      <c r="ALG76" s="55"/>
      <c r="ALH76" s="55"/>
      <c r="ALI76" s="55"/>
      <c r="ALJ76" s="55"/>
      <c r="ALK76" s="55"/>
      <c r="ALL76" s="55"/>
      <c r="ALM76" s="55"/>
      <c r="ALN76" s="55"/>
      <c r="ALO76" s="55"/>
      <c r="ALP76" s="55"/>
      <c r="ALQ76" s="55"/>
      <c r="ALR76" s="55"/>
      <c r="ALS76" s="55"/>
      <c r="ALT76" s="55"/>
    </row>
    <row r="77" spans="1:1008" s="626" customFormat="1">
      <c r="A77" s="55"/>
      <c r="B77" s="626" t="s">
        <v>542</v>
      </c>
      <c r="C77" s="650"/>
      <c r="D77" s="650"/>
      <c r="E77" s="650"/>
      <c r="F77" s="650"/>
      <c r="G77" s="650"/>
      <c r="H77" s="650"/>
      <c r="M77" s="667"/>
      <c r="N77" s="667"/>
      <c r="O77" s="631"/>
      <c r="AKT77" s="55"/>
      <c r="AKU77" s="55"/>
      <c r="AKV77" s="55"/>
      <c r="AKW77" s="55"/>
      <c r="AKX77" s="55"/>
      <c r="AKY77" s="55"/>
      <c r="AKZ77" s="55"/>
      <c r="ALA77" s="55"/>
      <c r="ALB77" s="55"/>
      <c r="ALC77" s="55"/>
      <c r="ALD77" s="55"/>
      <c r="ALE77" s="55"/>
      <c r="ALF77" s="55"/>
      <c r="ALG77" s="55"/>
      <c r="ALH77" s="55"/>
      <c r="ALI77" s="55"/>
      <c r="ALJ77" s="55"/>
      <c r="ALK77" s="55"/>
      <c r="ALL77" s="55"/>
      <c r="ALM77" s="55"/>
      <c r="ALN77" s="55"/>
      <c r="ALO77" s="55"/>
      <c r="ALP77" s="55"/>
      <c r="ALQ77" s="55"/>
      <c r="ALR77" s="55"/>
      <c r="ALS77" s="55"/>
      <c r="ALT77" s="55"/>
    </row>
    <row r="78" spans="1:1008" s="626" customFormat="1">
      <c r="A78" s="55"/>
      <c r="B78" s="662"/>
      <c r="C78" s="581">
        <v>2018</v>
      </c>
      <c r="D78" s="581">
        <v>2019</v>
      </c>
      <c r="E78" s="581">
        <v>2020</v>
      </c>
      <c r="F78" s="581">
        <v>2025</v>
      </c>
      <c r="G78" s="581">
        <v>2030</v>
      </c>
      <c r="H78" s="581">
        <v>2035</v>
      </c>
      <c r="I78" s="581">
        <v>2040</v>
      </c>
      <c r="J78" s="581">
        <v>2045</v>
      </c>
      <c r="K78" s="581">
        <v>2050</v>
      </c>
      <c r="M78" s="667" t="s">
        <v>543</v>
      </c>
      <c r="N78" s="667" t="s">
        <v>544</v>
      </c>
      <c r="O78" s="631"/>
      <c r="AKT78" s="55"/>
      <c r="AKU78" s="55"/>
      <c r="AKV78" s="55"/>
      <c r="AKW78" s="55"/>
      <c r="AKX78" s="55"/>
      <c r="AKY78" s="55"/>
      <c r="AKZ78" s="55"/>
      <c r="ALA78" s="55"/>
      <c r="ALB78" s="55"/>
      <c r="ALC78" s="55"/>
      <c r="ALD78" s="55"/>
      <c r="ALE78" s="55"/>
      <c r="ALF78" s="55"/>
      <c r="ALG78" s="55"/>
      <c r="ALH78" s="55"/>
      <c r="ALI78" s="55"/>
      <c r="ALJ78" s="55"/>
      <c r="ALK78" s="55"/>
      <c r="ALL78" s="55"/>
      <c r="ALM78" s="55"/>
      <c r="ALN78" s="55"/>
      <c r="ALO78" s="55"/>
      <c r="ALP78" s="55"/>
      <c r="ALQ78" s="55"/>
      <c r="ALR78" s="55"/>
      <c r="ALS78" s="55"/>
      <c r="ALT78" s="55"/>
    </row>
    <row r="79" spans="1:1008" s="626" customFormat="1">
      <c r="A79" s="55"/>
      <c r="B79" s="651" t="s">
        <v>538</v>
      </c>
      <c r="C79" s="663">
        <v>0.71978730573100003</v>
      </c>
      <c r="D79" s="663">
        <v>0.72800059470299905</v>
      </c>
      <c r="E79" s="663">
        <v>0.32442459800648366</v>
      </c>
      <c r="F79" s="663">
        <v>0.7035743547492268</v>
      </c>
      <c r="G79" s="663">
        <v>0.67907167473301044</v>
      </c>
      <c r="H79" s="663">
        <v>0.64637716802489875</v>
      </c>
      <c r="I79" s="663">
        <v>0.60660649553627399</v>
      </c>
      <c r="J79" s="663">
        <v>0.55975965726713595</v>
      </c>
      <c r="K79" s="663">
        <v>0.50583665321748483</v>
      </c>
      <c r="M79" s="666">
        <v>0.9327899999999999</v>
      </c>
      <c r="N79" s="666">
        <v>0.69483000000000006</v>
      </c>
      <c r="O79" s="631"/>
      <c r="ALA79" s="55"/>
      <c r="ALB79" s="55"/>
      <c r="ALC79" s="55"/>
      <c r="ALD79" s="55"/>
      <c r="ALE79" s="55"/>
      <c r="ALF79" s="55"/>
      <c r="ALG79" s="55"/>
      <c r="ALH79" s="55"/>
      <c r="ALI79" s="55"/>
      <c r="ALJ79" s="55"/>
      <c r="ALK79" s="55"/>
      <c r="ALL79" s="55"/>
      <c r="ALM79" s="55"/>
      <c r="ALN79" s="55"/>
      <c r="ALO79" s="55"/>
      <c r="ALP79" s="55"/>
      <c r="ALQ79" s="55"/>
      <c r="ALR79" s="55"/>
      <c r="ALS79" s="55"/>
      <c r="ALT79" s="55"/>
    </row>
    <row r="80" spans="1:1008" s="626" customFormat="1">
      <c r="A80" s="55"/>
      <c r="B80" s="656" t="s">
        <v>545</v>
      </c>
      <c r="C80" s="663">
        <v>0.85454475589699996</v>
      </c>
      <c r="D80" s="663">
        <v>0.87386362250899996</v>
      </c>
      <c r="E80" s="663">
        <v>0.4685586772475388</v>
      </c>
      <c r="F80" s="663">
        <v>0.84454331331476684</v>
      </c>
      <c r="G80" s="663">
        <v>0.81513124844016993</v>
      </c>
      <c r="H80" s="663">
        <v>0.77588603315329074</v>
      </c>
      <c r="I80" s="663">
        <v>0.72814686345562429</v>
      </c>
      <c r="J80" s="663">
        <v>0.67191373934717014</v>
      </c>
      <c r="K80" s="663">
        <v>0.60718666082792838</v>
      </c>
      <c r="M80" s="666">
        <v>0.93278999999999979</v>
      </c>
      <c r="N80" s="666">
        <v>0.69482999999999995</v>
      </c>
      <c r="O80" s="631"/>
      <c r="ALC80" s="55"/>
      <c r="ALD80" s="55"/>
      <c r="ALE80" s="55"/>
      <c r="ALF80" s="55"/>
      <c r="ALG80" s="55"/>
      <c r="ALH80" s="55"/>
      <c r="ALI80" s="55"/>
      <c r="ALJ80" s="55"/>
      <c r="ALK80" s="55"/>
      <c r="ALL80" s="55"/>
      <c r="ALM80" s="55"/>
      <c r="ALN80" s="55"/>
      <c r="ALO80" s="55"/>
      <c r="ALP80" s="55"/>
      <c r="ALQ80" s="55"/>
      <c r="ALR80" s="55"/>
      <c r="ALS80" s="55"/>
      <c r="ALT80" s="55"/>
    </row>
    <row r="81" spans="1:1008" s="626" customFormat="1">
      <c r="A81" s="55"/>
      <c r="B81" s="656" t="s">
        <v>524</v>
      </c>
      <c r="C81" s="663">
        <v>5.9037976366929996</v>
      </c>
      <c r="D81" s="663">
        <v>6.0765395623850003</v>
      </c>
      <c r="E81" s="663">
        <v>1.558872679467501</v>
      </c>
      <c r="F81" s="663">
        <v>6.1133633921330546</v>
      </c>
      <c r="G81" s="663">
        <v>6.0901510110047425</v>
      </c>
      <c r="H81" s="663">
        <v>5.923410765412898</v>
      </c>
      <c r="I81" s="663">
        <v>5.7000979364952489</v>
      </c>
      <c r="J81" s="663">
        <v>5.420212524251796</v>
      </c>
      <c r="K81" s="663">
        <v>5.0837545286825385</v>
      </c>
      <c r="M81" s="666">
        <v>1.00224</v>
      </c>
      <c r="N81" s="666">
        <v>0.83661999999999992</v>
      </c>
      <c r="O81" s="631"/>
      <c r="ALC81" s="55"/>
      <c r="ALD81" s="55"/>
      <c r="ALE81" s="55"/>
      <c r="ALF81" s="55"/>
      <c r="ALG81" s="55"/>
      <c r="ALH81" s="55"/>
      <c r="ALI81" s="55"/>
      <c r="ALJ81" s="55"/>
      <c r="ALK81" s="55"/>
      <c r="ALL81" s="55"/>
      <c r="ALM81" s="55"/>
      <c r="ALN81" s="55"/>
      <c r="ALO81" s="55"/>
      <c r="ALP81" s="55"/>
      <c r="ALQ81" s="55"/>
      <c r="ALR81" s="55"/>
      <c r="ALS81" s="55"/>
      <c r="ALT81" s="55"/>
    </row>
    <row r="82" spans="1:1008" s="626" customFormat="1">
      <c r="A82" s="55"/>
      <c r="B82" s="656" t="s">
        <v>546</v>
      </c>
      <c r="C82" s="663">
        <v>7.4781296983210002</v>
      </c>
      <c r="D82" s="663">
        <v>7.6784037795969899</v>
      </c>
      <c r="E82" s="663">
        <v>2.3518559547215236</v>
      </c>
      <c r="F82" s="663">
        <v>7.6614810601970484</v>
      </c>
      <c r="G82" s="663">
        <v>7.5843539341779227</v>
      </c>
      <c r="H82" s="663">
        <v>7.3456739665910877</v>
      </c>
      <c r="I82" s="663">
        <v>7.0348512954871474</v>
      </c>
      <c r="J82" s="663">
        <v>6.6518859208661016</v>
      </c>
      <c r="K82" s="663">
        <v>6.1967778427279523</v>
      </c>
      <c r="M82" s="666">
        <v>0.98775138060999401</v>
      </c>
      <c r="N82" s="666">
        <v>0.80703985106826426</v>
      </c>
      <c r="O82" s="631"/>
      <c r="ALC82" s="55"/>
      <c r="ALD82" s="55"/>
      <c r="ALE82" s="55"/>
      <c r="ALF82" s="55"/>
      <c r="ALG82" s="55"/>
      <c r="ALH82" s="55"/>
      <c r="ALI82" s="55"/>
      <c r="ALJ82" s="55"/>
      <c r="ALK82" s="55"/>
      <c r="ALL82" s="55"/>
      <c r="ALM82" s="55"/>
      <c r="ALN82" s="55"/>
      <c r="ALO82" s="55"/>
      <c r="ALP82" s="55"/>
      <c r="ALQ82" s="55"/>
      <c r="ALR82" s="55"/>
      <c r="ALS82" s="55"/>
      <c r="ALT82" s="55"/>
    </row>
    <row r="83" spans="1:1008" s="626" customFormat="1">
      <c r="A83" s="55"/>
      <c r="B83" s="668" t="s">
        <v>547</v>
      </c>
      <c r="C83" s="669">
        <v>1.5743320616280001</v>
      </c>
      <c r="D83" s="669">
        <v>1.6018642172119999</v>
      </c>
      <c r="E83" s="669">
        <v>0.79298327525402246</v>
      </c>
      <c r="F83" s="669">
        <v>1.5481176680639936</v>
      </c>
      <c r="G83" s="669">
        <v>1.4942029231731804</v>
      </c>
      <c r="H83" s="669">
        <v>1.4222632011781895</v>
      </c>
      <c r="I83" s="669">
        <v>1.3347533589918983</v>
      </c>
      <c r="J83" s="669">
        <v>1.2316733966143061</v>
      </c>
      <c r="K83" s="669">
        <v>1.1130233140454133</v>
      </c>
      <c r="L83" s="668"/>
      <c r="M83" s="666">
        <v>0.93278999999999934</v>
      </c>
      <c r="N83" s="666">
        <v>0.69482999999999961</v>
      </c>
      <c r="O83" s="631"/>
      <c r="ALC83" s="55"/>
      <c r="ALD83" s="55"/>
      <c r="ALE83" s="55"/>
      <c r="ALF83" s="55"/>
      <c r="ALG83" s="55"/>
      <c r="ALH83" s="55"/>
      <c r="ALI83" s="55"/>
      <c r="ALJ83" s="55"/>
      <c r="ALK83" s="55"/>
      <c r="ALL83" s="55"/>
      <c r="ALM83" s="55"/>
      <c r="ALN83" s="55"/>
      <c r="ALO83" s="55"/>
      <c r="ALP83" s="55"/>
      <c r="ALQ83" s="55"/>
      <c r="ALR83" s="55"/>
      <c r="ALS83" s="55"/>
      <c r="ALT83" s="55"/>
    </row>
    <row r="84" spans="1:1008" s="626" customFormat="1">
      <c r="A84" s="55"/>
      <c r="B84" s="668" t="s">
        <v>548</v>
      </c>
      <c r="C84" s="669">
        <v>5.9037976366929996</v>
      </c>
      <c r="D84" s="669">
        <v>6.0765395623850003</v>
      </c>
      <c r="E84" s="669">
        <v>1.558872679467501</v>
      </c>
      <c r="F84" s="669">
        <v>6.1133633921330546</v>
      </c>
      <c r="G84" s="669">
        <v>6.0901510110047425</v>
      </c>
      <c r="H84" s="669">
        <v>5.923410765412898</v>
      </c>
      <c r="I84" s="669">
        <v>5.7000979364952489</v>
      </c>
      <c r="J84" s="669">
        <v>5.420212524251796</v>
      </c>
      <c r="K84" s="669">
        <v>5.0837545286825385</v>
      </c>
      <c r="L84" s="668"/>
      <c r="M84" s="666">
        <v>1.00224</v>
      </c>
      <c r="N84" s="666">
        <v>0.83661999999999992</v>
      </c>
      <c r="O84" s="631"/>
      <c r="AKZ84" s="55"/>
      <c r="ALA84" s="55"/>
      <c r="ALB84" s="55"/>
      <c r="ALC84" s="55"/>
      <c r="ALD84" s="55"/>
      <c r="ALE84" s="55"/>
      <c r="ALF84" s="55"/>
      <c r="ALG84" s="55"/>
      <c r="ALH84" s="55"/>
      <c r="ALI84" s="55"/>
      <c r="ALJ84" s="55"/>
      <c r="ALK84" s="55"/>
      <c r="ALL84" s="55"/>
      <c r="ALM84" s="55"/>
      <c r="ALN84" s="55"/>
      <c r="ALO84" s="55"/>
      <c r="ALP84" s="55"/>
      <c r="ALQ84" s="55"/>
      <c r="ALR84" s="55"/>
      <c r="ALS84" s="55"/>
      <c r="ALT84" s="55"/>
    </row>
    <row r="85" spans="1:1008" s="626" customFormat="1">
      <c r="A85" s="55"/>
      <c r="B85" s="668" t="s">
        <v>549</v>
      </c>
      <c r="C85" s="669">
        <v>7.4781296983210002</v>
      </c>
      <c r="D85" s="669">
        <v>7.6784037795969899</v>
      </c>
      <c r="E85" s="669">
        <v>2.3518559547215236</v>
      </c>
      <c r="F85" s="669">
        <v>7.6614810601970484</v>
      </c>
      <c r="G85" s="669">
        <v>7.5843539341779227</v>
      </c>
      <c r="H85" s="669">
        <v>7.3456739665910877</v>
      </c>
      <c r="I85" s="669">
        <v>7.0348512954871474</v>
      </c>
      <c r="J85" s="669">
        <v>6.6518859208661016</v>
      </c>
      <c r="K85" s="669">
        <v>6.1967778427279523</v>
      </c>
      <c r="M85" s="666">
        <v>0.98775138060999401</v>
      </c>
      <c r="N85" s="666">
        <v>0.80703985106826426</v>
      </c>
      <c r="O85" s="631"/>
      <c r="AKY85" s="55"/>
      <c r="AKZ85" s="55"/>
      <c r="ALA85" s="55"/>
      <c r="ALB85" s="55"/>
      <c r="ALC85" s="55"/>
      <c r="ALD85" s="55"/>
      <c r="ALE85" s="55"/>
      <c r="ALF85" s="55"/>
      <c r="ALG85" s="55"/>
      <c r="ALH85" s="55"/>
      <c r="ALI85" s="55"/>
      <c r="ALJ85" s="55"/>
      <c r="ALK85" s="55"/>
      <c r="ALL85" s="55"/>
      <c r="ALM85" s="55"/>
      <c r="ALN85" s="55"/>
      <c r="ALO85" s="55"/>
      <c r="ALP85" s="55"/>
      <c r="ALQ85" s="55"/>
      <c r="ALR85" s="55"/>
      <c r="ALS85" s="55"/>
      <c r="ALT85" s="55"/>
    </row>
    <row r="86" spans="1:1008" s="626" customFormat="1" ht="12.75" customHeight="1">
      <c r="A86" s="55"/>
      <c r="B86" s="668"/>
      <c r="C86" s="670"/>
      <c r="D86" s="670"/>
      <c r="E86" s="670"/>
      <c r="F86" s="670"/>
      <c r="G86" s="670"/>
      <c r="H86" s="670"/>
      <c r="I86" s="55"/>
      <c r="J86" s="55"/>
      <c r="K86"/>
      <c r="L86"/>
      <c r="M86"/>
      <c r="N86"/>
      <c r="O86" s="631"/>
      <c r="AKY86" s="55"/>
      <c r="AKZ86" s="55"/>
      <c r="ALA86" s="55"/>
      <c r="ALB86" s="55"/>
      <c r="ALC86" s="55"/>
      <c r="ALD86" s="55"/>
      <c r="ALE86" s="55"/>
      <c r="ALF86" s="55"/>
      <c r="ALG86" s="55"/>
      <c r="ALH86" s="55"/>
      <c r="ALI86" s="55"/>
      <c r="ALJ86" s="55"/>
      <c r="ALK86" s="55"/>
      <c r="ALL86" s="55"/>
      <c r="ALM86" s="55"/>
      <c r="ALN86" s="55"/>
      <c r="ALO86" s="55"/>
      <c r="ALP86" s="55"/>
      <c r="ALQ86" s="55"/>
      <c r="ALR86" s="55"/>
      <c r="ALS86" s="55"/>
      <c r="ALT86" s="55"/>
    </row>
    <row r="87" spans="1:1008" s="626" customFormat="1">
      <c r="A87" s="55"/>
      <c r="B87" s="671" t="s">
        <v>513</v>
      </c>
      <c r="C87">
        <v>2018</v>
      </c>
      <c r="D87">
        <v>2019</v>
      </c>
      <c r="E87">
        <v>2020</v>
      </c>
      <c r="F87">
        <v>2025</v>
      </c>
      <c r="G87">
        <v>2030</v>
      </c>
      <c r="H87">
        <v>2035</v>
      </c>
      <c r="I87">
        <v>2040</v>
      </c>
      <c r="J87">
        <v>2045</v>
      </c>
      <c r="K87">
        <v>2050</v>
      </c>
      <c r="L87"/>
      <c r="M87"/>
      <c r="N87"/>
      <c r="O87" s="631"/>
      <c r="AKY87" s="55"/>
      <c r="AKZ87" s="55"/>
      <c r="ALA87" s="55"/>
      <c r="ALB87" s="55"/>
      <c r="ALC87" s="55"/>
      <c r="ALD87" s="55"/>
      <c r="ALE87" s="55"/>
      <c r="ALF87" s="55"/>
      <c r="ALG87" s="55"/>
      <c r="ALH87" s="55"/>
      <c r="ALI87" s="55"/>
      <c r="ALJ87" s="55"/>
      <c r="ALK87" s="55"/>
      <c r="ALL87" s="55"/>
      <c r="ALM87" s="55"/>
      <c r="ALN87" s="55"/>
      <c r="ALO87" s="55"/>
      <c r="ALP87" s="55"/>
      <c r="ALQ87" s="55"/>
      <c r="ALR87" s="55"/>
      <c r="ALS87" s="55"/>
      <c r="ALT87" s="55"/>
    </row>
    <row r="88" spans="1:1008" s="626" customFormat="1">
      <c r="A88" s="55"/>
      <c r="B88" s="80" t="s">
        <v>514</v>
      </c>
      <c r="C88" s="381">
        <v>0</v>
      </c>
      <c r="D88" s="381">
        <v>0</v>
      </c>
      <c r="E88" s="381">
        <v>0</v>
      </c>
      <c r="F88" s="381">
        <v>13.790057353084846</v>
      </c>
      <c r="G88" s="381">
        <v>54.325733978640834</v>
      </c>
      <c r="H88" s="381">
        <v>96.956575203734815</v>
      </c>
      <c r="I88" s="381">
        <v>145.58555892870575</v>
      </c>
      <c r="J88" s="381">
        <v>151.13510746212671</v>
      </c>
      <c r="K88" s="381">
        <v>177.04282862611967</v>
      </c>
      <c r="L88"/>
      <c r="M88"/>
      <c r="N88"/>
      <c r="O88" s="631"/>
      <c r="AKY88" s="55"/>
      <c r="AKZ88" s="55"/>
      <c r="ALA88" s="55"/>
      <c r="ALB88" s="55"/>
      <c r="ALC88" s="55"/>
      <c r="ALD88" s="55"/>
      <c r="ALE88" s="55"/>
      <c r="ALF88" s="55"/>
      <c r="ALG88" s="55"/>
      <c r="ALH88" s="55"/>
      <c r="ALI88" s="55"/>
      <c r="ALJ88" s="55"/>
      <c r="ALK88" s="55"/>
      <c r="ALL88" s="55"/>
      <c r="ALM88" s="55"/>
      <c r="ALN88" s="55"/>
      <c r="ALO88" s="55"/>
      <c r="ALP88" s="55"/>
      <c r="ALQ88" s="55"/>
      <c r="ALR88" s="55"/>
      <c r="ALS88" s="55"/>
      <c r="ALT88" s="55"/>
    </row>
    <row r="89" spans="1:1008" s="626" customFormat="1">
      <c r="A89" s="55"/>
      <c r="B89" s="80" t="s">
        <v>515</v>
      </c>
      <c r="C89" s="381">
        <v>0</v>
      </c>
      <c r="D89" s="381">
        <v>0</v>
      </c>
      <c r="E89" s="381">
        <v>0</v>
      </c>
      <c r="F89" s="381">
        <v>2.8142974189969072</v>
      </c>
      <c r="G89" s="381">
        <v>13.581433494660208</v>
      </c>
      <c r="H89" s="381">
        <v>32.318858401244938</v>
      </c>
      <c r="I89" s="381">
        <v>78.858844419715624</v>
      </c>
      <c r="J89" s="381">
        <v>151.13510746212671</v>
      </c>
      <c r="K89" s="381">
        <v>252.9183266087424</v>
      </c>
      <c r="L89"/>
      <c r="M89"/>
      <c r="N89"/>
      <c r="O89" s="631"/>
      <c r="AKX89" s="55"/>
      <c r="AKY89" s="55"/>
      <c r="AKZ89" s="55"/>
      <c r="ALA89" s="55"/>
      <c r="ALB89" s="55"/>
      <c r="ALC89" s="55"/>
      <c r="ALD89" s="55"/>
      <c r="ALE89" s="55"/>
      <c r="ALF89" s="55"/>
      <c r="ALG89" s="55"/>
      <c r="ALH89" s="55"/>
      <c r="ALI89" s="55"/>
      <c r="ALJ89" s="55"/>
      <c r="ALK89" s="55"/>
      <c r="ALL89" s="55"/>
      <c r="ALM89" s="55"/>
      <c r="ALN89" s="55"/>
      <c r="ALO89" s="55"/>
      <c r="ALP89" s="55"/>
      <c r="ALQ89" s="55"/>
      <c r="ALR89" s="55"/>
      <c r="ALS89" s="55"/>
      <c r="ALT89" s="55"/>
    </row>
    <row r="90" spans="1:1008" s="626" customFormat="1">
      <c r="A90" s="55"/>
      <c r="B90" s="80" t="s">
        <v>516</v>
      </c>
      <c r="C90" s="381">
        <v>0</v>
      </c>
      <c r="D90" s="381">
        <v>0</v>
      </c>
      <c r="E90" s="381">
        <v>0</v>
      </c>
      <c r="F90" s="381">
        <v>0</v>
      </c>
      <c r="G90" s="381">
        <v>0</v>
      </c>
      <c r="H90" s="381">
        <v>0</v>
      </c>
      <c r="I90" s="381">
        <v>0</v>
      </c>
      <c r="J90" s="381">
        <v>0</v>
      </c>
      <c r="K90" s="381">
        <v>0</v>
      </c>
      <c r="L90"/>
      <c r="M90"/>
      <c r="N90"/>
      <c r="O90" s="631"/>
      <c r="AKX90" s="55"/>
      <c r="AKY90" s="55"/>
      <c r="AKZ90" s="55"/>
      <c r="ALA90" s="55"/>
      <c r="ALB90" s="55"/>
      <c r="ALC90" s="55"/>
      <c r="ALD90" s="55"/>
      <c r="ALE90" s="55"/>
      <c r="ALF90" s="55"/>
      <c r="ALG90" s="55"/>
      <c r="ALH90" s="55"/>
      <c r="ALI90" s="55"/>
      <c r="ALJ90" s="55"/>
      <c r="ALK90" s="55"/>
      <c r="ALL90" s="55"/>
      <c r="ALM90" s="55"/>
      <c r="ALN90" s="55"/>
      <c r="ALO90" s="55"/>
      <c r="ALP90" s="55"/>
      <c r="ALQ90" s="55"/>
      <c r="ALR90" s="55"/>
      <c r="ALS90" s="55"/>
      <c r="ALT90" s="55"/>
    </row>
    <row r="91" spans="1:1008" s="626" customFormat="1">
      <c r="A91" s="55"/>
      <c r="B91" s="80" t="s">
        <v>517</v>
      </c>
      <c r="C91" s="381">
        <v>719.78730573100006</v>
      </c>
      <c r="D91" s="381">
        <v>728.00059470299902</v>
      </c>
      <c r="E91" s="381">
        <v>324.42459800648368</v>
      </c>
      <c r="F91" s="381">
        <v>686.96999997714499</v>
      </c>
      <c r="G91" s="381">
        <v>611.16450725970935</v>
      </c>
      <c r="H91" s="381">
        <v>517.1017344199189</v>
      </c>
      <c r="I91" s="381">
        <v>382.16209218785264</v>
      </c>
      <c r="J91" s="381">
        <v>257.48944234288251</v>
      </c>
      <c r="K91" s="381">
        <v>75.875497982622733</v>
      </c>
      <c r="L91"/>
      <c r="M91"/>
      <c r="N91"/>
      <c r="O91" s="631"/>
      <c r="AKX91" s="55"/>
      <c r="AKY91" s="55"/>
      <c r="AKZ91" s="55"/>
      <c r="ALA91" s="55"/>
      <c r="ALB91" s="55"/>
      <c r="ALC91" s="55"/>
      <c r="ALD91" s="55"/>
      <c r="ALE91" s="55"/>
      <c r="ALF91" s="55"/>
      <c r="ALG91" s="55"/>
      <c r="ALH91" s="55"/>
      <c r="ALI91" s="55"/>
      <c r="ALJ91" s="55"/>
      <c r="ALK91" s="55"/>
      <c r="ALL91" s="55"/>
      <c r="ALM91" s="55"/>
      <c r="ALN91" s="55"/>
      <c r="ALO91" s="55"/>
      <c r="ALP91" s="55"/>
      <c r="ALQ91" s="55"/>
      <c r="ALR91" s="55"/>
      <c r="ALS91" s="55"/>
      <c r="ALT91" s="55"/>
    </row>
    <row r="92" spans="1:1008" s="626" customFormat="1">
      <c r="A92" s="55"/>
      <c r="B92" t="s">
        <v>518</v>
      </c>
      <c r="C92" s="381">
        <v>719.78730573100006</v>
      </c>
      <c r="D92" s="381">
        <v>728.00059470299902</v>
      </c>
      <c r="E92" s="381">
        <v>324.42459800648368</v>
      </c>
      <c r="F92" s="381">
        <v>703.57435474922681</v>
      </c>
      <c r="G92" s="381">
        <v>679.07167473301047</v>
      </c>
      <c r="H92" s="381">
        <v>646.37716802489876</v>
      </c>
      <c r="I92" s="381">
        <v>606.606495536274</v>
      </c>
      <c r="J92" s="381">
        <v>559.75965726713594</v>
      </c>
      <c r="K92" s="381">
        <v>505.83665321748481</v>
      </c>
      <c r="L92"/>
      <c r="M92"/>
      <c r="N92"/>
      <c r="O92" s="631"/>
      <c r="AKX92" s="55"/>
      <c r="AKY92" s="55"/>
      <c r="AKZ92" s="55"/>
      <c r="ALA92" s="55"/>
      <c r="ALB92" s="55"/>
      <c r="ALC92" s="55"/>
      <c r="ALD92" s="55"/>
      <c r="ALE92" s="55"/>
      <c r="ALF92" s="55"/>
      <c r="ALG92" s="55"/>
      <c r="ALH92" s="55"/>
      <c r="ALI92" s="55"/>
      <c r="ALJ92" s="55"/>
      <c r="ALK92" s="55"/>
      <c r="ALL92" s="55"/>
      <c r="ALM92" s="55"/>
      <c r="ALN92" s="55"/>
      <c r="ALO92" s="55"/>
      <c r="ALP92" s="55"/>
      <c r="ALQ92" s="55"/>
      <c r="ALR92" s="55"/>
      <c r="ALS92" s="55"/>
      <c r="ALT92" s="55"/>
    </row>
    <row r="93" spans="1:1008" s="626" customFormat="1">
      <c r="A93" s="55"/>
      <c r="B93"/>
      <c r="C93" s="381"/>
      <c r="D93" s="381"/>
      <c r="E93" s="381"/>
      <c r="F93" s="381"/>
      <c r="G93" s="381"/>
      <c r="H93" s="381"/>
      <c r="I93" s="381"/>
      <c r="J93" s="381"/>
      <c r="K93" s="381"/>
      <c r="L93"/>
      <c r="M93"/>
      <c r="N93"/>
      <c r="O93" s="631"/>
      <c r="AKX93" s="55"/>
      <c r="AKY93" s="55"/>
      <c r="AKZ93" s="55"/>
      <c r="ALA93" s="55"/>
      <c r="ALB93" s="55"/>
      <c r="ALC93" s="55"/>
      <c r="ALD93" s="55"/>
      <c r="ALE93" s="55"/>
      <c r="ALF93" s="55"/>
      <c r="ALG93" s="55"/>
      <c r="ALH93" s="55"/>
      <c r="ALI93" s="55"/>
      <c r="ALJ93" s="55"/>
      <c r="ALK93" s="55"/>
      <c r="ALL93" s="55"/>
      <c r="ALM93" s="55"/>
      <c r="ALN93" s="55"/>
      <c r="ALO93" s="55"/>
      <c r="ALP93" s="55"/>
      <c r="ALQ93" s="55"/>
      <c r="ALR93" s="55"/>
      <c r="ALS93" s="55"/>
      <c r="ALT93" s="55"/>
    </row>
    <row r="94" spans="1:1008" s="626" customFormat="1">
      <c r="A94" s="55"/>
      <c r="B94" s="671" t="s">
        <v>519</v>
      </c>
      <c r="C94" s="381">
        <v>2018</v>
      </c>
      <c r="D94" s="381">
        <v>2019</v>
      </c>
      <c r="E94" s="381">
        <v>2020</v>
      </c>
      <c r="F94" s="381">
        <v>2025</v>
      </c>
      <c r="G94" s="381">
        <v>2030</v>
      </c>
      <c r="H94" s="381">
        <v>2035</v>
      </c>
      <c r="I94" s="381">
        <v>2040</v>
      </c>
      <c r="J94" s="381">
        <v>2045</v>
      </c>
      <c r="K94" s="381">
        <v>2050</v>
      </c>
      <c r="L94"/>
      <c r="M94"/>
      <c r="N94"/>
      <c r="O94" s="631"/>
      <c r="AKX94" s="55"/>
      <c r="AKY94" s="55"/>
      <c r="AKZ94" s="55"/>
      <c r="ALA94" s="55"/>
      <c r="ALB94" s="55"/>
      <c r="ALC94" s="55"/>
      <c r="ALD94" s="55"/>
      <c r="ALE94" s="55"/>
      <c r="ALF94" s="55"/>
      <c r="ALG94" s="55"/>
      <c r="ALH94" s="55"/>
      <c r="ALI94" s="55"/>
      <c r="ALJ94" s="55"/>
      <c r="ALK94" s="55"/>
      <c r="ALL94" s="55"/>
      <c r="ALM94" s="55"/>
      <c r="ALN94" s="55"/>
      <c r="ALO94" s="55"/>
      <c r="ALP94" s="55"/>
      <c r="ALQ94" s="55"/>
      <c r="ALR94" s="55"/>
      <c r="ALS94" s="55"/>
      <c r="ALT94" s="55"/>
    </row>
    <row r="95" spans="1:1008" s="626" customFormat="1">
      <c r="A95" s="55"/>
      <c r="B95" s="80" t="s">
        <v>514</v>
      </c>
      <c r="C95" s="381">
        <v>0</v>
      </c>
      <c r="D95" s="381">
        <v>0</v>
      </c>
      <c r="E95" s="381">
        <v>0</v>
      </c>
      <c r="F95" s="381">
        <v>16.553048940969429</v>
      </c>
      <c r="G95" s="381">
        <v>65.2104998752136</v>
      </c>
      <c r="H95" s="381">
        <v>116.38290497299361</v>
      </c>
      <c r="I95" s="381">
        <v>174.75524722934981</v>
      </c>
      <c r="J95" s="381">
        <v>181.41670962373595</v>
      </c>
      <c r="K95" s="381">
        <v>212.51533128977493</v>
      </c>
      <c r="L95"/>
      <c r="M95"/>
      <c r="N95"/>
      <c r="O95" s="631"/>
      <c r="AKX95" s="55"/>
      <c r="AKY95" s="55"/>
      <c r="AKZ95" s="55"/>
      <c r="ALA95" s="55"/>
      <c r="ALB95" s="55"/>
      <c r="ALC95" s="55"/>
      <c r="ALD95" s="55"/>
      <c r="ALE95" s="55"/>
      <c r="ALF95" s="55"/>
      <c r="ALG95" s="55"/>
      <c r="ALH95" s="55"/>
      <c r="ALI95" s="55"/>
      <c r="ALJ95" s="55"/>
      <c r="ALK95" s="55"/>
      <c r="ALL95" s="55"/>
      <c r="ALM95" s="55"/>
      <c r="ALN95" s="55"/>
      <c r="ALO95" s="55"/>
      <c r="ALP95" s="55"/>
      <c r="ALQ95" s="55"/>
      <c r="ALR95" s="55"/>
      <c r="ALS95" s="55"/>
      <c r="ALT95" s="55"/>
    </row>
    <row r="96" spans="1:1008" s="626" customFormat="1">
      <c r="A96" s="55"/>
      <c r="B96" s="80" t="s">
        <v>515</v>
      </c>
      <c r="C96" s="381">
        <v>0</v>
      </c>
      <c r="D96" s="381">
        <v>0</v>
      </c>
      <c r="E96" s="381">
        <v>0</v>
      </c>
      <c r="F96" s="381">
        <v>3.3781732532590674</v>
      </c>
      <c r="G96" s="381">
        <v>16.3026249688034</v>
      </c>
      <c r="H96" s="381">
        <v>38.794301657664541</v>
      </c>
      <c r="I96" s="381">
        <v>94.659092249231165</v>
      </c>
      <c r="J96" s="381">
        <v>181.41670962373595</v>
      </c>
      <c r="K96" s="381">
        <v>303.59333041396417</v>
      </c>
      <c r="L96"/>
      <c r="M96"/>
      <c r="N96"/>
      <c r="O96" s="631"/>
      <c r="AKX96" s="55"/>
      <c r="AKY96" s="55"/>
      <c r="AKZ96" s="55"/>
      <c r="ALA96" s="55"/>
      <c r="ALB96" s="55"/>
      <c r="ALC96" s="55"/>
      <c r="ALD96" s="55"/>
      <c r="ALE96" s="55"/>
      <c r="ALF96" s="55"/>
      <c r="ALG96" s="55"/>
      <c r="ALH96" s="55"/>
      <c r="ALI96" s="55"/>
      <c r="ALJ96" s="55"/>
      <c r="ALK96" s="55"/>
      <c r="ALL96" s="55"/>
      <c r="ALM96" s="55"/>
      <c r="ALN96" s="55"/>
      <c r="ALO96" s="55"/>
      <c r="ALP96" s="55"/>
      <c r="ALQ96" s="55"/>
      <c r="ALR96" s="55"/>
      <c r="ALS96" s="55"/>
      <c r="ALT96" s="55"/>
    </row>
    <row r="97" spans="1:1008" s="626" customFormat="1">
      <c r="A97" s="55"/>
      <c r="B97" s="80" t="s">
        <v>516</v>
      </c>
      <c r="C97" s="381">
        <v>0</v>
      </c>
      <c r="D97" s="381">
        <v>0</v>
      </c>
      <c r="E97" s="381">
        <v>0</v>
      </c>
      <c r="F97" s="381">
        <v>0</v>
      </c>
      <c r="G97" s="381">
        <v>0</v>
      </c>
      <c r="H97" s="381">
        <v>0</v>
      </c>
      <c r="I97" s="381">
        <v>0</v>
      </c>
      <c r="J97" s="381">
        <v>0</v>
      </c>
      <c r="K97" s="381">
        <v>0</v>
      </c>
      <c r="L97"/>
      <c r="M97"/>
      <c r="N97"/>
      <c r="O97" s="631"/>
      <c r="AKX97" s="55"/>
      <c r="AKY97" s="55"/>
      <c r="AKZ97" s="55"/>
      <c r="ALA97" s="55"/>
      <c r="ALB97" s="55"/>
      <c r="ALC97" s="55"/>
      <c r="ALD97" s="55"/>
      <c r="ALE97" s="55"/>
      <c r="ALF97" s="55"/>
      <c r="ALG97" s="55"/>
      <c r="ALH97" s="55"/>
      <c r="ALI97" s="55"/>
      <c r="ALJ97" s="55"/>
      <c r="ALK97" s="55"/>
      <c r="ALL97" s="55"/>
      <c r="ALM97" s="55"/>
      <c r="ALN97" s="55"/>
      <c r="ALO97" s="55"/>
      <c r="ALP97" s="55"/>
      <c r="ALQ97" s="55"/>
      <c r="ALR97" s="55"/>
      <c r="ALS97" s="55"/>
      <c r="ALT97" s="55"/>
    </row>
    <row r="98" spans="1:1008" s="626" customFormat="1">
      <c r="A98" s="55"/>
      <c r="B98" s="80" t="s">
        <v>517</v>
      </c>
      <c r="C98" s="381">
        <v>854.54475589699996</v>
      </c>
      <c r="D98" s="381">
        <v>873.86362250899992</v>
      </c>
      <c r="E98" s="381">
        <v>468.55867724753881</v>
      </c>
      <c r="F98" s="381">
        <v>824.61209112053837</v>
      </c>
      <c r="G98" s="381">
        <v>733.61812359615294</v>
      </c>
      <c r="H98" s="381">
        <v>620.70882652263265</v>
      </c>
      <c r="I98" s="381">
        <v>458.73252397704329</v>
      </c>
      <c r="J98" s="381">
        <v>309.08032009969821</v>
      </c>
      <c r="K98" s="381">
        <v>91.077999124189276</v>
      </c>
      <c r="L98"/>
      <c r="M98"/>
      <c r="N98"/>
      <c r="O98" s="631"/>
      <c r="AKX98" s="55"/>
      <c r="AKY98" s="55"/>
      <c r="AKZ98" s="55"/>
      <c r="ALA98" s="55"/>
      <c r="ALB98" s="55"/>
      <c r="ALC98" s="55"/>
      <c r="ALD98" s="55"/>
      <c r="ALE98" s="55"/>
      <c r="ALF98" s="55"/>
      <c r="ALG98" s="55"/>
      <c r="ALH98" s="55"/>
      <c r="ALI98" s="55"/>
      <c r="ALJ98" s="55"/>
      <c r="ALK98" s="55"/>
      <c r="ALL98" s="55"/>
      <c r="ALM98" s="55"/>
      <c r="ALN98" s="55"/>
      <c r="ALO98" s="55"/>
      <c r="ALP98" s="55"/>
      <c r="ALQ98" s="55"/>
      <c r="ALR98" s="55"/>
      <c r="ALS98" s="55"/>
      <c r="ALT98" s="55"/>
    </row>
    <row r="99" spans="1:1008" s="626" customFormat="1">
      <c r="A99" s="55"/>
      <c r="B99" t="s">
        <v>518</v>
      </c>
      <c r="C99" s="381">
        <v>854.54475589699996</v>
      </c>
      <c r="D99" s="381">
        <v>873.86362250899992</v>
      </c>
      <c r="E99" s="381">
        <v>468.55867724753881</v>
      </c>
      <c r="F99" s="381">
        <v>844.54331331476681</v>
      </c>
      <c r="G99" s="381">
        <v>815.13124844016988</v>
      </c>
      <c r="H99" s="381">
        <v>775.88603315329078</v>
      </c>
      <c r="I99" s="381">
        <v>728.14686345562427</v>
      </c>
      <c r="J99" s="381">
        <v>671.91373934717012</v>
      </c>
      <c r="K99" s="381">
        <v>607.18666082792834</v>
      </c>
      <c r="L99"/>
      <c r="M99"/>
      <c r="N99"/>
      <c r="O99" s="631"/>
      <c r="AKX99" s="55"/>
      <c r="AKY99" s="55"/>
      <c r="AKZ99" s="55"/>
      <c r="ALA99" s="55"/>
      <c r="ALB99" s="55"/>
      <c r="ALC99" s="55"/>
      <c r="ALD99" s="55"/>
      <c r="ALE99" s="55"/>
      <c r="ALF99" s="55"/>
      <c r="ALG99" s="55"/>
      <c r="ALH99" s="55"/>
      <c r="ALI99" s="55"/>
      <c r="ALJ99" s="55"/>
      <c r="ALK99" s="55"/>
      <c r="ALL99" s="55"/>
      <c r="ALM99" s="55"/>
      <c r="ALN99" s="55"/>
      <c r="ALO99" s="55"/>
      <c r="ALP99" s="55"/>
      <c r="ALQ99" s="55"/>
      <c r="ALR99" s="55"/>
      <c r="ALS99" s="55"/>
      <c r="ALT99" s="55"/>
    </row>
    <row r="100" spans="1:1008" s="626" customFormat="1">
      <c r="A100" s="55"/>
      <c r="B100" s="80"/>
      <c r="C100" s="381"/>
      <c r="D100" s="381"/>
      <c r="E100" s="381"/>
      <c r="F100" s="381"/>
      <c r="G100" s="381"/>
      <c r="H100" s="381"/>
      <c r="I100" s="381"/>
      <c r="J100" s="381"/>
      <c r="K100" s="381"/>
      <c r="L100"/>
      <c r="M100"/>
      <c r="N100"/>
      <c r="O100" s="631"/>
      <c r="AKX100" s="55"/>
      <c r="AKY100" s="55"/>
      <c r="AKZ100" s="55"/>
      <c r="ALA100" s="55"/>
      <c r="ALB100" s="55"/>
      <c r="ALC100" s="55"/>
      <c r="ALD100" s="55"/>
      <c r="ALE100" s="55"/>
      <c r="ALF100" s="55"/>
      <c r="ALG100" s="55"/>
      <c r="ALH100" s="55"/>
      <c r="ALI100" s="55"/>
      <c r="ALJ100" s="55"/>
      <c r="ALK100" s="55"/>
      <c r="ALL100" s="55"/>
      <c r="ALM100" s="55"/>
      <c r="ALN100" s="55"/>
      <c r="ALO100" s="55"/>
      <c r="ALP100" s="55"/>
      <c r="ALQ100" s="55"/>
      <c r="ALR100" s="55"/>
      <c r="ALS100" s="55"/>
      <c r="ALT100" s="55"/>
    </row>
    <row r="101" spans="1:1008" s="626" customFormat="1">
      <c r="A101" s="55"/>
      <c r="B101" s="671" t="s">
        <v>520</v>
      </c>
      <c r="C101" s="381">
        <v>2018</v>
      </c>
      <c r="D101" s="381">
        <v>2019</v>
      </c>
      <c r="E101" s="381">
        <v>2020</v>
      </c>
      <c r="F101" s="381">
        <v>2025</v>
      </c>
      <c r="G101" s="381">
        <v>2030</v>
      </c>
      <c r="H101" s="381">
        <v>2035</v>
      </c>
      <c r="I101" s="381">
        <v>2040</v>
      </c>
      <c r="J101" s="381">
        <v>2045</v>
      </c>
      <c r="K101" s="381">
        <v>2050</v>
      </c>
      <c r="L101"/>
      <c r="M101"/>
      <c r="N101"/>
      <c r="O101" s="631"/>
      <c r="AKX101" s="55"/>
      <c r="AKY101" s="55"/>
      <c r="AKZ101" s="55"/>
      <c r="ALA101" s="55"/>
      <c r="ALB101" s="55"/>
      <c r="ALC101" s="55"/>
      <c r="ALD101" s="55"/>
      <c r="ALE101" s="55"/>
      <c r="ALF101" s="55"/>
      <c r="ALG101" s="55"/>
      <c r="ALH101" s="55"/>
      <c r="ALI101" s="55"/>
      <c r="ALJ101" s="55"/>
      <c r="ALK101" s="55"/>
      <c r="ALL101" s="55"/>
      <c r="ALM101" s="55"/>
      <c r="ALN101" s="55"/>
      <c r="ALO101" s="55"/>
      <c r="ALP101" s="55"/>
      <c r="ALQ101" s="55"/>
      <c r="ALR101" s="55"/>
      <c r="ALS101" s="55"/>
      <c r="ALT101" s="55"/>
    </row>
    <row r="102" spans="1:1008" s="626" customFormat="1">
      <c r="A102" s="55"/>
      <c r="B102" s="80" t="s">
        <v>514</v>
      </c>
      <c r="C102" s="381">
        <v>0</v>
      </c>
      <c r="D102" s="381">
        <v>0</v>
      </c>
      <c r="E102" s="381">
        <v>0</v>
      </c>
      <c r="F102" s="381">
        <v>119.82192248580786</v>
      </c>
      <c r="G102" s="381">
        <v>487.2120808803794</v>
      </c>
      <c r="H102" s="381">
        <v>888.51161481193469</v>
      </c>
      <c r="I102" s="381">
        <v>1368.0235047588596</v>
      </c>
      <c r="J102" s="381">
        <v>1463.4573815479851</v>
      </c>
      <c r="K102" s="381">
        <v>1779.3140850388884</v>
      </c>
      <c r="L102"/>
      <c r="M102"/>
      <c r="N102"/>
      <c r="O102" s="631"/>
      <c r="AKX102" s="55"/>
      <c r="AKY102" s="55"/>
      <c r="AKZ102" s="55"/>
      <c r="ALA102" s="55"/>
      <c r="ALB102" s="55"/>
      <c r="ALC102" s="55"/>
      <c r="ALD102" s="55"/>
      <c r="ALE102" s="55"/>
      <c r="ALF102" s="55"/>
      <c r="ALG102" s="55"/>
      <c r="ALH102" s="55"/>
      <c r="ALI102" s="55"/>
      <c r="ALJ102" s="55"/>
      <c r="ALK102" s="55"/>
      <c r="ALL102" s="55"/>
      <c r="ALM102" s="55"/>
      <c r="ALN102" s="55"/>
      <c r="ALO102" s="55"/>
      <c r="ALP102" s="55"/>
      <c r="ALQ102" s="55"/>
      <c r="ALR102" s="55"/>
      <c r="ALS102" s="55"/>
      <c r="ALT102" s="55"/>
    </row>
    <row r="103" spans="1:1008" s="626" customFormat="1">
      <c r="A103" s="55"/>
      <c r="B103" s="80" t="s">
        <v>515</v>
      </c>
      <c r="C103" s="381">
        <v>0</v>
      </c>
      <c r="D103" s="381">
        <v>0</v>
      </c>
      <c r="E103" s="381">
        <v>0</v>
      </c>
      <c r="F103" s="381">
        <v>24.453453568532218</v>
      </c>
      <c r="G103" s="381">
        <v>121.80302022009485</v>
      </c>
      <c r="H103" s="381">
        <v>296.17053827064495</v>
      </c>
      <c r="I103" s="381">
        <v>741.01273174438245</v>
      </c>
      <c r="J103" s="381">
        <v>1463.4573815479851</v>
      </c>
      <c r="K103" s="381">
        <v>2541.8772643412694</v>
      </c>
      <c r="L103"/>
      <c r="M103"/>
      <c r="N103"/>
      <c r="O103" s="631"/>
      <c r="AKX103" s="55"/>
      <c r="AKY103" s="55"/>
      <c r="AKZ103" s="55"/>
      <c r="ALA103" s="55"/>
      <c r="ALB103" s="55"/>
      <c r="ALC103" s="55"/>
      <c r="ALD103" s="55"/>
      <c r="ALE103" s="55"/>
      <c r="ALF103" s="55"/>
      <c r="ALG103" s="55"/>
      <c r="ALH103" s="55"/>
      <c r="ALI103" s="55"/>
      <c r="ALJ103" s="55"/>
      <c r="ALK103" s="55"/>
      <c r="ALL103" s="55"/>
      <c r="ALM103" s="55"/>
      <c r="ALN103" s="55"/>
      <c r="ALO103" s="55"/>
      <c r="ALP103" s="55"/>
      <c r="ALQ103" s="55"/>
      <c r="ALR103" s="55"/>
      <c r="ALS103" s="55"/>
      <c r="ALT103" s="55"/>
    </row>
    <row r="104" spans="1:1008" s="626" customFormat="1">
      <c r="A104" s="55"/>
      <c r="B104" s="80" t="s">
        <v>516</v>
      </c>
      <c r="C104" s="381">
        <v>0</v>
      </c>
      <c r="D104" s="381">
        <v>0</v>
      </c>
      <c r="E104" s="381">
        <v>0</v>
      </c>
      <c r="F104" s="381">
        <v>0</v>
      </c>
      <c r="G104" s="381">
        <v>0</v>
      </c>
      <c r="H104" s="381">
        <v>0</v>
      </c>
      <c r="I104" s="381">
        <v>0</v>
      </c>
      <c r="J104" s="381">
        <v>0</v>
      </c>
      <c r="K104" s="381">
        <v>0</v>
      </c>
      <c r="L104"/>
      <c r="M104"/>
      <c r="N104"/>
      <c r="O104" s="631"/>
      <c r="AKX104" s="55"/>
      <c r="AKY104" s="55"/>
      <c r="AKZ104" s="55"/>
      <c r="ALA104" s="55"/>
      <c r="ALB104" s="55"/>
      <c r="ALC104" s="55"/>
      <c r="ALD104" s="55"/>
      <c r="ALE104" s="55"/>
      <c r="ALF104" s="55"/>
      <c r="ALG104" s="55"/>
      <c r="ALH104" s="55"/>
      <c r="ALI104" s="55"/>
      <c r="ALJ104" s="55"/>
      <c r="ALK104" s="55"/>
      <c r="ALL104" s="55"/>
      <c r="ALM104" s="55"/>
      <c r="ALN104" s="55"/>
      <c r="ALO104" s="55"/>
      <c r="ALP104" s="55"/>
      <c r="ALQ104" s="55"/>
      <c r="ALR104" s="55"/>
      <c r="ALS104" s="55"/>
      <c r="ALT104" s="55"/>
    </row>
    <row r="105" spans="1:1008" s="668" customFormat="1">
      <c r="A105" s="55"/>
      <c r="B105" s="80" t="s">
        <v>517</v>
      </c>
      <c r="C105" s="381">
        <v>5903.7976366929997</v>
      </c>
      <c r="D105" s="381">
        <v>6076.539562385</v>
      </c>
      <c r="E105" s="381">
        <v>1558.872679467501</v>
      </c>
      <c r="F105" s="381">
        <v>5969.0880160787146</v>
      </c>
      <c r="G105" s="381">
        <v>5481.1359099042684</v>
      </c>
      <c r="H105" s="381">
        <v>4738.7286123303184</v>
      </c>
      <c r="I105" s="381">
        <v>3591.0616999920067</v>
      </c>
      <c r="J105" s="381">
        <v>2493.2977611558258</v>
      </c>
      <c r="K105" s="381">
        <v>762.56317930238095</v>
      </c>
      <c r="L105"/>
      <c r="M105"/>
      <c r="N105"/>
      <c r="O105" s="631"/>
      <c r="AKX105" s="55"/>
      <c r="AKY105" s="55"/>
      <c r="AKZ105" s="55"/>
      <c r="ALA105" s="55"/>
      <c r="ALB105" s="55"/>
      <c r="ALC105" s="55"/>
      <c r="ALD105" s="55"/>
      <c r="ALE105" s="55"/>
      <c r="ALF105" s="55"/>
      <c r="ALG105" s="55"/>
      <c r="ALH105" s="55"/>
      <c r="ALI105" s="55"/>
      <c r="ALJ105" s="55"/>
      <c r="ALK105" s="55"/>
      <c r="ALL105" s="55"/>
      <c r="ALM105" s="55"/>
      <c r="ALN105" s="55"/>
      <c r="ALO105" s="55"/>
      <c r="ALP105" s="55"/>
      <c r="ALQ105" s="55"/>
      <c r="ALR105" s="55"/>
      <c r="ALS105" s="55"/>
      <c r="ALT105" s="55"/>
    </row>
    <row r="106" spans="1:1008" s="668" customFormat="1">
      <c r="A106" s="55"/>
      <c r="B106" t="s">
        <v>518</v>
      </c>
      <c r="C106" s="381">
        <v>5903.7976366929997</v>
      </c>
      <c r="D106" s="381">
        <v>6076.539562385</v>
      </c>
      <c r="E106" s="381">
        <v>1558.872679467501</v>
      </c>
      <c r="F106" s="381">
        <v>6113.3633921330547</v>
      </c>
      <c r="G106" s="381">
        <v>6090.1510110047429</v>
      </c>
      <c r="H106" s="381">
        <v>5923.4107654128984</v>
      </c>
      <c r="I106" s="381">
        <v>5700.0979364952491</v>
      </c>
      <c r="J106" s="381">
        <v>5420.2125242517959</v>
      </c>
      <c r="K106" s="381">
        <v>5083.7545286825389</v>
      </c>
      <c r="L106"/>
      <c r="M106"/>
      <c r="N106"/>
      <c r="O106" s="631"/>
      <c r="AKX106" s="55"/>
      <c r="AKY106" s="55"/>
      <c r="AKZ106" s="55"/>
      <c r="ALA106" s="55"/>
      <c r="ALB106" s="55"/>
      <c r="ALC106" s="55"/>
      <c r="ALD106" s="55"/>
      <c r="ALE106" s="55"/>
      <c r="ALF106" s="55"/>
      <c r="ALG106" s="55"/>
      <c r="ALH106" s="55"/>
      <c r="ALI106" s="55"/>
      <c r="ALJ106" s="55"/>
      <c r="ALK106" s="55"/>
      <c r="ALL106" s="55"/>
      <c r="ALM106" s="55"/>
      <c r="ALN106" s="55"/>
      <c r="ALO106" s="55"/>
      <c r="ALP106" s="55"/>
      <c r="ALQ106" s="55"/>
      <c r="ALR106" s="55"/>
      <c r="ALS106" s="55"/>
      <c r="ALT106" s="55"/>
    </row>
    <row r="107" spans="1:1008" s="626" customFormat="1">
      <c r="A107" s="55"/>
      <c r="B107" s="80"/>
      <c r="C107" s="381"/>
      <c r="D107" s="381"/>
      <c r="E107" s="381"/>
      <c r="F107" s="381"/>
      <c r="G107" s="381"/>
      <c r="H107" s="381"/>
      <c r="I107" s="381"/>
      <c r="J107" s="381"/>
      <c r="K107" s="381"/>
      <c r="L107"/>
      <c r="M107"/>
      <c r="N107"/>
      <c r="O107" s="631"/>
      <c r="AKW107" s="55"/>
      <c r="AKX107" s="55"/>
      <c r="AKY107" s="55"/>
      <c r="AKZ107" s="55"/>
      <c r="ALA107" s="55"/>
      <c r="ALB107" s="55"/>
      <c r="ALC107" s="55"/>
      <c r="ALD107" s="55"/>
      <c r="ALE107" s="55"/>
      <c r="ALF107" s="55"/>
      <c r="ALG107" s="55"/>
      <c r="ALH107" s="55"/>
      <c r="ALI107" s="55"/>
      <c r="ALJ107" s="55"/>
      <c r="ALK107" s="55"/>
      <c r="ALL107" s="55"/>
      <c r="ALM107" s="55"/>
      <c r="ALN107" s="55"/>
      <c r="ALO107" s="55"/>
      <c r="ALP107" s="55"/>
      <c r="ALQ107" s="55"/>
      <c r="ALR107" s="55"/>
      <c r="ALS107" s="55"/>
      <c r="ALT107" s="55"/>
    </row>
    <row r="108" spans="1:1008">
      <c r="B108" s="671" t="s">
        <v>130</v>
      </c>
      <c r="C108" s="381">
        <v>2018</v>
      </c>
      <c r="D108" s="381">
        <v>2019</v>
      </c>
      <c r="E108" s="381">
        <v>2020</v>
      </c>
      <c r="F108" s="381">
        <v>2025</v>
      </c>
      <c r="G108" s="381">
        <v>2030</v>
      </c>
      <c r="H108" s="381">
        <v>2035</v>
      </c>
      <c r="I108" s="381">
        <v>2040</v>
      </c>
      <c r="J108" s="381">
        <v>2045</v>
      </c>
      <c r="K108" s="381">
        <v>2050</v>
      </c>
      <c r="O108" s="631"/>
    </row>
    <row r="109" spans="1:1008">
      <c r="B109" s="80" t="s">
        <v>514</v>
      </c>
      <c r="C109" s="381">
        <v>0</v>
      </c>
      <c r="D109" s="381">
        <v>0</v>
      </c>
      <c r="E109" s="381">
        <v>0</v>
      </c>
      <c r="F109" s="381">
        <v>150.16502877986213</v>
      </c>
      <c r="G109" s="381">
        <v>606.74831473423387</v>
      </c>
      <c r="H109" s="381">
        <v>1101.8510949886631</v>
      </c>
      <c r="I109" s="381">
        <v>1688.3643109169152</v>
      </c>
      <c r="J109" s="381">
        <v>1796.0091986338477</v>
      </c>
      <c r="K109" s="381">
        <v>2168.8722449547831</v>
      </c>
      <c r="O109" s="631"/>
    </row>
    <row r="110" spans="1:1008">
      <c r="B110" s="80" t="s">
        <v>515</v>
      </c>
      <c r="C110" s="381">
        <v>0</v>
      </c>
      <c r="D110" s="381">
        <v>0</v>
      </c>
      <c r="E110" s="381">
        <v>0</v>
      </c>
      <c r="F110" s="381">
        <v>30.645924240788194</v>
      </c>
      <c r="G110" s="381">
        <v>151.68707868355847</v>
      </c>
      <c r="H110" s="381">
        <v>367.28369832955445</v>
      </c>
      <c r="I110" s="381">
        <v>914.53066841332929</v>
      </c>
      <c r="J110" s="381">
        <v>1796.0091986338477</v>
      </c>
      <c r="K110" s="381">
        <v>3098.3889213639759</v>
      </c>
      <c r="O110" s="631"/>
    </row>
    <row r="111" spans="1:1008">
      <c r="B111" s="80" t="s">
        <v>516</v>
      </c>
      <c r="C111" s="381">
        <v>0</v>
      </c>
      <c r="D111" s="381">
        <v>0</v>
      </c>
      <c r="E111" s="381">
        <v>0</v>
      </c>
      <c r="F111" s="381">
        <v>0</v>
      </c>
      <c r="G111" s="381">
        <v>0</v>
      </c>
      <c r="H111" s="381">
        <v>0</v>
      </c>
      <c r="I111" s="381">
        <v>0</v>
      </c>
      <c r="J111" s="381">
        <v>0</v>
      </c>
      <c r="K111" s="381">
        <v>0</v>
      </c>
      <c r="O111" s="631"/>
    </row>
    <row r="112" spans="1:1008">
      <c r="B112" s="80" t="s">
        <v>517</v>
      </c>
      <c r="C112" s="381">
        <v>7478.1296983209995</v>
      </c>
      <c r="D112" s="381">
        <v>7678.4037795969989</v>
      </c>
      <c r="E112" s="381">
        <v>2351.8559547215236</v>
      </c>
      <c r="F112" s="381">
        <v>7480.6701071763982</v>
      </c>
      <c r="G112" s="381">
        <v>6825.9185407601308</v>
      </c>
      <c r="H112" s="381">
        <v>5876.5391732728694</v>
      </c>
      <c r="I112" s="381">
        <v>4431.9563161569022</v>
      </c>
      <c r="J112" s="381">
        <v>3059.8675235984065</v>
      </c>
      <c r="K112" s="381">
        <v>929.516676409193</v>
      </c>
      <c r="O112" s="631"/>
    </row>
    <row r="113" spans="2:15">
      <c r="B113" t="s">
        <v>518</v>
      </c>
      <c r="C113" s="381">
        <v>7478.1296983209995</v>
      </c>
      <c r="D113" s="381">
        <v>7678.4037795969989</v>
      </c>
      <c r="E113" s="381">
        <v>2351.8559547215236</v>
      </c>
      <c r="F113" s="381">
        <v>7661.4810601970485</v>
      </c>
      <c r="G113" s="381">
        <v>7584.3539341779233</v>
      </c>
      <c r="H113" s="381">
        <v>7345.6739665910882</v>
      </c>
      <c r="I113" s="381">
        <v>7034.8512954871476</v>
      </c>
      <c r="J113" s="381">
        <v>6651.8859208661015</v>
      </c>
      <c r="K113" s="381">
        <v>6196.7778427279518</v>
      </c>
      <c r="O113" s="631"/>
    </row>
    <row r="114" spans="2:15">
      <c r="O114" s="631"/>
    </row>
    <row r="115" spans="2:15">
      <c r="B115" s="80" t="s">
        <v>514</v>
      </c>
      <c r="C115" s="119">
        <v>0</v>
      </c>
      <c r="D115" s="119">
        <v>0</v>
      </c>
      <c r="E115" s="119">
        <v>0</v>
      </c>
      <c r="F115" s="119">
        <v>1.9599999999999996E-2</v>
      </c>
      <c r="G115" s="119">
        <v>0.08</v>
      </c>
      <c r="H115" s="119">
        <v>0.15</v>
      </c>
      <c r="I115" s="119">
        <v>0.23999999999999996</v>
      </c>
      <c r="J115" s="119">
        <v>0.27000000000000007</v>
      </c>
      <c r="K115" s="119">
        <v>0.35</v>
      </c>
      <c r="O115" s="631"/>
    </row>
    <row r="116" spans="2:15">
      <c r="B116" s="80" t="s">
        <v>515</v>
      </c>
      <c r="C116" s="119">
        <v>0</v>
      </c>
      <c r="D116" s="119">
        <v>0</v>
      </c>
      <c r="E116" s="119">
        <v>0</v>
      </c>
      <c r="F116" s="119">
        <v>4.0000000000000001E-3</v>
      </c>
      <c r="G116" s="119">
        <v>0.02</v>
      </c>
      <c r="H116" s="119">
        <v>0.05</v>
      </c>
      <c r="I116" s="119">
        <v>0.13</v>
      </c>
      <c r="J116" s="119">
        <v>0.27000000000000007</v>
      </c>
      <c r="K116" s="119">
        <v>0.5</v>
      </c>
    </row>
    <row r="117" spans="2:15">
      <c r="B117" s="80" t="s">
        <v>516</v>
      </c>
      <c r="C117" s="119">
        <v>0</v>
      </c>
      <c r="D117" s="119">
        <v>0</v>
      </c>
      <c r="E117" s="119">
        <v>0</v>
      </c>
      <c r="F117" s="119">
        <v>0</v>
      </c>
      <c r="G117" s="119">
        <v>0</v>
      </c>
      <c r="H117" s="119">
        <v>0</v>
      </c>
      <c r="I117" s="119">
        <v>0</v>
      </c>
      <c r="J117" s="119">
        <v>0</v>
      </c>
      <c r="K117" s="119">
        <v>0</v>
      </c>
    </row>
    <row r="118" spans="2:15">
      <c r="B118" s="80" t="s">
        <v>517</v>
      </c>
      <c r="C118" s="119">
        <v>1</v>
      </c>
      <c r="D118" s="119">
        <v>1</v>
      </c>
      <c r="E118" s="119">
        <v>1</v>
      </c>
      <c r="F118" s="119">
        <v>0.97640000000000005</v>
      </c>
      <c r="G118" s="119">
        <v>0.9</v>
      </c>
      <c r="H118" s="119">
        <v>0.79999999999999982</v>
      </c>
      <c r="I118" s="119">
        <v>0.62999999999999989</v>
      </c>
      <c r="J118" s="119">
        <v>0.45999999999999996</v>
      </c>
      <c r="K118" s="119">
        <v>0.15000000000000005</v>
      </c>
    </row>
    <row r="119" spans="2:15">
      <c r="B119" t="s">
        <v>518</v>
      </c>
      <c r="C119" s="119">
        <v>1</v>
      </c>
      <c r="D119" s="119">
        <v>1</v>
      </c>
      <c r="E119" s="119">
        <v>1</v>
      </c>
      <c r="F119" s="119">
        <v>1</v>
      </c>
      <c r="G119" s="119">
        <v>1</v>
      </c>
      <c r="H119" s="119">
        <v>0.99999999999999978</v>
      </c>
      <c r="I119" s="119">
        <v>0.99999999999999989</v>
      </c>
      <c r="J119" s="119">
        <v>1</v>
      </c>
      <c r="K119" s="119">
        <v>1</v>
      </c>
    </row>
    <row r="121" spans="2:15">
      <c r="C121" s="118">
        <v>0</v>
      </c>
      <c r="D121" s="118">
        <v>0</v>
      </c>
      <c r="E121" s="118">
        <v>0</v>
      </c>
      <c r="F121" s="118">
        <v>0</v>
      </c>
      <c r="G121" s="118">
        <v>0</v>
      </c>
      <c r="H121" s="118">
        <v>0</v>
      </c>
      <c r="I121" s="118">
        <v>0</v>
      </c>
      <c r="J121" s="118">
        <v>0</v>
      </c>
      <c r="K121" s="118">
        <v>0</v>
      </c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Bilan énergie</vt:lpstr>
      <vt:lpstr>FE_et_bio</vt:lpstr>
      <vt:lpstr>VP</vt:lpstr>
      <vt:lpstr>VUL</vt:lpstr>
      <vt:lpstr>PL</vt:lpstr>
      <vt:lpstr>B&amp;C</vt:lpstr>
      <vt:lpstr>2RM</vt:lpstr>
      <vt:lpstr>Autres_modes</vt:lpstr>
      <vt:lpstr>Aérien</vt:lpstr>
      <vt:lpstr>Trafic</vt:lpstr>
      <vt:lpstr>Feuil1</vt:lpstr>
      <vt:lpstr>Comparaison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CABANNE Isabelle</dc:creator>
  <dc:description/>
  <cp:lastModifiedBy>MONSERAND Alma</cp:lastModifiedBy>
  <cp:revision>1</cp:revision>
  <dcterms:created xsi:type="dcterms:W3CDTF">2020-10-20T18:56:02Z</dcterms:created>
  <dcterms:modified xsi:type="dcterms:W3CDTF">2023-08-10T15:57:05Z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0x010100DAAAC37BD05F7145AA350F90A845546C</vt:lpwstr>
  </property>
  <property fmtid="{D5CDD505-2E9C-101B-9397-08002B2CF9AE}" pid="3" name="MediaServiceImageTags">
    <vt:lpwstr/>
  </property>
</Properties>
</file>