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Callonnecg\Github\ThreeME\data\calibrations\Documents MTE\Run 2\"/>
    </mc:Choice>
  </mc:AlternateContent>
  <xr:revisionPtr revIDLastSave="0" documentId="13_ncr:1_{3C32598C-51C8-48DD-9BEA-5885772C62E2}" xr6:coauthVersionLast="47" xr6:coauthVersionMax="47" xr10:uidLastSave="{00000000-0000-0000-0000-000000000000}"/>
  <bookViews>
    <workbookView minimized="1" xWindow="7440" yWindow="3480" windowWidth="6405" windowHeight="3270" tabRatio="500" xr2:uid="{00000000-000D-0000-FFFF-FFFF00000000}"/>
  </bookViews>
  <sheets>
    <sheet name="Hypothèses - scénario" sheetId="1" r:id="rId1"/>
    <sheet name="Feuille2" sheetId="2" r:id="rId2"/>
  </sheets>
  <externalReferences>
    <externalReference r:id="rId3"/>
  </externalReferences>
  <definedNames>
    <definedName name="année">[1]Calcul_hypotheses!$D$6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84" i="1" l="1"/>
  <c r="R84" i="1"/>
  <c r="G68" i="2" l="1"/>
  <c r="H68" i="2"/>
  <c r="H69" i="2" s="1"/>
  <c r="H70" i="2" s="1"/>
  <c r="F68" i="2"/>
  <c r="G69" i="2" s="1"/>
  <c r="G70" i="2" s="1"/>
  <c r="G75" i="2"/>
  <c r="S8" i="1" s="1"/>
  <c r="F75" i="2"/>
  <c r="R8" i="1" s="1"/>
  <c r="AU59" i="2" l="1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O58" i="2"/>
  <c r="AU57" i="2"/>
  <c r="AU58" i="2" s="1"/>
  <c r="U55" i="1" s="1"/>
  <c r="CS55" i="1" s="1"/>
  <c r="AT57" i="2"/>
  <c r="AT58" i="2" s="1"/>
  <c r="AS57" i="2"/>
  <c r="AR57" i="2"/>
  <c r="AQ57" i="2"/>
  <c r="AP57" i="2"/>
  <c r="AO57" i="2"/>
  <c r="AO58" i="2" s="1"/>
  <c r="AN57" i="2"/>
  <c r="AM57" i="2"/>
  <c r="AL57" i="2"/>
  <c r="AK57" i="2"/>
  <c r="AJ57" i="2"/>
  <c r="AI57" i="2"/>
  <c r="AH57" i="2"/>
  <c r="AH58" i="2" s="1"/>
  <c r="AG57" i="2"/>
  <c r="AG58" i="2" s="1"/>
  <c r="AF57" i="2"/>
  <c r="AE57" i="2"/>
  <c r="AD57" i="2"/>
  <c r="AC57" i="2"/>
  <c r="AB57" i="2"/>
  <c r="AA57" i="2"/>
  <c r="Z57" i="2"/>
  <c r="Z58" i="2" s="1"/>
  <c r="Y57" i="2"/>
  <c r="Y58" i="2" s="1"/>
  <c r="X57" i="2"/>
  <c r="W57" i="2"/>
  <c r="V57" i="2"/>
  <c r="U57" i="2"/>
  <c r="T57" i="2"/>
  <c r="S57" i="2"/>
  <c r="R57" i="2"/>
  <c r="R58" i="2" s="1"/>
  <c r="Q57" i="2"/>
  <c r="Q58" i="2" s="1"/>
  <c r="P57" i="2"/>
  <c r="P58" i="2" s="1"/>
  <c r="O57" i="2"/>
  <c r="N57" i="2"/>
  <c r="N58" i="2" s="1"/>
  <c r="M57" i="2"/>
  <c r="L57" i="2"/>
  <c r="K57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AT37" i="2"/>
  <c r="AS37" i="2"/>
  <c r="AS36" i="2" s="1"/>
  <c r="AR37" i="2"/>
  <c r="AR36" i="2" s="1"/>
  <c r="AQ37" i="2"/>
  <c r="AP37" i="2"/>
  <c r="AO37" i="2"/>
  <c r="AO36" i="2" s="1"/>
  <c r="AN37" i="2"/>
  <c r="AM37" i="2"/>
  <c r="AM36" i="2" s="1"/>
  <c r="AM35" i="2" s="1"/>
  <c r="AL37" i="2"/>
  <c r="AK37" i="2"/>
  <c r="AK36" i="2" s="1"/>
  <c r="AJ37" i="2"/>
  <c r="AJ36" i="2" s="1"/>
  <c r="AI37" i="2"/>
  <c r="AI36" i="2" s="1"/>
  <c r="AI35" i="2" s="1"/>
  <c r="AH37" i="2"/>
  <c r="AG37" i="2"/>
  <c r="AG36" i="2" s="1"/>
  <c r="AF37" i="2"/>
  <c r="AE37" i="2"/>
  <c r="AD37" i="2"/>
  <c r="AC37" i="2"/>
  <c r="AC36" i="2" s="1"/>
  <c r="AB37" i="2"/>
  <c r="AB36" i="2" s="1"/>
  <c r="AA37" i="2"/>
  <c r="AA36" i="2" s="1"/>
  <c r="AA35" i="2" s="1"/>
  <c r="Z37" i="2"/>
  <c r="Y37" i="2"/>
  <c r="Y36" i="2" s="1"/>
  <c r="Y35" i="2" s="1"/>
  <c r="X37" i="2"/>
  <c r="W37" i="2"/>
  <c r="W36" i="2" s="1"/>
  <c r="W35" i="2" s="1"/>
  <c r="V37" i="2"/>
  <c r="U37" i="2"/>
  <c r="U36" i="2" s="1"/>
  <c r="T37" i="2"/>
  <c r="T36" i="2" s="1"/>
  <c r="S37" i="2"/>
  <c r="S36" i="2" s="1"/>
  <c r="R37" i="2"/>
  <c r="Q37" i="2"/>
  <c r="Q36" i="2" s="1"/>
  <c r="AO35" i="2" s="1"/>
  <c r="AT36" i="2"/>
  <c r="AQ36" i="2"/>
  <c r="AP36" i="2"/>
  <c r="AN36" i="2"/>
  <c r="AL36" i="2"/>
  <c r="AH36" i="2"/>
  <c r="AH35" i="2" s="1"/>
  <c r="AF36" i="2"/>
  <c r="AE36" i="2"/>
  <c r="AD36" i="2"/>
  <c r="Z36" i="2"/>
  <c r="Z35" i="2" s="1"/>
  <c r="X36" i="2"/>
  <c r="X35" i="2" s="1"/>
  <c r="V36" i="2"/>
  <c r="R36" i="2"/>
  <c r="AN35" i="2"/>
  <c r="AG35" i="2"/>
  <c r="AF35" i="2"/>
  <c r="K26" i="2"/>
  <c r="J26" i="2"/>
  <c r="I26" i="2"/>
  <c r="H26" i="2"/>
  <c r="G26" i="2"/>
  <c r="F26" i="2"/>
  <c r="E25" i="2"/>
  <c r="E26" i="2" s="1"/>
  <c r="K21" i="2"/>
  <c r="J21" i="2"/>
  <c r="I21" i="2"/>
  <c r="H21" i="2"/>
  <c r="G21" i="2"/>
  <c r="F21" i="2"/>
  <c r="O19" i="2"/>
  <c r="E19" i="2"/>
  <c r="E21" i="2" s="1"/>
  <c r="I22" i="2" s="1"/>
  <c r="AO10" i="2"/>
  <c r="U10" i="2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E10" i="2"/>
  <c r="AO9" i="2"/>
  <c r="U9" i="2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E9" i="2"/>
  <c r="AO8" i="2"/>
  <c r="U8" i="2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F8" i="2"/>
  <c r="E8" i="2"/>
  <c r="AO7" i="2"/>
  <c r="U7" i="2"/>
  <c r="F7" i="2"/>
  <c r="E7" i="2"/>
  <c r="AO6" i="2"/>
  <c r="V6" i="2" s="1"/>
  <c r="W6" i="2" s="1"/>
  <c r="X6" i="2" s="1"/>
  <c r="Y6" i="2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U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E6" i="2"/>
  <c r="AO5" i="2"/>
  <c r="U5" i="2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E5" i="2"/>
  <c r="W4" i="2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F4" i="2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E4" i="2"/>
  <c r="AO3" i="2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F3" i="2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E3" i="2"/>
  <c r="CS199" i="1"/>
  <c r="BY199" i="1"/>
  <c r="BI199" i="1"/>
  <c r="CS198" i="1"/>
  <c r="BY198" i="1"/>
  <c r="BI198" i="1"/>
  <c r="CS197" i="1"/>
  <c r="BY197" i="1"/>
  <c r="BI197" i="1"/>
  <c r="BG197" i="1"/>
  <c r="AM197" i="1"/>
  <c r="W197" i="1"/>
  <c r="CS196" i="1"/>
  <c r="BY196" i="1"/>
  <c r="BI196" i="1"/>
  <c r="BG196" i="1"/>
  <c r="AM196" i="1"/>
  <c r="W196" i="1"/>
  <c r="CS195" i="1"/>
  <c r="BY195" i="1"/>
  <c r="BI195" i="1"/>
  <c r="BG195" i="1"/>
  <c r="AM195" i="1"/>
  <c r="W195" i="1"/>
  <c r="CS194" i="1"/>
  <c r="BY194" i="1"/>
  <c r="BI194" i="1"/>
  <c r="BG194" i="1"/>
  <c r="AM194" i="1"/>
  <c r="W194" i="1"/>
  <c r="CS193" i="1"/>
  <c r="BY193" i="1"/>
  <c r="BI193" i="1"/>
  <c r="BG193" i="1"/>
  <c r="AM193" i="1"/>
  <c r="W193" i="1"/>
  <c r="CS192" i="1"/>
  <c r="BY192" i="1"/>
  <c r="BI192" i="1"/>
  <c r="BG192" i="1"/>
  <c r="AM192" i="1"/>
  <c r="W192" i="1"/>
  <c r="CS191" i="1"/>
  <c r="BY191" i="1"/>
  <c r="BI191" i="1"/>
  <c r="BG191" i="1"/>
  <c r="AM191" i="1"/>
  <c r="W191" i="1"/>
  <c r="CS190" i="1"/>
  <c r="BY190" i="1"/>
  <c r="BI190" i="1"/>
  <c r="BG190" i="1"/>
  <c r="AM190" i="1"/>
  <c r="W190" i="1"/>
  <c r="CS189" i="1"/>
  <c r="BY189" i="1"/>
  <c r="BI189" i="1"/>
  <c r="BG189" i="1"/>
  <c r="AM189" i="1"/>
  <c r="W189" i="1"/>
  <c r="CS188" i="1"/>
  <c r="BY188" i="1"/>
  <c r="BI188" i="1"/>
  <c r="BG188" i="1"/>
  <c r="AM188" i="1"/>
  <c r="W188" i="1"/>
  <c r="CS187" i="1"/>
  <c r="BY187" i="1"/>
  <c r="BI187" i="1"/>
  <c r="BG187" i="1"/>
  <c r="AM187" i="1"/>
  <c r="W187" i="1"/>
  <c r="CS186" i="1"/>
  <c r="BY186" i="1"/>
  <c r="BI186" i="1"/>
  <c r="BG186" i="1"/>
  <c r="AM186" i="1"/>
  <c r="W186" i="1"/>
  <c r="CS185" i="1"/>
  <c r="BY185" i="1"/>
  <c r="BI185" i="1"/>
  <c r="BG185" i="1"/>
  <c r="AM185" i="1"/>
  <c r="W185" i="1"/>
  <c r="CS184" i="1"/>
  <c r="BY184" i="1"/>
  <c r="BI184" i="1"/>
  <c r="BG184" i="1"/>
  <c r="AM184" i="1"/>
  <c r="W184" i="1"/>
  <c r="CS183" i="1"/>
  <c r="BY183" i="1"/>
  <c r="BI183" i="1"/>
  <c r="BG183" i="1"/>
  <c r="AM183" i="1"/>
  <c r="W183" i="1"/>
  <c r="CS182" i="1"/>
  <c r="BY182" i="1"/>
  <c r="BI182" i="1"/>
  <c r="BG182" i="1"/>
  <c r="AM182" i="1"/>
  <c r="W182" i="1"/>
  <c r="CS181" i="1"/>
  <c r="BY181" i="1"/>
  <c r="BI181" i="1"/>
  <c r="BG181" i="1"/>
  <c r="AM181" i="1"/>
  <c r="W181" i="1"/>
  <c r="CS180" i="1"/>
  <c r="BY180" i="1"/>
  <c r="BI180" i="1"/>
  <c r="BG180" i="1"/>
  <c r="AM180" i="1"/>
  <c r="W180" i="1"/>
  <c r="CS179" i="1"/>
  <c r="BY179" i="1"/>
  <c r="BI179" i="1"/>
  <c r="BG179" i="1"/>
  <c r="AM179" i="1"/>
  <c r="W179" i="1"/>
  <c r="CS178" i="1"/>
  <c r="BY178" i="1"/>
  <c r="BI178" i="1"/>
  <c r="BG178" i="1"/>
  <c r="AM178" i="1"/>
  <c r="W178" i="1"/>
  <c r="CS177" i="1"/>
  <c r="BY177" i="1"/>
  <c r="BI177" i="1"/>
  <c r="BG177" i="1"/>
  <c r="AM177" i="1"/>
  <c r="W177" i="1"/>
  <c r="CS176" i="1"/>
  <c r="BY176" i="1"/>
  <c r="BI176" i="1"/>
  <c r="BG176" i="1"/>
  <c r="AM176" i="1"/>
  <c r="W176" i="1"/>
  <c r="CS175" i="1"/>
  <c r="BY175" i="1"/>
  <c r="BI175" i="1"/>
  <c r="BG175" i="1"/>
  <c r="AM175" i="1"/>
  <c r="W175" i="1"/>
  <c r="CS174" i="1"/>
  <c r="BY174" i="1"/>
  <c r="BI174" i="1"/>
  <c r="BG174" i="1"/>
  <c r="AM174" i="1"/>
  <c r="W174" i="1"/>
  <c r="CS173" i="1"/>
  <c r="BY173" i="1"/>
  <c r="BI173" i="1"/>
  <c r="BG173" i="1"/>
  <c r="AM173" i="1"/>
  <c r="W173" i="1"/>
  <c r="CS172" i="1"/>
  <c r="BY172" i="1"/>
  <c r="BI172" i="1"/>
  <c r="BG172" i="1"/>
  <c r="AM172" i="1"/>
  <c r="W172" i="1"/>
  <c r="CS171" i="1"/>
  <c r="BY171" i="1"/>
  <c r="BI171" i="1"/>
  <c r="BG171" i="1"/>
  <c r="AM171" i="1"/>
  <c r="W171" i="1"/>
  <c r="CS170" i="1"/>
  <c r="BY170" i="1"/>
  <c r="BI170" i="1"/>
  <c r="BG170" i="1"/>
  <c r="AM170" i="1"/>
  <c r="W170" i="1"/>
  <c r="CS169" i="1"/>
  <c r="BY169" i="1"/>
  <c r="BI169" i="1"/>
  <c r="BG169" i="1"/>
  <c r="AM169" i="1"/>
  <c r="W169" i="1"/>
  <c r="CS168" i="1"/>
  <c r="BY168" i="1"/>
  <c r="BI168" i="1"/>
  <c r="BG168" i="1"/>
  <c r="AM168" i="1"/>
  <c r="W168" i="1"/>
  <c r="CS167" i="1"/>
  <c r="BY167" i="1"/>
  <c r="BI167" i="1"/>
  <c r="BG167" i="1"/>
  <c r="AM167" i="1"/>
  <c r="W167" i="1"/>
  <c r="CS166" i="1"/>
  <c r="BY166" i="1"/>
  <c r="BI166" i="1"/>
  <c r="BG166" i="1"/>
  <c r="AM166" i="1"/>
  <c r="W166" i="1"/>
  <c r="CS165" i="1"/>
  <c r="BY165" i="1"/>
  <c r="BI165" i="1"/>
  <c r="BG165" i="1"/>
  <c r="AM165" i="1"/>
  <c r="W165" i="1"/>
  <c r="CS164" i="1"/>
  <c r="BY164" i="1"/>
  <c r="BI164" i="1"/>
  <c r="BG164" i="1"/>
  <c r="AM164" i="1"/>
  <c r="W164" i="1"/>
  <c r="CS163" i="1"/>
  <c r="BY163" i="1"/>
  <c r="BI163" i="1"/>
  <c r="BG163" i="1"/>
  <c r="AM163" i="1"/>
  <c r="W163" i="1"/>
  <c r="CS162" i="1"/>
  <c r="BY162" i="1"/>
  <c r="BI162" i="1"/>
  <c r="BG162" i="1"/>
  <c r="AM162" i="1"/>
  <c r="W162" i="1"/>
  <c r="CS161" i="1"/>
  <c r="BY161" i="1"/>
  <c r="BI161" i="1"/>
  <c r="BG161" i="1"/>
  <c r="AM161" i="1"/>
  <c r="W161" i="1"/>
  <c r="CS160" i="1"/>
  <c r="BY160" i="1"/>
  <c r="BI160" i="1"/>
  <c r="BG160" i="1"/>
  <c r="AM160" i="1"/>
  <c r="W160" i="1"/>
  <c r="CS159" i="1"/>
  <c r="BY159" i="1"/>
  <c r="BI159" i="1"/>
  <c r="BG159" i="1"/>
  <c r="AM159" i="1"/>
  <c r="W159" i="1"/>
  <c r="CS158" i="1"/>
  <c r="BY158" i="1"/>
  <c r="BI158" i="1"/>
  <c r="BG158" i="1"/>
  <c r="AM158" i="1"/>
  <c r="W158" i="1"/>
  <c r="CS157" i="1"/>
  <c r="BY157" i="1"/>
  <c r="BI157" i="1"/>
  <c r="BG157" i="1"/>
  <c r="AM157" i="1"/>
  <c r="W157" i="1"/>
  <c r="BI156" i="1"/>
  <c r="AM156" i="1"/>
  <c r="W156" i="1"/>
  <c r="U156" i="1"/>
  <c r="CS156" i="1" s="1"/>
  <c r="T156" i="1"/>
  <c r="BY156" i="1" s="1"/>
  <c r="S156" i="1"/>
  <c r="BG156" i="1" s="1"/>
  <c r="R156" i="1"/>
  <c r="BI155" i="1"/>
  <c r="AM155" i="1"/>
  <c r="W155" i="1"/>
  <c r="U155" i="1"/>
  <c r="CS155" i="1" s="1"/>
  <c r="T155" i="1"/>
  <c r="BY155" i="1" s="1"/>
  <c r="S155" i="1"/>
  <c r="BG155" i="1" s="1"/>
  <c r="R155" i="1"/>
  <c r="BI154" i="1"/>
  <c r="W154" i="1"/>
  <c r="U154" i="1"/>
  <c r="CS154" i="1" s="1"/>
  <c r="T154" i="1"/>
  <c r="BY154" i="1" s="1"/>
  <c r="S154" i="1"/>
  <c r="BG154" i="1" s="1"/>
  <c r="R154" i="1"/>
  <c r="AM154" i="1" s="1"/>
  <c r="BI153" i="1"/>
  <c r="W153" i="1"/>
  <c r="U153" i="1"/>
  <c r="CS153" i="1" s="1"/>
  <c r="T153" i="1"/>
  <c r="BY153" i="1" s="1"/>
  <c r="S153" i="1"/>
  <c r="BG153" i="1" s="1"/>
  <c r="R153" i="1"/>
  <c r="AM153" i="1" s="1"/>
  <c r="BY152" i="1"/>
  <c r="BI152" i="1"/>
  <c r="BG152" i="1"/>
  <c r="AM152" i="1"/>
  <c r="W152" i="1"/>
  <c r="U152" i="1"/>
  <c r="CS152" i="1" s="1"/>
  <c r="T152" i="1"/>
  <c r="BI151" i="1"/>
  <c r="W151" i="1"/>
  <c r="U151" i="1"/>
  <c r="CS151" i="1" s="1"/>
  <c r="T151" i="1"/>
  <c r="BY151" i="1" s="1"/>
  <c r="S151" i="1"/>
  <c r="BG151" i="1" s="1"/>
  <c r="R151" i="1"/>
  <c r="AM151" i="1" s="1"/>
  <c r="BI150" i="1"/>
  <c r="W150" i="1"/>
  <c r="U150" i="1"/>
  <c r="CS150" i="1" s="1"/>
  <c r="T150" i="1"/>
  <c r="BY150" i="1" s="1"/>
  <c r="S150" i="1"/>
  <c r="BG150" i="1" s="1"/>
  <c r="R150" i="1"/>
  <c r="AM150" i="1" s="1"/>
  <c r="BI149" i="1"/>
  <c r="AM149" i="1"/>
  <c r="W149" i="1"/>
  <c r="U149" i="1"/>
  <c r="CS149" i="1" s="1"/>
  <c r="T149" i="1"/>
  <c r="BY149" i="1" s="1"/>
  <c r="S149" i="1"/>
  <c r="BG149" i="1" s="1"/>
  <c r="R149" i="1"/>
  <c r="BI148" i="1"/>
  <c r="W148" i="1"/>
  <c r="U148" i="1"/>
  <c r="CS148" i="1" s="1"/>
  <c r="T148" i="1"/>
  <c r="BY148" i="1" s="1"/>
  <c r="R148" i="1"/>
  <c r="AM148" i="1" s="1"/>
  <c r="Q148" i="1"/>
  <c r="S148" i="1" s="1"/>
  <c r="BG148" i="1" s="1"/>
  <c r="BI147" i="1"/>
  <c r="W147" i="1"/>
  <c r="U147" i="1"/>
  <c r="CS147" i="1" s="1"/>
  <c r="T147" i="1"/>
  <c r="BY147" i="1" s="1"/>
  <c r="R147" i="1"/>
  <c r="AM147" i="1" s="1"/>
  <c r="Q147" i="1"/>
  <c r="S147" i="1" s="1"/>
  <c r="BG147" i="1" s="1"/>
  <c r="BI146" i="1"/>
  <c r="W146" i="1"/>
  <c r="U146" i="1"/>
  <c r="CS146" i="1" s="1"/>
  <c r="T146" i="1"/>
  <c r="BY146" i="1" s="1"/>
  <c r="R146" i="1"/>
  <c r="AM146" i="1" s="1"/>
  <c r="Q146" i="1"/>
  <c r="S146" i="1" s="1"/>
  <c r="BG146" i="1" s="1"/>
  <c r="BI145" i="1"/>
  <c r="W145" i="1"/>
  <c r="U145" i="1"/>
  <c r="CS145" i="1" s="1"/>
  <c r="T145" i="1"/>
  <c r="BY145" i="1" s="1"/>
  <c r="R145" i="1"/>
  <c r="AM145" i="1" s="1"/>
  <c r="Q145" i="1"/>
  <c r="S145" i="1" s="1"/>
  <c r="BG145" i="1" s="1"/>
  <c r="CS144" i="1"/>
  <c r="BY144" i="1"/>
  <c r="BI144" i="1"/>
  <c r="W144" i="1"/>
  <c r="R144" i="1"/>
  <c r="S144" i="1" s="1"/>
  <c r="BG144" i="1" s="1"/>
  <c r="CS143" i="1"/>
  <c r="BY143" i="1"/>
  <c r="BI143" i="1"/>
  <c r="AM143" i="1"/>
  <c r="W143" i="1"/>
  <c r="R143" i="1"/>
  <c r="S143" i="1" s="1"/>
  <c r="BG143" i="1" s="1"/>
  <c r="CS142" i="1"/>
  <c r="BY142" i="1"/>
  <c r="BI142" i="1"/>
  <c r="W142" i="1"/>
  <c r="R142" i="1"/>
  <c r="S142" i="1" s="1"/>
  <c r="BG142" i="1" s="1"/>
  <c r="CS141" i="1"/>
  <c r="BY141" i="1"/>
  <c r="BI141" i="1"/>
  <c r="BG141" i="1"/>
  <c r="W141" i="1"/>
  <c r="R141" i="1"/>
  <c r="S141" i="1" s="1"/>
  <c r="CS140" i="1"/>
  <c r="BY140" i="1"/>
  <c r="BI140" i="1"/>
  <c r="AM140" i="1"/>
  <c r="W140" i="1"/>
  <c r="R140" i="1"/>
  <c r="S140" i="1" s="1"/>
  <c r="BG140" i="1" s="1"/>
  <c r="BI139" i="1"/>
  <c r="W139" i="1"/>
  <c r="U139" i="1"/>
  <c r="CS139" i="1" s="1"/>
  <c r="T139" i="1"/>
  <c r="BY139" i="1" s="1"/>
  <c r="S139" i="1"/>
  <c r="BG139" i="1" s="1"/>
  <c r="R139" i="1"/>
  <c r="AM139" i="1" s="1"/>
  <c r="BY138" i="1"/>
  <c r="BI138" i="1"/>
  <c r="W138" i="1"/>
  <c r="U138" i="1"/>
  <c r="CS138" i="1" s="1"/>
  <c r="T138" i="1"/>
  <c r="S138" i="1"/>
  <c r="BG138" i="1" s="1"/>
  <c r="R138" i="1"/>
  <c r="AM138" i="1" s="1"/>
  <c r="BY137" i="1"/>
  <c r="BI137" i="1"/>
  <c r="W137" i="1"/>
  <c r="U137" i="1"/>
  <c r="CS137" i="1" s="1"/>
  <c r="T137" i="1"/>
  <c r="S137" i="1"/>
  <c r="BG137" i="1" s="1"/>
  <c r="R137" i="1"/>
  <c r="AM137" i="1" s="1"/>
  <c r="BI136" i="1"/>
  <c r="U136" i="1"/>
  <c r="CS136" i="1" s="1"/>
  <c r="T136" i="1"/>
  <c r="BY136" i="1" s="1"/>
  <c r="S136" i="1"/>
  <c r="BG136" i="1" s="1"/>
  <c r="R136" i="1"/>
  <c r="AM136" i="1" s="1"/>
  <c r="BI135" i="1"/>
  <c r="W135" i="1"/>
  <c r="U135" i="1"/>
  <c r="CS135" i="1" s="1"/>
  <c r="T135" i="1"/>
  <c r="BY135" i="1" s="1"/>
  <c r="S135" i="1"/>
  <c r="BG135" i="1" s="1"/>
  <c r="R135" i="1"/>
  <c r="AM135" i="1" s="1"/>
  <c r="BI134" i="1"/>
  <c r="BG134" i="1"/>
  <c r="W134" i="1"/>
  <c r="U134" i="1"/>
  <c r="CS134" i="1" s="1"/>
  <c r="T134" i="1"/>
  <c r="BY134" i="1" s="1"/>
  <c r="S134" i="1"/>
  <c r="R134" i="1"/>
  <c r="AM134" i="1" s="1"/>
  <c r="BI133" i="1"/>
  <c r="W133" i="1"/>
  <c r="U133" i="1"/>
  <c r="CS133" i="1" s="1"/>
  <c r="T133" i="1"/>
  <c r="BY133" i="1" s="1"/>
  <c r="S133" i="1"/>
  <c r="BG133" i="1" s="1"/>
  <c r="R133" i="1"/>
  <c r="AM133" i="1" s="1"/>
  <c r="BI132" i="1"/>
  <c r="W132" i="1"/>
  <c r="U132" i="1"/>
  <c r="CS132" i="1" s="1"/>
  <c r="T132" i="1"/>
  <c r="BY132" i="1" s="1"/>
  <c r="S132" i="1"/>
  <c r="BG132" i="1" s="1"/>
  <c r="R132" i="1"/>
  <c r="AM132" i="1" s="1"/>
  <c r="BI131" i="1"/>
  <c r="W131" i="1"/>
  <c r="U131" i="1"/>
  <c r="CS131" i="1" s="1"/>
  <c r="T131" i="1"/>
  <c r="BY131" i="1" s="1"/>
  <c r="S131" i="1"/>
  <c r="BG131" i="1" s="1"/>
  <c r="R131" i="1"/>
  <c r="AM131" i="1" s="1"/>
  <c r="BI130" i="1"/>
  <c r="W130" i="1"/>
  <c r="U130" i="1"/>
  <c r="CS130" i="1" s="1"/>
  <c r="T130" i="1"/>
  <c r="BY130" i="1" s="1"/>
  <c r="S130" i="1"/>
  <c r="BG130" i="1" s="1"/>
  <c r="R130" i="1"/>
  <c r="AM130" i="1" s="1"/>
  <c r="BI129" i="1"/>
  <c r="W129" i="1"/>
  <c r="U129" i="1"/>
  <c r="CS129" i="1" s="1"/>
  <c r="T129" i="1"/>
  <c r="BY129" i="1" s="1"/>
  <c r="S129" i="1"/>
  <c r="BG129" i="1" s="1"/>
  <c r="R129" i="1"/>
  <c r="AM129" i="1" s="1"/>
  <c r="CS128" i="1"/>
  <c r="BY128" i="1"/>
  <c r="BI128" i="1"/>
  <c r="BG128" i="1"/>
  <c r="AM128" i="1"/>
  <c r="W128" i="1"/>
  <c r="S128" i="1"/>
  <c r="R128" i="1"/>
  <c r="CS127" i="1"/>
  <c r="BY127" i="1"/>
  <c r="BI127" i="1"/>
  <c r="W127" i="1"/>
  <c r="S127" i="1"/>
  <c r="BG127" i="1" s="1"/>
  <c r="R127" i="1"/>
  <c r="AM127" i="1" s="1"/>
  <c r="CS126" i="1"/>
  <c r="BY126" i="1"/>
  <c r="BI126" i="1"/>
  <c r="W126" i="1"/>
  <c r="S126" i="1"/>
  <c r="BG126" i="1" s="1"/>
  <c r="R126" i="1"/>
  <c r="AM126" i="1" s="1"/>
  <c r="CS125" i="1"/>
  <c r="BY125" i="1"/>
  <c r="BI125" i="1"/>
  <c r="W125" i="1"/>
  <c r="S125" i="1"/>
  <c r="BG125" i="1" s="1"/>
  <c r="R125" i="1"/>
  <c r="AM125" i="1" s="1"/>
  <c r="CS124" i="1"/>
  <c r="BY124" i="1"/>
  <c r="BI124" i="1"/>
  <c r="W124" i="1"/>
  <c r="S124" i="1"/>
  <c r="BG124" i="1" s="1"/>
  <c r="R124" i="1"/>
  <c r="AM124" i="1" s="1"/>
  <c r="CS123" i="1"/>
  <c r="BY123" i="1"/>
  <c r="BI123" i="1"/>
  <c r="W123" i="1"/>
  <c r="S123" i="1"/>
  <c r="BG123" i="1" s="1"/>
  <c r="R123" i="1"/>
  <c r="AM123" i="1" s="1"/>
  <c r="BI122" i="1"/>
  <c r="W122" i="1"/>
  <c r="U122" i="1"/>
  <c r="CS122" i="1" s="1"/>
  <c r="T122" i="1"/>
  <c r="BY122" i="1" s="1"/>
  <c r="S122" i="1"/>
  <c r="BG122" i="1" s="1"/>
  <c r="R122" i="1"/>
  <c r="AM122" i="1" s="1"/>
  <c r="BI121" i="1"/>
  <c r="W121" i="1"/>
  <c r="U121" i="1"/>
  <c r="CS121" i="1" s="1"/>
  <c r="T121" i="1"/>
  <c r="BY121" i="1" s="1"/>
  <c r="S121" i="1"/>
  <c r="BG121" i="1" s="1"/>
  <c r="R121" i="1"/>
  <c r="AM121" i="1" s="1"/>
  <c r="BI120" i="1"/>
  <c r="W120" i="1"/>
  <c r="U120" i="1"/>
  <c r="CS120" i="1" s="1"/>
  <c r="T120" i="1"/>
  <c r="BY120" i="1" s="1"/>
  <c r="S120" i="1"/>
  <c r="BG120" i="1" s="1"/>
  <c r="R120" i="1"/>
  <c r="AM120" i="1" s="1"/>
  <c r="BI119" i="1"/>
  <c r="W119" i="1"/>
  <c r="U119" i="1"/>
  <c r="CS119" i="1" s="1"/>
  <c r="T119" i="1"/>
  <c r="BY119" i="1" s="1"/>
  <c r="S119" i="1"/>
  <c r="BG119" i="1" s="1"/>
  <c r="R119" i="1"/>
  <c r="AM119" i="1" s="1"/>
  <c r="BI118" i="1"/>
  <c r="W118" i="1"/>
  <c r="U118" i="1"/>
  <c r="CS118" i="1" s="1"/>
  <c r="T118" i="1"/>
  <c r="BY118" i="1" s="1"/>
  <c r="S118" i="1"/>
  <c r="BG118" i="1" s="1"/>
  <c r="R118" i="1"/>
  <c r="AM118" i="1" s="1"/>
  <c r="BI117" i="1"/>
  <c r="W117" i="1"/>
  <c r="U117" i="1"/>
  <c r="CS117" i="1" s="1"/>
  <c r="T117" i="1"/>
  <c r="BY117" i="1" s="1"/>
  <c r="S117" i="1"/>
  <c r="BG117" i="1" s="1"/>
  <c r="R117" i="1"/>
  <c r="AM117" i="1" s="1"/>
  <c r="BI116" i="1"/>
  <c r="W116" i="1"/>
  <c r="U116" i="1"/>
  <c r="CS116" i="1" s="1"/>
  <c r="T116" i="1"/>
  <c r="BY116" i="1" s="1"/>
  <c r="S116" i="1"/>
  <c r="BG116" i="1" s="1"/>
  <c r="R116" i="1"/>
  <c r="AM116" i="1" s="1"/>
  <c r="BI115" i="1"/>
  <c r="W115" i="1"/>
  <c r="U115" i="1"/>
  <c r="CS115" i="1" s="1"/>
  <c r="T115" i="1"/>
  <c r="BY115" i="1" s="1"/>
  <c r="S115" i="1"/>
  <c r="BG115" i="1" s="1"/>
  <c r="R115" i="1"/>
  <c r="AM115" i="1" s="1"/>
  <c r="BI114" i="1"/>
  <c r="AM114" i="1"/>
  <c r="W114" i="1"/>
  <c r="U114" i="1"/>
  <c r="CS114" i="1" s="1"/>
  <c r="T114" i="1"/>
  <c r="BY114" i="1" s="1"/>
  <c r="S114" i="1"/>
  <c r="BG114" i="1" s="1"/>
  <c r="R114" i="1"/>
  <c r="BI113" i="1"/>
  <c r="W113" i="1"/>
  <c r="U113" i="1"/>
  <c r="CS113" i="1" s="1"/>
  <c r="T113" i="1"/>
  <c r="BY113" i="1" s="1"/>
  <c r="S113" i="1"/>
  <c r="BG113" i="1" s="1"/>
  <c r="R113" i="1"/>
  <c r="AM113" i="1" s="1"/>
  <c r="BI112" i="1"/>
  <c r="W112" i="1"/>
  <c r="U112" i="1"/>
  <c r="CS112" i="1" s="1"/>
  <c r="T112" i="1"/>
  <c r="BY112" i="1" s="1"/>
  <c r="S112" i="1"/>
  <c r="BG112" i="1" s="1"/>
  <c r="R112" i="1"/>
  <c r="AM112" i="1" s="1"/>
  <c r="CS111" i="1"/>
  <c r="BY111" i="1"/>
  <c r="BI111" i="1"/>
  <c r="BG111" i="1"/>
  <c r="AM111" i="1"/>
  <c r="W111" i="1"/>
  <c r="CS110" i="1"/>
  <c r="BY110" i="1"/>
  <c r="BI110" i="1"/>
  <c r="BG110" i="1"/>
  <c r="AM110" i="1"/>
  <c r="W110" i="1"/>
  <c r="CS109" i="1"/>
  <c r="BY109" i="1"/>
  <c r="BI109" i="1"/>
  <c r="BG109" i="1"/>
  <c r="AM109" i="1"/>
  <c r="W109" i="1"/>
  <c r="CS108" i="1"/>
  <c r="BY108" i="1"/>
  <c r="BI108" i="1"/>
  <c r="BG108" i="1"/>
  <c r="AM108" i="1"/>
  <c r="W108" i="1"/>
  <c r="CS107" i="1"/>
  <c r="BY107" i="1"/>
  <c r="BI107" i="1"/>
  <c r="BG107" i="1"/>
  <c r="AM107" i="1"/>
  <c r="W107" i="1"/>
  <c r="CS106" i="1"/>
  <c r="BY106" i="1"/>
  <c r="BI106" i="1"/>
  <c r="BG106" i="1"/>
  <c r="AM106" i="1"/>
  <c r="W106" i="1"/>
  <c r="BI105" i="1"/>
  <c r="BG105" i="1"/>
  <c r="AM105" i="1"/>
  <c r="W105" i="1"/>
  <c r="U105" i="1"/>
  <c r="CS105" i="1" s="1"/>
  <c r="T105" i="1"/>
  <c r="BY105" i="1" s="1"/>
  <c r="CS104" i="1"/>
  <c r="BY104" i="1"/>
  <c r="BI104" i="1"/>
  <c r="BG104" i="1"/>
  <c r="AM104" i="1"/>
  <c r="W104" i="1"/>
  <c r="CS103" i="1"/>
  <c r="BY103" i="1"/>
  <c r="BI103" i="1"/>
  <c r="BG103" i="1"/>
  <c r="AM103" i="1"/>
  <c r="W103" i="1"/>
  <c r="BI102" i="1"/>
  <c r="BG102" i="1"/>
  <c r="AM102" i="1"/>
  <c r="W102" i="1"/>
  <c r="U102" i="1"/>
  <c r="CS102" i="1" s="1"/>
  <c r="T102" i="1"/>
  <c r="BY102" i="1" s="1"/>
  <c r="CS101" i="1"/>
  <c r="BY101" i="1"/>
  <c r="BI101" i="1"/>
  <c r="BG101" i="1"/>
  <c r="AM101" i="1"/>
  <c r="W101" i="1"/>
  <c r="BI100" i="1"/>
  <c r="W100" i="1"/>
  <c r="U100" i="1"/>
  <c r="CS100" i="1" s="1"/>
  <c r="T100" i="1"/>
  <c r="BY100" i="1" s="1"/>
  <c r="S100" i="1"/>
  <c r="BG100" i="1" s="1"/>
  <c r="R100" i="1"/>
  <c r="AM100" i="1" s="1"/>
  <c r="CS99" i="1"/>
  <c r="BY99" i="1"/>
  <c r="BI99" i="1"/>
  <c r="BG99" i="1"/>
  <c r="AM99" i="1"/>
  <c r="W99" i="1"/>
  <c r="BI98" i="1"/>
  <c r="BG98" i="1"/>
  <c r="AM98" i="1"/>
  <c r="W98" i="1"/>
  <c r="U98" i="1"/>
  <c r="CS98" i="1" s="1"/>
  <c r="T98" i="1"/>
  <c r="BY98" i="1" s="1"/>
  <c r="CS97" i="1"/>
  <c r="BY97" i="1"/>
  <c r="BI97" i="1"/>
  <c r="BG97" i="1"/>
  <c r="AM97" i="1"/>
  <c r="W97" i="1"/>
  <c r="CS96" i="1"/>
  <c r="BY96" i="1"/>
  <c r="BI96" i="1"/>
  <c r="BG96" i="1"/>
  <c r="AM96" i="1"/>
  <c r="W96" i="1"/>
  <c r="CS95" i="1"/>
  <c r="BY95" i="1"/>
  <c r="BI95" i="1"/>
  <c r="BG95" i="1"/>
  <c r="AM95" i="1"/>
  <c r="W95" i="1"/>
  <c r="CS94" i="1"/>
  <c r="BY94" i="1"/>
  <c r="BI94" i="1"/>
  <c r="BG94" i="1"/>
  <c r="AM94" i="1"/>
  <c r="W94" i="1"/>
  <c r="CS93" i="1"/>
  <c r="BY93" i="1"/>
  <c r="BI93" i="1"/>
  <c r="BG93" i="1"/>
  <c r="AM93" i="1"/>
  <c r="W93" i="1"/>
  <c r="CS92" i="1"/>
  <c r="BY92" i="1"/>
  <c r="BI92" i="1"/>
  <c r="BG92" i="1"/>
  <c r="AM92" i="1"/>
  <c r="W92" i="1"/>
  <c r="CS91" i="1"/>
  <c r="BY91" i="1"/>
  <c r="BI91" i="1"/>
  <c r="BG91" i="1"/>
  <c r="AM91" i="1"/>
  <c r="W91" i="1"/>
  <c r="CS90" i="1"/>
  <c r="BY90" i="1"/>
  <c r="BI90" i="1"/>
  <c r="BG90" i="1"/>
  <c r="AM90" i="1"/>
  <c r="W90" i="1"/>
  <c r="CS89" i="1"/>
  <c r="BY89" i="1"/>
  <c r="BI89" i="1"/>
  <c r="BG89" i="1"/>
  <c r="AM89" i="1"/>
  <c r="W89" i="1"/>
  <c r="CS88" i="1"/>
  <c r="BY88" i="1"/>
  <c r="BI88" i="1"/>
  <c r="BG88" i="1"/>
  <c r="AM88" i="1"/>
  <c r="W88" i="1"/>
  <c r="CS87" i="1"/>
  <c r="BY87" i="1"/>
  <c r="BI87" i="1"/>
  <c r="BG87" i="1"/>
  <c r="AM87" i="1"/>
  <c r="W87" i="1"/>
  <c r="CS86" i="1"/>
  <c r="BY86" i="1"/>
  <c r="BI86" i="1"/>
  <c r="BG86" i="1"/>
  <c r="AM86" i="1"/>
  <c r="W86" i="1"/>
  <c r="CS85" i="1"/>
  <c r="BY85" i="1"/>
  <c r="BI85" i="1"/>
  <c r="BG85" i="1"/>
  <c r="AM85" i="1"/>
  <c r="W85" i="1"/>
  <c r="CS84" i="1"/>
  <c r="BY84" i="1"/>
  <c r="BI84" i="1"/>
  <c r="BG84" i="1"/>
  <c r="AM84" i="1"/>
  <c r="W84" i="1"/>
  <c r="BI83" i="1"/>
  <c r="BG83" i="1"/>
  <c r="AM83" i="1"/>
  <c r="W83" i="1"/>
  <c r="U83" i="1"/>
  <c r="CS83" i="1" s="1"/>
  <c r="T83" i="1"/>
  <c r="BY83" i="1" s="1"/>
  <c r="BI82" i="1"/>
  <c r="BG82" i="1"/>
  <c r="AM82" i="1"/>
  <c r="W82" i="1"/>
  <c r="U82" i="1"/>
  <c r="CS82" i="1" s="1"/>
  <c r="T82" i="1"/>
  <c r="BY82" i="1" s="1"/>
  <c r="CS81" i="1"/>
  <c r="BY81" i="1"/>
  <c r="BI81" i="1"/>
  <c r="BG81" i="1"/>
  <c r="W81" i="1"/>
  <c r="S81" i="1"/>
  <c r="R81" i="1"/>
  <c r="AM81" i="1" s="1"/>
  <c r="CS80" i="1"/>
  <c r="BY80" i="1"/>
  <c r="BI80" i="1"/>
  <c r="BG80" i="1"/>
  <c r="AM80" i="1"/>
  <c r="W80" i="1"/>
  <c r="CS79" i="1"/>
  <c r="BY79" i="1"/>
  <c r="BI79" i="1"/>
  <c r="BG79" i="1"/>
  <c r="AM79" i="1"/>
  <c r="W79" i="1"/>
  <c r="BI78" i="1"/>
  <c r="BG78" i="1"/>
  <c r="AM78" i="1"/>
  <c r="W78" i="1"/>
  <c r="U78" i="1"/>
  <c r="CS78" i="1" s="1"/>
  <c r="T78" i="1"/>
  <c r="BY78" i="1" s="1"/>
  <c r="CS77" i="1"/>
  <c r="BY77" i="1"/>
  <c r="BI77" i="1"/>
  <c r="BG77" i="1"/>
  <c r="AM77" i="1"/>
  <c r="W77" i="1"/>
  <c r="CS76" i="1"/>
  <c r="BY76" i="1"/>
  <c r="BI76" i="1"/>
  <c r="BG76" i="1"/>
  <c r="AM76" i="1"/>
  <c r="W76" i="1"/>
  <c r="CS75" i="1"/>
  <c r="BY75" i="1"/>
  <c r="BI75" i="1"/>
  <c r="BG75" i="1"/>
  <c r="AM75" i="1"/>
  <c r="W75" i="1"/>
  <c r="CS74" i="1"/>
  <c r="BY74" i="1"/>
  <c r="BI74" i="1"/>
  <c r="BG74" i="1"/>
  <c r="AM74" i="1"/>
  <c r="W74" i="1"/>
  <c r="CS73" i="1"/>
  <c r="BY73" i="1"/>
  <c r="BI73" i="1"/>
  <c r="BG73" i="1"/>
  <c r="AM73" i="1"/>
  <c r="W73" i="1"/>
  <c r="CS72" i="1"/>
  <c r="BY72" i="1"/>
  <c r="BI72" i="1"/>
  <c r="BG72" i="1"/>
  <c r="AM72" i="1"/>
  <c r="W72" i="1"/>
  <c r="CS71" i="1"/>
  <c r="BY71" i="1"/>
  <c r="BI71" i="1"/>
  <c r="BG71" i="1"/>
  <c r="AM71" i="1"/>
  <c r="W71" i="1"/>
  <c r="CS70" i="1"/>
  <c r="BY70" i="1"/>
  <c r="BI70" i="1"/>
  <c r="BG70" i="1"/>
  <c r="AM70" i="1"/>
  <c r="W70" i="1"/>
  <c r="CS69" i="1"/>
  <c r="BY69" i="1"/>
  <c r="BI69" i="1"/>
  <c r="BG69" i="1"/>
  <c r="AM69" i="1"/>
  <c r="W69" i="1"/>
  <c r="CS68" i="1"/>
  <c r="BY68" i="1"/>
  <c r="BI68" i="1"/>
  <c r="BG68" i="1"/>
  <c r="AM68" i="1"/>
  <c r="W68" i="1"/>
  <c r="CS67" i="1"/>
  <c r="BY67" i="1"/>
  <c r="BI67" i="1"/>
  <c r="BG67" i="1"/>
  <c r="AM67" i="1"/>
  <c r="W67" i="1"/>
  <c r="CS66" i="1"/>
  <c r="BY66" i="1"/>
  <c r="BI66" i="1"/>
  <c r="BG66" i="1"/>
  <c r="AM66" i="1"/>
  <c r="W66" i="1"/>
  <c r="CS65" i="1"/>
  <c r="BY65" i="1"/>
  <c r="BI65" i="1"/>
  <c r="BG65" i="1"/>
  <c r="AM65" i="1"/>
  <c r="W65" i="1"/>
  <c r="CS64" i="1"/>
  <c r="BY64" i="1"/>
  <c r="BI64" i="1"/>
  <c r="BG64" i="1"/>
  <c r="AM64" i="1"/>
  <c r="W64" i="1"/>
  <c r="CS63" i="1"/>
  <c r="BY63" i="1"/>
  <c r="BI63" i="1"/>
  <c r="BG63" i="1"/>
  <c r="AM63" i="1"/>
  <c r="W63" i="1"/>
  <c r="CS62" i="1"/>
  <c r="BY62" i="1"/>
  <c r="BI62" i="1"/>
  <c r="BG62" i="1"/>
  <c r="AM62" i="1"/>
  <c r="W62" i="1"/>
  <c r="CS61" i="1"/>
  <c r="BY61" i="1"/>
  <c r="BI61" i="1"/>
  <c r="BG61" i="1"/>
  <c r="AM61" i="1"/>
  <c r="W61" i="1"/>
  <c r="CS60" i="1"/>
  <c r="BY60" i="1"/>
  <c r="BI60" i="1"/>
  <c r="BG60" i="1"/>
  <c r="AM60" i="1"/>
  <c r="W60" i="1"/>
  <c r="CS59" i="1"/>
  <c r="BY59" i="1"/>
  <c r="BI59" i="1"/>
  <c r="BG59" i="1"/>
  <c r="AM59" i="1"/>
  <c r="W59" i="1"/>
  <c r="BI58" i="1"/>
  <c r="W58" i="1"/>
  <c r="U58" i="1"/>
  <c r="CS58" i="1" s="1"/>
  <c r="T58" i="1"/>
  <c r="BY58" i="1" s="1"/>
  <c r="R58" i="1"/>
  <c r="AM58" i="1" s="1"/>
  <c r="BI57" i="1"/>
  <c r="W57" i="1"/>
  <c r="U57" i="1"/>
  <c r="CS57" i="1" s="1"/>
  <c r="T57" i="1"/>
  <c r="BY57" i="1" s="1"/>
  <c r="S57" i="1"/>
  <c r="BG57" i="1" s="1"/>
  <c r="R57" i="1"/>
  <c r="AM57" i="1" s="1"/>
  <c r="BI56" i="1"/>
  <c r="W56" i="1"/>
  <c r="U56" i="1"/>
  <c r="CS56" i="1" s="1"/>
  <c r="T56" i="1"/>
  <c r="BY56" i="1" s="1"/>
  <c r="S56" i="1"/>
  <c r="BG56" i="1" s="1"/>
  <c r="R56" i="1"/>
  <c r="AM56" i="1" s="1"/>
  <c r="BI55" i="1"/>
  <c r="W55" i="1"/>
  <c r="S55" i="1"/>
  <c r="BG55" i="1" s="1"/>
  <c r="R55" i="1"/>
  <c r="AM55" i="1" s="1"/>
  <c r="BI54" i="1"/>
  <c r="W54" i="1"/>
  <c r="U54" i="1"/>
  <c r="CS54" i="1" s="1"/>
  <c r="T54" i="1"/>
  <c r="BY54" i="1" s="1"/>
  <c r="S54" i="1"/>
  <c r="BG54" i="1" s="1"/>
  <c r="R54" i="1"/>
  <c r="AM54" i="1" s="1"/>
  <c r="BI53" i="1"/>
  <c r="W53" i="1"/>
  <c r="U53" i="1"/>
  <c r="CS53" i="1" s="1"/>
  <c r="T53" i="1"/>
  <c r="BY53" i="1" s="1"/>
  <c r="S53" i="1"/>
  <c r="BG53" i="1" s="1"/>
  <c r="R53" i="1"/>
  <c r="AM53" i="1" s="1"/>
  <c r="BI52" i="1"/>
  <c r="W52" i="1"/>
  <c r="U52" i="1"/>
  <c r="CS52" i="1" s="1"/>
  <c r="T52" i="1"/>
  <c r="BY52" i="1" s="1"/>
  <c r="S52" i="1"/>
  <c r="BG52" i="1" s="1"/>
  <c r="R52" i="1"/>
  <c r="AM52" i="1" s="1"/>
  <c r="CS51" i="1"/>
  <c r="BY51" i="1"/>
  <c r="BI51" i="1"/>
  <c r="BG51" i="1"/>
  <c r="AM51" i="1"/>
  <c r="W51" i="1"/>
  <c r="CS50" i="1"/>
  <c r="BY50" i="1"/>
  <c r="BI50" i="1"/>
  <c r="BG50" i="1"/>
  <c r="AM50" i="1"/>
  <c r="W50" i="1"/>
  <c r="CS49" i="1"/>
  <c r="BY49" i="1"/>
  <c r="BI49" i="1"/>
  <c r="BG49" i="1"/>
  <c r="AM49" i="1"/>
  <c r="W49" i="1"/>
  <c r="CS48" i="1"/>
  <c r="BY48" i="1"/>
  <c r="BI48" i="1"/>
  <c r="BG48" i="1"/>
  <c r="AM48" i="1"/>
  <c r="W48" i="1"/>
  <c r="CS47" i="1"/>
  <c r="BY47" i="1"/>
  <c r="BI47" i="1"/>
  <c r="BG47" i="1"/>
  <c r="AM47" i="1"/>
  <c r="W47" i="1"/>
  <c r="CS46" i="1"/>
  <c r="BY46" i="1"/>
  <c r="BI46" i="1"/>
  <c r="BG46" i="1"/>
  <c r="AM46" i="1"/>
  <c r="W46" i="1"/>
  <c r="CS45" i="1"/>
  <c r="BY45" i="1"/>
  <c r="BI45" i="1"/>
  <c r="BG45" i="1"/>
  <c r="AM45" i="1"/>
  <c r="W45" i="1"/>
  <c r="CS44" i="1"/>
  <c r="BY44" i="1"/>
  <c r="BI44" i="1"/>
  <c r="BG44" i="1"/>
  <c r="AM44" i="1"/>
  <c r="W44" i="1"/>
  <c r="CS43" i="1"/>
  <c r="BY43" i="1"/>
  <c r="BI43" i="1"/>
  <c r="BG43" i="1"/>
  <c r="AM43" i="1"/>
  <c r="W43" i="1"/>
  <c r="CS42" i="1"/>
  <c r="BY42" i="1"/>
  <c r="BI42" i="1"/>
  <c r="BG42" i="1"/>
  <c r="AM42" i="1"/>
  <c r="W42" i="1"/>
  <c r="CS41" i="1"/>
  <c r="BY41" i="1"/>
  <c r="BI41" i="1"/>
  <c r="BG41" i="1"/>
  <c r="AM41" i="1"/>
  <c r="W41" i="1"/>
  <c r="CS40" i="1"/>
  <c r="BY40" i="1"/>
  <c r="BI40" i="1"/>
  <c r="BG40" i="1"/>
  <c r="AM40" i="1"/>
  <c r="W40" i="1"/>
  <c r="CS39" i="1"/>
  <c r="BY39" i="1"/>
  <c r="BI39" i="1"/>
  <c r="BG39" i="1"/>
  <c r="AM39" i="1"/>
  <c r="W39" i="1"/>
  <c r="CS38" i="1"/>
  <c r="BY38" i="1"/>
  <c r="BI38" i="1"/>
  <c r="BG38" i="1"/>
  <c r="AM38" i="1"/>
  <c r="W38" i="1"/>
  <c r="CS37" i="1"/>
  <c r="BY37" i="1"/>
  <c r="BI37" i="1"/>
  <c r="BG37" i="1"/>
  <c r="AM37" i="1"/>
  <c r="W37" i="1"/>
  <c r="CS36" i="1"/>
  <c r="BY36" i="1"/>
  <c r="BI36" i="1"/>
  <c r="BG36" i="1"/>
  <c r="AM36" i="1"/>
  <c r="W36" i="1"/>
  <c r="CS35" i="1"/>
  <c r="BY35" i="1"/>
  <c r="BI35" i="1"/>
  <c r="BG35" i="1"/>
  <c r="AM35" i="1"/>
  <c r="W35" i="1"/>
  <c r="CS34" i="1"/>
  <c r="BY34" i="1"/>
  <c r="BI34" i="1"/>
  <c r="BG34" i="1"/>
  <c r="AM34" i="1"/>
  <c r="W34" i="1"/>
  <c r="CS33" i="1"/>
  <c r="BY33" i="1"/>
  <c r="BI33" i="1"/>
  <c r="BG33" i="1"/>
  <c r="AM33" i="1"/>
  <c r="W33" i="1"/>
  <c r="CS32" i="1"/>
  <c r="BY32" i="1"/>
  <c r="BI32" i="1"/>
  <c r="BG32" i="1"/>
  <c r="AM32" i="1"/>
  <c r="W32" i="1"/>
  <c r="CS31" i="1"/>
  <c r="BY31" i="1"/>
  <c r="BI31" i="1"/>
  <c r="BG31" i="1"/>
  <c r="AM31" i="1"/>
  <c r="W31" i="1"/>
  <c r="CS30" i="1"/>
  <c r="BY30" i="1"/>
  <c r="BI30" i="1"/>
  <c r="BG30" i="1"/>
  <c r="AM30" i="1"/>
  <c r="W30" i="1"/>
  <c r="CS29" i="1"/>
  <c r="BY29" i="1"/>
  <c r="BI29" i="1"/>
  <c r="BG29" i="1"/>
  <c r="AM29" i="1"/>
  <c r="W29" i="1"/>
  <c r="CS28" i="1"/>
  <c r="BY28" i="1"/>
  <c r="BI28" i="1"/>
  <c r="BG28" i="1"/>
  <c r="AM28" i="1"/>
  <c r="W28" i="1"/>
  <c r="CS27" i="1"/>
  <c r="BY27" i="1"/>
  <c r="BI27" i="1"/>
  <c r="BG27" i="1"/>
  <c r="AM27" i="1"/>
  <c r="W27" i="1"/>
  <c r="CS26" i="1"/>
  <c r="BY26" i="1"/>
  <c r="BI26" i="1"/>
  <c r="BG26" i="1"/>
  <c r="AM26" i="1"/>
  <c r="W26" i="1"/>
  <c r="CS25" i="1"/>
  <c r="BY25" i="1"/>
  <c r="BI25" i="1"/>
  <c r="BG25" i="1"/>
  <c r="AM25" i="1"/>
  <c r="W25" i="1"/>
  <c r="CS24" i="1"/>
  <c r="BY24" i="1"/>
  <c r="BI24" i="1"/>
  <c r="BG24" i="1"/>
  <c r="AM24" i="1"/>
  <c r="W24" i="1"/>
  <c r="CS23" i="1"/>
  <c r="BY23" i="1"/>
  <c r="BI23" i="1"/>
  <c r="BG23" i="1"/>
  <c r="AM23" i="1"/>
  <c r="W23" i="1"/>
  <c r="CS22" i="1"/>
  <c r="BY22" i="1"/>
  <c r="BI22" i="1"/>
  <c r="BG22" i="1"/>
  <c r="AM22" i="1"/>
  <c r="W22" i="1"/>
  <c r="CS21" i="1"/>
  <c r="BY21" i="1"/>
  <c r="BI21" i="1"/>
  <c r="BG21" i="1"/>
  <c r="AM21" i="1"/>
  <c r="W21" i="1"/>
  <c r="CS20" i="1"/>
  <c r="BY20" i="1"/>
  <c r="BI20" i="1"/>
  <c r="BG20" i="1"/>
  <c r="AM20" i="1"/>
  <c r="W20" i="1"/>
  <c r="CS19" i="1"/>
  <c r="BY19" i="1"/>
  <c r="BI19" i="1"/>
  <c r="BG19" i="1"/>
  <c r="AM19" i="1"/>
  <c r="W19" i="1"/>
  <c r="BI18" i="1"/>
  <c r="BG18" i="1"/>
  <c r="AM18" i="1"/>
  <c r="W18" i="1"/>
  <c r="U18" i="1"/>
  <c r="CS18" i="1" s="1"/>
  <c r="T18" i="1"/>
  <c r="BY18" i="1" s="1"/>
  <c r="CS17" i="1"/>
  <c r="BY17" i="1"/>
  <c r="BI17" i="1"/>
  <c r="BG17" i="1"/>
  <c r="W17" i="1"/>
  <c r="S17" i="1"/>
  <c r="R17" i="1"/>
  <c r="AM17" i="1" s="1"/>
  <c r="CS16" i="1"/>
  <c r="BY16" i="1"/>
  <c r="BI16" i="1"/>
  <c r="AM16" i="1"/>
  <c r="W16" i="1"/>
  <c r="S16" i="1"/>
  <c r="BG16" i="1" s="1"/>
  <c r="R16" i="1"/>
  <c r="CS15" i="1"/>
  <c r="BY15" i="1"/>
  <c r="BI15" i="1"/>
  <c r="BG15" i="1"/>
  <c r="AM15" i="1"/>
  <c r="W15" i="1"/>
  <c r="CS14" i="1"/>
  <c r="BY14" i="1"/>
  <c r="BI14" i="1"/>
  <c r="BG14" i="1"/>
  <c r="AM14" i="1"/>
  <c r="W14" i="1"/>
  <c r="Q14" i="1"/>
  <c r="O14" i="1"/>
  <c r="M14" i="1"/>
  <c r="K14" i="1"/>
  <c r="CS13" i="1"/>
  <c r="BY13" i="1"/>
  <c r="BI13" i="1"/>
  <c r="BG13" i="1"/>
  <c r="AM13" i="1"/>
  <c r="W13" i="1"/>
  <c r="CS12" i="1"/>
  <c r="BY12" i="1"/>
  <c r="BI12" i="1"/>
  <c r="BG12" i="1"/>
  <c r="AM12" i="1"/>
  <c r="W12" i="1"/>
  <c r="CS11" i="1"/>
  <c r="BY11" i="1"/>
  <c r="BI11" i="1"/>
  <c r="BG11" i="1"/>
  <c r="AM11" i="1"/>
  <c r="W11" i="1"/>
  <c r="BI10" i="1"/>
  <c r="W10" i="1"/>
  <c r="BI9" i="1"/>
  <c r="W9" i="1"/>
  <c r="BI8" i="1"/>
  <c r="W8" i="1"/>
  <c r="CS7" i="1"/>
  <c r="BY7" i="1"/>
  <c r="BI7" i="1"/>
  <c r="BG7" i="1"/>
  <c r="AM7" i="1"/>
  <c r="W7" i="1"/>
  <c r="CS6" i="1"/>
  <c r="BY6" i="1"/>
  <c r="BI6" i="1"/>
  <c r="W6" i="1"/>
  <c r="S6" i="1"/>
  <c r="BG6" i="1" s="1"/>
  <c r="R6" i="1"/>
  <c r="AM6" i="1" s="1"/>
  <c r="CS5" i="1"/>
  <c r="BY5" i="1"/>
  <c r="BI5" i="1"/>
  <c r="BG5" i="1"/>
  <c r="AM5" i="1"/>
  <c r="W5" i="1"/>
  <c r="CS4" i="1"/>
  <c r="BY4" i="1"/>
  <c r="BI4" i="1"/>
  <c r="W4" i="1"/>
  <c r="S4" i="1"/>
  <c r="BG4" i="1" s="1"/>
  <c r="R4" i="1"/>
  <c r="AM4" i="1" s="1"/>
  <c r="CS3" i="1"/>
  <c r="BY3" i="1"/>
  <c r="BI3" i="1"/>
  <c r="BG3" i="1"/>
  <c r="AM3" i="1"/>
  <c r="W3" i="1"/>
  <c r="BJ2" i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G27" i="2" l="1"/>
  <c r="R10" i="1" s="1"/>
  <c r="AM10" i="1" s="1"/>
  <c r="K27" i="2"/>
  <c r="U10" i="1" s="1"/>
  <c r="CS10" i="1" s="1"/>
  <c r="J27" i="2"/>
  <c r="T10" i="1" s="1"/>
  <c r="BY10" i="1" s="1"/>
  <c r="X22" i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H27" i="2"/>
  <c r="S10" i="1" s="1"/>
  <c r="BG10" i="1" s="1"/>
  <c r="I27" i="2"/>
  <c r="T35" i="2"/>
  <c r="AB35" i="2"/>
  <c r="AJ35" i="2"/>
  <c r="AR35" i="2"/>
  <c r="AM142" i="1"/>
  <c r="J22" i="2"/>
  <c r="T8" i="1" s="1"/>
  <c r="F27" i="2"/>
  <c r="U35" i="2"/>
  <c r="AC35" i="2"/>
  <c r="AK35" i="2"/>
  <c r="AS35" i="2"/>
  <c r="L58" i="2"/>
  <c r="AM141" i="1"/>
  <c r="AM144" i="1"/>
  <c r="V8" i="2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K22" i="2"/>
  <c r="U8" i="1" s="1"/>
  <c r="CS8" i="1" s="1"/>
  <c r="X58" i="2"/>
  <c r="AF58" i="2"/>
  <c r="AN58" i="2"/>
  <c r="X10" i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BJ193" i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J198" i="1"/>
  <c r="BK198" i="1" s="1"/>
  <c r="BL198" i="1" s="1"/>
  <c r="BM198" i="1" s="1"/>
  <c r="BN198" i="1" s="1"/>
  <c r="BO198" i="1" s="1"/>
  <c r="BP198" i="1" s="1"/>
  <c r="BQ198" i="1" s="1"/>
  <c r="BR198" i="1" s="1"/>
  <c r="BS198" i="1" s="1"/>
  <c r="BT198" i="1" s="1"/>
  <c r="BU198" i="1" s="1"/>
  <c r="BV198" i="1" s="1"/>
  <c r="BW198" i="1" s="1"/>
  <c r="BX198" i="1" s="1"/>
  <c r="BJ191" i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J190" i="1"/>
  <c r="BK190" i="1" s="1"/>
  <c r="BL190" i="1" s="1"/>
  <c r="BM190" i="1" s="1"/>
  <c r="BN190" i="1" s="1"/>
  <c r="BO190" i="1" s="1"/>
  <c r="BP190" i="1" s="1"/>
  <c r="BQ190" i="1" s="1"/>
  <c r="BR190" i="1" s="1"/>
  <c r="BS190" i="1" s="1"/>
  <c r="BT190" i="1" s="1"/>
  <c r="BU190" i="1" s="1"/>
  <c r="BV190" i="1" s="1"/>
  <c r="BW190" i="1" s="1"/>
  <c r="BX190" i="1" s="1"/>
  <c r="BJ189" i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J181" i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J180" i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J186" i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J172" i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J165" i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J175" i="1"/>
  <c r="BK175" i="1" s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J176" i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J174" i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J173" i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J154" i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J158" i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J161" i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J142" i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J133" i="1"/>
  <c r="BK133" i="1" s="1"/>
  <c r="BL133" i="1" s="1"/>
  <c r="BM133" i="1" s="1"/>
  <c r="BN133" i="1" s="1"/>
  <c r="BO133" i="1" s="1"/>
  <c r="BP133" i="1" s="1"/>
  <c r="BQ133" i="1" s="1"/>
  <c r="BR133" i="1" s="1"/>
  <c r="BS133" i="1" s="1"/>
  <c r="BT133" i="1" s="1"/>
  <c r="BU133" i="1" s="1"/>
  <c r="BV133" i="1" s="1"/>
  <c r="BW133" i="1" s="1"/>
  <c r="BX133" i="1" s="1"/>
  <c r="BJ140" i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J144" i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J136" i="1"/>
  <c r="BK136" i="1" s="1"/>
  <c r="BL136" i="1" s="1"/>
  <c r="BM136" i="1" s="1"/>
  <c r="BN136" i="1" s="1"/>
  <c r="BO136" i="1" s="1"/>
  <c r="BP136" i="1" s="1"/>
  <c r="BQ136" i="1" s="1"/>
  <c r="BR136" i="1" s="1"/>
  <c r="BS136" i="1" s="1"/>
  <c r="BT136" i="1" s="1"/>
  <c r="BU136" i="1" s="1"/>
  <c r="BV136" i="1" s="1"/>
  <c r="BW136" i="1" s="1"/>
  <c r="BX136" i="1" s="1"/>
  <c r="BJ129" i="1"/>
  <c r="BK129" i="1" s="1"/>
  <c r="BL129" i="1" s="1"/>
  <c r="BM129" i="1" s="1"/>
  <c r="BN129" i="1" s="1"/>
  <c r="BO129" i="1" s="1"/>
  <c r="BP129" i="1" s="1"/>
  <c r="BQ129" i="1" s="1"/>
  <c r="BR129" i="1" s="1"/>
  <c r="BS129" i="1" s="1"/>
  <c r="BT129" i="1" s="1"/>
  <c r="BU129" i="1" s="1"/>
  <c r="BV129" i="1" s="1"/>
  <c r="BW129" i="1" s="1"/>
  <c r="BX129" i="1" s="1"/>
  <c r="BJ146" i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BJ128" i="1"/>
  <c r="BK128" i="1" s="1"/>
  <c r="BL128" i="1" s="1"/>
  <c r="BM128" i="1" s="1"/>
  <c r="BN128" i="1" s="1"/>
  <c r="BO128" i="1" s="1"/>
  <c r="BP128" i="1" s="1"/>
  <c r="BQ128" i="1" s="1"/>
  <c r="BR128" i="1" s="1"/>
  <c r="BS128" i="1" s="1"/>
  <c r="BT128" i="1" s="1"/>
  <c r="BU128" i="1" s="1"/>
  <c r="BV128" i="1" s="1"/>
  <c r="BW128" i="1" s="1"/>
  <c r="BX128" i="1" s="1"/>
  <c r="BJ103" i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J109" i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J86" i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J95" i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J79" i="1"/>
  <c r="BK79" i="1" s="1"/>
  <c r="BL79" i="1" s="1"/>
  <c r="BM79" i="1" s="1"/>
  <c r="BN79" i="1" s="1"/>
  <c r="BO79" i="1" s="1"/>
  <c r="BP79" i="1" s="1"/>
  <c r="BQ79" i="1" s="1"/>
  <c r="BR79" i="1" s="1"/>
  <c r="BS79" i="1" s="1"/>
  <c r="BT79" i="1" s="1"/>
  <c r="BU79" i="1" s="1"/>
  <c r="BV79" i="1" s="1"/>
  <c r="BW79" i="1" s="1"/>
  <c r="BX79" i="1" s="1"/>
  <c r="BJ74" i="1"/>
  <c r="BK74" i="1" s="1"/>
  <c r="BL74" i="1" s="1"/>
  <c r="BM74" i="1" s="1"/>
  <c r="BN74" i="1" s="1"/>
  <c r="BO74" i="1" s="1"/>
  <c r="BP74" i="1" s="1"/>
  <c r="BQ74" i="1" s="1"/>
  <c r="BR74" i="1" s="1"/>
  <c r="BS74" i="1" s="1"/>
  <c r="BT74" i="1" s="1"/>
  <c r="BU74" i="1" s="1"/>
  <c r="BV74" i="1" s="1"/>
  <c r="BW74" i="1" s="1"/>
  <c r="BX74" i="1" s="1"/>
  <c r="BJ90" i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BJ72" i="1"/>
  <c r="BK72" i="1" s="1"/>
  <c r="BL72" i="1" s="1"/>
  <c r="BM72" i="1" s="1"/>
  <c r="BN72" i="1" s="1"/>
  <c r="BO72" i="1" s="1"/>
  <c r="BP72" i="1" s="1"/>
  <c r="BQ72" i="1" s="1"/>
  <c r="BR72" i="1" s="1"/>
  <c r="BS72" i="1" s="1"/>
  <c r="BT72" i="1" s="1"/>
  <c r="BU72" i="1" s="1"/>
  <c r="BV72" i="1" s="1"/>
  <c r="BW72" i="1" s="1"/>
  <c r="BX72" i="1" s="1"/>
  <c r="BJ71" i="1"/>
  <c r="BK71" i="1" s="1"/>
  <c r="BL71" i="1" s="1"/>
  <c r="BM71" i="1" s="1"/>
  <c r="BN71" i="1" s="1"/>
  <c r="BO71" i="1" s="1"/>
  <c r="BP71" i="1" s="1"/>
  <c r="BQ71" i="1" s="1"/>
  <c r="BR71" i="1" s="1"/>
  <c r="BS71" i="1" s="1"/>
  <c r="BT71" i="1" s="1"/>
  <c r="BU71" i="1" s="1"/>
  <c r="BV71" i="1" s="1"/>
  <c r="BW71" i="1" s="1"/>
  <c r="BX71" i="1" s="1"/>
  <c r="BJ98" i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J70" i="1"/>
  <c r="BK70" i="1" s="1"/>
  <c r="BL70" i="1" s="1"/>
  <c r="BM70" i="1" s="1"/>
  <c r="BN70" i="1" s="1"/>
  <c r="BO70" i="1" s="1"/>
  <c r="BP70" i="1" s="1"/>
  <c r="BQ70" i="1" s="1"/>
  <c r="BR70" i="1" s="1"/>
  <c r="BS70" i="1" s="1"/>
  <c r="BT70" i="1" s="1"/>
  <c r="BU70" i="1" s="1"/>
  <c r="BV70" i="1" s="1"/>
  <c r="BW70" i="1" s="1"/>
  <c r="BX70" i="1" s="1"/>
  <c r="BJ68" i="1"/>
  <c r="BK68" i="1" s="1"/>
  <c r="BL68" i="1" s="1"/>
  <c r="BM68" i="1" s="1"/>
  <c r="BN68" i="1" s="1"/>
  <c r="BO68" i="1" s="1"/>
  <c r="BP68" i="1" s="1"/>
  <c r="BQ68" i="1" s="1"/>
  <c r="BR68" i="1" s="1"/>
  <c r="BS68" i="1" s="1"/>
  <c r="BT68" i="1" s="1"/>
  <c r="BU68" i="1" s="1"/>
  <c r="BV68" i="1" s="1"/>
  <c r="BW68" i="1" s="1"/>
  <c r="BX68" i="1" s="1"/>
  <c r="BJ76" i="1"/>
  <c r="BK76" i="1" s="1"/>
  <c r="BL76" i="1" s="1"/>
  <c r="BM76" i="1" s="1"/>
  <c r="BN76" i="1" s="1"/>
  <c r="BO76" i="1" s="1"/>
  <c r="BP76" i="1" s="1"/>
  <c r="BQ76" i="1" s="1"/>
  <c r="BR76" i="1" s="1"/>
  <c r="BS76" i="1" s="1"/>
  <c r="BT76" i="1" s="1"/>
  <c r="BU76" i="1" s="1"/>
  <c r="BV76" i="1" s="1"/>
  <c r="BW76" i="1" s="1"/>
  <c r="BX76" i="1" s="1"/>
  <c r="BJ65" i="1"/>
  <c r="BK65" i="1" s="1"/>
  <c r="BL65" i="1" s="1"/>
  <c r="BM65" i="1" s="1"/>
  <c r="BN65" i="1" s="1"/>
  <c r="BO65" i="1" s="1"/>
  <c r="BP65" i="1" s="1"/>
  <c r="BQ65" i="1" s="1"/>
  <c r="BR65" i="1" s="1"/>
  <c r="BS65" i="1" s="1"/>
  <c r="BT65" i="1" s="1"/>
  <c r="BU65" i="1" s="1"/>
  <c r="BV65" i="1" s="1"/>
  <c r="BW65" i="1" s="1"/>
  <c r="BX65" i="1" s="1"/>
  <c r="BJ33" i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J75" i="1"/>
  <c r="BK75" i="1" s="1"/>
  <c r="BL75" i="1" s="1"/>
  <c r="BM75" i="1" s="1"/>
  <c r="BN75" i="1" s="1"/>
  <c r="BO75" i="1" s="1"/>
  <c r="BP75" i="1" s="1"/>
  <c r="BQ75" i="1" s="1"/>
  <c r="BR75" i="1" s="1"/>
  <c r="BS75" i="1" s="1"/>
  <c r="BT75" i="1" s="1"/>
  <c r="BU75" i="1" s="1"/>
  <c r="BV75" i="1" s="1"/>
  <c r="BW75" i="1" s="1"/>
  <c r="BX75" i="1" s="1"/>
  <c r="BJ23" i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J16" i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J11" i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J19" i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J12" i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J5" i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Z2" i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BJ7" i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J13" i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J14" i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J20" i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J17" i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J15" i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J3" i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J6" i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AN195" i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AN197" i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AN193" i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AN188" i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AN186" i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AN169" i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AN171" i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AN165" i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AN163" i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AN162" i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AN167" i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AN161" i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AN152" i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AN153" i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AN158" i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AN140" i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AN134" i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AN111" i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AN107" i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AN106" i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AN120" i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AN109" i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AN101" i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AN119" i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AN104" i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AN99" i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AN96" i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AN90" i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AN117" i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AN71" i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AN65" i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AN82" i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AN45" i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AN86" i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AN51" i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AN75" i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AN67" i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AN59" i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AN61" i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AN49" i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AN41" i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AN43" i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AN48" i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AN29" i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AN63" i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AN47" i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AN35" i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AN34" i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AN39" i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AN37" i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AN33" i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AN24" i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AN21" i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AN27" i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AN25" i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AN23" i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AN31" i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X3" i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X4" i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N5" i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Z18" i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CP18" i="1" s="1"/>
  <c r="CQ18" i="1" s="1"/>
  <c r="CR18" i="1" s="1"/>
  <c r="BJ18" i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AN19" i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X18" i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N3" i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Z5" i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X13" i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X15" i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X16" i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X17" i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N18" i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AN26" i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AN6" i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X12" i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N13" i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AN15" i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AN16" i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Z4" i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T9" i="1"/>
  <c r="BY9" i="1" s="1"/>
  <c r="BY8" i="1"/>
  <c r="AN10" i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X14" i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X20" i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N17" i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X7" i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BZ3" i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X5" i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N12" i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AN4" i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J4" i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X6" i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N7" i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AN14" i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AN20" i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J25" i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X188" i="1"/>
  <c r="Y188" i="1" s="1"/>
  <c r="Z188" i="1" s="1"/>
  <c r="AA188" i="1" s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X197" i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X190" i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X195" i="1"/>
  <c r="Y195" i="1" s="1"/>
  <c r="Z195" i="1" s="1"/>
  <c r="AA195" i="1" s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X186" i="1"/>
  <c r="Y186" i="1" s="1"/>
  <c r="Z186" i="1" s="1"/>
  <c r="AA186" i="1" s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X184" i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X170" i="1"/>
  <c r="Y170" i="1" s="1"/>
  <c r="Z170" i="1" s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X169" i="1"/>
  <c r="Y169" i="1" s="1"/>
  <c r="Z169" i="1" s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X173" i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65" i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X161" i="1"/>
  <c r="Y161" i="1" s="1"/>
  <c r="Z161" i="1" s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X159" i="1"/>
  <c r="Y159" i="1" s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X160" i="1"/>
  <c r="Y160" i="1" s="1"/>
  <c r="Z160" i="1" s="1"/>
  <c r="AA160" i="1" s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X152" i="1"/>
  <c r="Y152" i="1" s="1"/>
  <c r="Z152" i="1" s="1"/>
  <c r="AA152" i="1" s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X167" i="1"/>
  <c r="Y167" i="1" s="1"/>
  <c r="Z167" i="1" s="1"/>
  <c r="AA167" i="1" s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X171" i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X143" i="1"/>
  <c r="Y143" i="1" s="1"/>
  <c r="Z143" i="1" s="1"/>
  <c r="AA143" i="1" s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X153" i="1"/>
  <c r="Y153" i="1" s="1"/>
  <c r="Z153" i="1" s="1"/>
  <c r="AA153" i="1" s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X168" i="1"/>
  <c r="Y168" i="1" s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X163" i="1"/>
  <c r="Y163" i="1" s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X162" i="1"/>
  <c r="Y162" i="1" s="1"/>
  <c r="Z162" i="1" s="1"/>
  <c r="AA162" i="1" s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X127" i="1"/>
  <c r="Y127" i="1" s="1"/>
  <c r="Z127" i="1" s="1"/>
  <c r="AA127" i="1" s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X110" i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X123" i="1"/>
  <c r="Y123" i="1" s="1"/>
  <c r="Z123" i="1" s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X121" i="1"/>
  <c r="Y121" i="1" s="1"/>
  <c r="Z121" i="1" s="1"/>
  <c r="AA121" i="1" s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X125" i="1"/>
  <c r="Y125" i="1" s="1"/>
  <c r="Z125" i="1" s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X106" i="1"/>
  <c r="Y106" i="1" s="1"/>
  <c r="Z106" i="1" s="1"/>
  <c r="AA106" i="1" s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X103" i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X98" i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X95" i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X113" i="1"/>
  <c r="Y113" i="1" s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X118" i="1"/>
  <c r="Y118" i="1" s="1"/>
  <c r="Z118" i="1" s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X111" i="1"/>
  <c r="Y111" i="1" s="1"/>
  <c r="Z111" i="1" s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X124" i="1"/>
  <c r="Y124" i="1" s="1"/>
  <c r="Z124" i="1" s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X109" i="1"/>
  <c r="Y109" i="1" s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X96" i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X99" i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X92" i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X84" i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X91" i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X107" i="1"/>
  <c r="Y107" i="1" s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X75" i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X65" i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X86" i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X87" i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X51" i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X67" i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X42" i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X38" i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X49" i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X71" i="1"/>
  <c r="Y71" i="1" s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X59" i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X78" i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X61" i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X47" i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X101" i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X63" i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X104" i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X43" i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X35" i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X34" i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X27" i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X53" i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X33" i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X25" i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X44" i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X55" i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X37" i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X45" i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X41" i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X29" i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X39" i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X31" i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X21" i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BZ10" i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BJ10" i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AN11" i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X19" i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BJ21" i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Z29" i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CP29" i="1" s="1"/>
  <c r="CQ29" i="1" s="1"/>
  <c r="CR29" i="1" s="1"/>
  <c r="BZ26" i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U9" i="1"/>
  <c r="CS9" i="1" s="1"/>
  <c r="BZ21" i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CP21" i="1" s="1"/>
  <c r="CQ21" i="1" s="1"/>
  <c r="CR21" i="1" s="1"/>
  <c r="BZ23" i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CP23" i="1" s="1"/>
  <c r="CQ23" i="1" s="1"/>
  <c r="CR23" i="1" s="1"/>
  <c r="BJ26" i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J32" i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J48" i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Z57" i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CP57" i="1" s="1"/>
  <c r="CQ57" i="1" s="1"/>
  <c r="CR57" i="1" s="1"/>
  <c r="BZ22" i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CP22" i="1" s="1"/>
  <c r="CQ22" i="1" s="1"/>
  <c r="CR22" i="1" s="1"/>
  <c r="BZ28" i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BJ35" i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Z24" i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CP24" i="1" s="1"/>
  <c r="CQ24" i="1" s="1"/>
  <c r="CR24" i="1" s="1"/>
  <c r="X26" i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N30" i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Z30" i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CP30" i="1" s="1"/>
  <c r="CQ30" i="1" s="1"/>
  <c r="CR30" i="1" s="1"/>
  <c r="BZ35" i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CP35" i="1" s="1"/>
  <c r="CQ35" i="1" s="1"/>
  <c r="CR35" i="1" s="1"/>
  <c r="BZ37" i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BJ45" i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J37" i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Z53" i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AN22" i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X24" i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BZ31" i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CP31" i="1" s="1"/>
  <c r="CQ31" i="1" s="1"/>
  <c r="CR31" i="1" s="1"/>
  <c r="X32" i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BZ32" i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CP32" i="1" s="1"/>
  <c r="CQ32" i="1" s="1"/>
  <c r="CR32" i="1" s="1"/>
  <c r="BJ39" i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AN54" i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J27" i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Z27" i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AN28" i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J28" i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J29" i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J31" i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Z43" i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CP43" i="1" s="1"/>
  <c r="CQ43" i="1" s="1"/>
  <c r="CR43" i="1" s="1"/>
  <c r="X48" i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N52" i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AN60" i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J22" i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J24" i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AN32" i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Z41" i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CP41" i="1" s="1"/>
  <c r="CQ41" i="1" s="1"/>
  <c r="CR41" i="1" s="1"/>
  <c r="BJ47" i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Z25" i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X28" i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BZ34" i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X36" i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BZ61" i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BJ41" i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J36" i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J38" i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Z63" i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CP63" i="1" s="1"/>
  <c r="CQ63" i="1" s="1"/>
  <c r="CR63" i="1" s="1"/>
  <c r="AN81" i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Z44" i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CP44" i="1" s="1"/>
  <c r="CQ44" i="1" s="1"/>
  <c r="CR44" i="1" s="1"/>
  <c r="AN50" i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X62" i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X69" i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BJ82" i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X46" i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BZ47" i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CP47" i="1" s="1"/>
  <c r="CQ47" i="1" s="1"/>
  <c r="CR47" i="1" s="1"/>
  <c r="BJ51" i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J53" i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X56" i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N62" i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X64" i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BJ49" i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J60" i="1"/>
  <c r="BK60" i="1" s="1"/>
  <c r="BL60" i="1" s="1"/>
  <c r="BM60" i="1" s="1"/>
  <c r="BN60" i="1" s="1"/>
  <c r="BO60" i="1" s="1"/>
  <c r="BP60" i="1" s="1"/>
  <c r="BQ60" i="1" s="1"/>
  <c r="BR60" i="1" s="1"/>
  <c r="BS60" i="1" s="1"/>
  <c r="BT60" i="1" s="1"/>
  <c r="BU60" i="1" s="1"/>
  <c r="BV60" i="1" s="1"/>
  <c r="BW60" i="1" s="1"/>
  <c r="BX60" i="1" s="1"/>
  <c r="BJ30" i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AN40" i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Z40" i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CP40" i="1" s="1"/>
  <c r="CQ40" i="1" s="1"/>
  <c r="CR40" i="1" s="1"/>
  <c r="AN42" i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Z42" i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CP42" i="1" s="1"/>
  <c r="CQ42" i="1" s="1"/>
  <c r="CR42" i="1" s="1"/>
  <c r="X50" i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BJ54" i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AN56" i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Z60" i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CP60" i="1" s="1"/>
  <c r="CQ60" i="1" s="1"/>
  <c r="CR60" i="1" s="1"/>
  <c r="BJ69" i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J40" i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J42" i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J44" i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Z45" i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CP45" i="1" s="1"/>
  <c r="CQ45" i="1" s="1"/>
  <c r="CR45" i="1" s="1"/>
  <c r="AN46" i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J52" i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X54" i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N55" i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J61" i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J62" i="1"/>
  <c r="BK62" i="1" s="1"/>
  <c r="BL62" i="1" s="1"/>
  <c r="BM62" i="1" s="1"/>
  <c r="BN62" i="1" s="1"/>
  <c r="BO62" i="1" s="1"/>
  <c r="BP62" i="1" s="1"/>
  <c r="BQ62" i="1" s="1"/>
  <c r="BR62" i="1" s="1"/>
  <c r="BS62" i="1" s="1"/>
  <c r="BT62" i="1" s="1"/>
  <c r="BU62" i="1" s="1"/>
  <c r="BV62" i="1" s="1"/>
  <c r="BW62" i="1" s="1"/>
  <c r="BX62" i="1" s="1"/>
  <c r="X79" i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BJ34" i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AN36" i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Z36" i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CP36" i="1" s="1"/>
  <c r="CQ36" i="1" s="1"/>
  <c r="CR36" i="1" s="1"/>
  <c r="AN38" i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Z38" i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CP38" i="1" s="1"/>
  <c r="CQ38" i="1" s="1"/>
  <c r="CR38" i="1" s="1"/>
  <c r="BZ39" i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CP39" i="1" s="1"/>
  <c r="CQ39" i="1" s="1"/>
  <c r="CR39" i="1" s="1"/>
  <c r="X40" i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BJ43" i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AN44" i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Z49" i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X52" i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N53" i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X57" i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N57" i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Z62" i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CP62" i="1" s="1"/>
  <c r="CQ62" i="1" s="1"/>
  <c r="CR62" i="1" s="1"/>
  <c r="BZ78" i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CP78" i="1" s="1"/>
  <c r="CQ78" i="1" s="1"/>
  <c r="CR78" i="1" s="1"/>
  <c r="X80" i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N84" i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AN89" i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Z91" i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BZ94" i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BZ102" i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N145" i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Z46" i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CP46" i="1" s="1"/>
  <c r="CQ46" i="1" s="1"/>
  <c r="CR46" i="1" s="1"/>
  <c r="BJ50" i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Z59" i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CP59" i="1" s="1"/>
  <c r="CQ59" i="1" s="1"/>
  <c r="CR59" i="1" s="1"/>
  <c r="X60" i="1"/>
  <c r="Y60" i="1" s="1"/>
  <c r="Z60" i="1" s="1"/>
  <c r="AA60" i="1" s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BJ63" i="1"/>
  <c r="BK63" i="1" s="1"/>
  <c r="BL63" i="1" s="1"/>
  <c r="BM63" i="1" s="1"/>
  <c r="BN63" i="1" s="1"/>
  <c r="BO63" i="1" s="1"/>
  <c r="BP63" i="1" s="1"/>
  <c r="BQ63" i="1" s="1"/>
  <c r="BR63" i="1" s="1"/>
  <c r="BS63" i="1" s="1"/>
  <c r="BT63" i="1" s="1"/>
  <c r="BU63" i="1" s="1"/>
  <c r="BV63" i="1" s="1"/>
  <c r="BW63" i="1" s="1"/>
  <c r="BX63" i="1" s="1"/>
  <c r="BJ66" i="1"/>
  <c r="BK66" i="1" s="1"/>
  <c r="BL66" i="1" s="1"/>
  <c r="BM66" i="1" s="1"/>
  <c r="BN66" i="1" s="1"/>
  <c r="BO66" i="1" s="1"/>
  <c r="BP66" i="1" s="1"/>
  <c r="BQ66" i="1" s="1"/>
  <c r="BR66" i="1" s="1"/>
  <c r="BS66" i="1" s="1"/>
  <c r="BT66" i="1" s="1"/>
  <c r="BU66" i="1" s="1"/>
  <c r="BV66" i="1" s="1"/>
  <c r="BW66" i="1" s="1"/>
  <c r="BX66" i="1" s="1"/>
  <c r="BJ67" i="1"/>
  <c r="BK67" i="1" s="1"/>
  <c r="BL67" i="1" s="1"/>
  <c r="BM67" i="1" s="1"/>
  <c r="BN67" i="1" s="1"/>
  <c r="BO67" i="1" s="1"/>
  <c r="BP67" i="1" s="1"/>
  <c r="BQ67" i="1" s="1"/>
  <c r="BR67" i="1" s="1"/>
  <c r="BS67" i="1" s="1"/>
  <c r="BT67" i="1" s="1"/>
  <c r="BU67" i="1" s="1"/>
  <c r="BV67" i="1" s="1"/>
  <c r="BW67" i="1" s="1"/>
  <c r="BX67" i="1" s="1"/>
  <c r="X73" i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N73" i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AN83" i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Z58" i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CP58" i="1" s="1"/>
  <c r="CQ58" i="1" s="1"/>
  <c r="CR58" i="1" s="1"/>
  <c r="AN66" i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X74" i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X77" i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N77" i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AN80" i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Z98" i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BZ48" i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CP48" i="1" s="1"/>
  <c r="CQ48" i="1" s="1"/>
  <c r="CR48" i="1" s="1"/>
  <c r="BZ52" i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CP52" i="1" s="1"/>
  <c r="CQ52" i="1" s="1"/>
  <c r="CR52" i="1" s="1"/>
  <c r="BZ54" i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CP54" i="1" s="1"/>
  <c r="CQ54" i="1" s="1"/>
  <c r="CR54" i="1" s="1"/>
  <c r="BJ56" i="1"/>
  <c r="BK56" i="1" s="1"/>
  <c r="BL56" i="1" s="1"/>
  <c r="BM56" i="1" s="1"/>
  <c r="BN56" i="1" s="1"/>
  <c r="BO56" i="1" s="1"/>
  <c r="BP56" i="1" s="1"/>
  <c r="BQ56" i="1" s="1"/>
  <c r="BR56" i="1" s="1"/>
  <c r="BS56" i="1" s="1"/>
  <c r="BT56" i="1" s="1"/>
  <c r="BU56" i="1" s="1"/>
  <c r="BV56" i="1" s="1"/>
  <c r="BW56" i="1" s="1"/>
  <c r="BX56" i="1" s="1"/>
  <c r="BJ57" i="1"/>
  <c r="BK57" i="1" s="1"/>
  <c r="BL57" i="1" s="1"/>
  <c r="BM57" i="1" s="1"/>
  <c r="BN57" i="1" s="1"/>
  <c r="BO57" i="1" s="1"/>
  <c r="BP57" i="1" s="1"/>
  <c r="BQ57" i="1" s="1"/>
  <c r="BR57" i="1" s="1"/>
  <c r="BS57" i="1" s="1"/>
  <c r="BT57" i="1" s="1"/>
  <c r="BU57" i="1" s="1"/>
  <c r="BV57" i="1" s="1"/>
  <c r="BW57" i="1" s="1"/>
  <c r="BX57" i="1" s="1"/>
  <c r="BJ58" i="1"/>
  <c r="BK58" i="1" s="1"/>
  <c r="BL58" i="1" s="1"/>
  <c r="BM58" i="1" s="1"/>
  <c r="BN58" i="1" s="1"/>
  <c r="BO58" i="1" s="1"/>
  <c r="BP58" i="1" s="1"/>
  <c r="BQ58" i="1" s="1"/>
  <c r="BR58" i="1" s="1"/>
  <c r="BS58" i="1" s="1"/>
  <c r="BT58" i="1" s="1"/>
  <c r="BU58" i="1" s="1"/>
  <c r="BV58" i="1" s="1"/>
  <c r="BW58" i="1" s="1"/>
  <c r="BX58" i="1" s="1"/>
  <c r="BJ59" i="1"/>
  <c r="BK59" i="1" s="1"/>
  <c r="BL59" i="1" s="1"/>
  <c r="BM59" i="1" s="1"/>
  <c r="BN59" i="1" s="1"/>
  <c r="BO59" i="1" s="1"/>
  <c r="BP59" i="1" s="1"/>
  <c r="BQ59" i="1" s="1"/>
  <c r="BR59" i="1" s="1"/>
  <c r="BS59" i="1" s="1"/>
  <c r="BT59" i="1" s="1"/>
  <c r="BU59" i="1" s="1"/>
  <c r="BV59" i="1" s="1"/>
  <c r="BW59" i="1" s="1"/>
  <c r="BX59" i="1" s="1"/>
  <c r="BZ69" i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CP69" i="1" s="1"/>
  <c r="CQ69" i="1" s="1"/>
  <c r="CR69" i="1" s="1"/>
  <c r="AN79" i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J81" i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X82" i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BJ105" i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Z56" i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CP56" i="1" s="1"/>
  <c r="CQ56" i="1" s="1"/>
  <c r="CR56" i="1" s="1"/>
  <c r="X58" i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N69" i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J83" i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J102" i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Z104" i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BZ105" i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BJ46" i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Z50" i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CP50" i="1" s="1"/>
  <c r="CQ50" i="1" s="1"/>
  <c r="CR50" i="1" s="1"/>
  <c r="AN64" i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Z64" i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CP64" i="1" s="1"/>
  <c r="CQ64" i="1" s="1"/>
  <c r="CR64" i="1" s="1"/>
  <c r="X66" i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N70" i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J93" i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J64" i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U64" i="1" s="1"/>
  <c r="BV64" i="1" s="1"/>
  <c r="BW64" i="1" s="1"/>
  <c r="BX64" i="1" s="1"/>
  <c r="BZ66" i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CP66" i="1" s="1"/>
  <c r="CQ66" i="1" s="1"/>
  <c r="CR66" i="1" s="1"/>
  <c r="BJ73" i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Z73" i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BJ77" i="1"/>
  <c r="BK77" i="1" s="1"/>
  <c r="BL77" i="1" s="1"/>
  <c r="BM77" i="1" s="1"/>
  <c r="BN77" i="1" s="1"/>
  <c r="BO77" i="1" s="1"/>
  <c r="BP77" i="1" s="1"/>
  <c r="BQ77" i="1" s="1"/>
  <c r="BR77" i="1" s="1"/>
  <c r="BS77" i="1" s="1"/>
  <c r="BT77" i="1" s="1"/>
  <c r="BU77" i="1" s="1"/>
  <c r="BV77" i="1" s="1"/>
  <c r="BW77" i="1" s="1"/>
  <c r="BX77" i="1" s="1"/>
  <c r="BZ77" i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CP77" i="1" s="1"/>
  <c r="CQ77" i="1" s="1"/>
  <c r="CR77" i="1" s="1"/>
  <c r="AN78" i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AN92" i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X81" i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X83" i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N87" i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AN94" i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AN95" i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J106" i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J107" i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Z131" i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CP131" i="1" s="1"/>
  <c r="CQ131" i="1" s="1"/>
  <c r="CR131" i="1" s="1"/>
  <c r="X68" i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N72" i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X76" i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BJ87" i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AN88" i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J112" i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X105" i="1"/>
  <c r="Y105" i="1" s="1"/>
  <c r="Z105" i="1" s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BJ126" i="1"/>
  <c r="BK126" i="1" s="1"/>
  <c r="BL126" i="1" s="1"/>
  <c r="BM126" i="1" s="1"/>
  <c r="BN126" i="1" s="1"/>
  <c r="BO126" i="1" s="1"/>
  <c r="BP126" i="1" s="1"/>
  <c r="BQ126" i="1" s="1"/>
  <c r="BR126" i="1" s="1"/>
  <c r="BS126" i="1" s="1"/>
  <c r="BT126" i="1" s="1"/>
  <c r="BU126" i="1" s="1"/>
  <c r="BV126" i="1" s="1"/>
  <c r="BW126" i="1" s="1"/>
  <c r="BX126" i="1" s="1"/>
  <c r="X70" i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N74" i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J78" i="1"/>
  <c r="BK78" i="1" s="1"/>
  <c r="BL78" i="1" s="1"/>
  <c r="BM78" i="1" s="1"/>
  <c r="BN78" i="1" s="1"/>
  <c r="BO78" i="1" s="1"/>
  <c r="BP78" i="1" s="1"/>
  <c r="BQ78" i="1" s="1"/>
  <c r="BR78" i="1" s="1"/>
  <c r="BS78" i="1" s="1"/>
  <c r="BT78" i="1" s="1"/>
  <c r="BU78" i="1" s="1"/>
  <c r="BV78" i="1" s="1"/>
  <c r="BW78" i="1" s="1"/>
  <c r="BX78" i="1" s="1"/>
  <c r="BJ80" i="1"/>
  <c r="BK80" i="1" s="1"/>
  <c r="BL80" i="1" s="1"/>
  <c r="BM80" i="1" s="1"/>
  <c r="BN80" i="1" s="1"/>
  <c r="BO80" i="1" s="1"/>
  <c r="BP80" i="1" s="1"/>
  <c r="BQ80" i="1" s="1"/>
  <c r="BR80" i="1" s="1"/>
  <c r="BS80" i="1" s="1"/>
  <c r="BT80" i="1" s="1"/>
  <c r="BU80" i="1" s="1"/>
  <c r="BV80" i="1" s="1"/>
  <c r="BW80" i="1" s="1"/>
  <c r="BX80" i="1" s="1"/>
  <c r="BZ80" i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CP80" i="1" s="1"/>
  <c r="CQ80" i="1" s="1"/>
  <c r="CR80" i="1" s="1"/>
  <c r="BZ83" i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AN85" i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AN91" i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Z81" i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X89" i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BJ91" i="1"/>
  <c r="BK91" i="1" s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J94" i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AN115" i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AN68" i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X72" i="1"/>
  <c r="Y72" i="1" s="1"/>
  <c r="Z72" i="1" s="1"/>
  <c r="AA72" i="1" s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N76" i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Z82" i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X85" i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BZ87" i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X94" i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BJ123" i="1"/>
  <c r="BK123" i="1" s="1"/>
  <c r="BL123" i="1" s="1"/>
  <c r="BM123" i="1" s="1"/>
  <c r="BN123" i="1" s="1"/>
  <c r="BO123" i="1" s="1"/>
  <c r="BP123" i="1" s="1"/>
  <c r="BQ123" i="1" s="1"/>
  <c r="BR123" i="1" s="1"/>
  <c r="BS123" i="1" s="1"/>
  <c r="BT123" i="1" s="1"/>
  <c r="BU123" i="1" s="1"/>
  <c r="BV123" i="1" s="1"/>
  <c r="BW123" i="1" s="1"/>
  <c r="BX123" i="1" s="1"/>
  <c r="BZ93" i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BZ101" i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X102" i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BJ84" i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J85" i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Z88" i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BZ89" i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BJ92" i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BZ92" i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BJ96" i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Z96" i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AN97" i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Z97" i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AN103" i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X117" i="1"/>
  <c r="Y117" i="1" s="1"/>
  <c r="Z117" i="1" s="1"/>
  <c r="AA117" i="1" s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X133" i="1"/>
  <c r="Y133" i="1" s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N133" i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J97" i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J104" i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X93" i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N93" i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X97" i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BZ99" i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AN100" i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X100" i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BJ101" i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J113" i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Z114" i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X126" i="1"/>
  <c r="Y126" i="1" s="1"/>
  <c r="Z126" i="1" s="1"/>
  <c r="AA126" i="1" s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N127" i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AN98" i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J99" i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AN105" i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AN113" i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AN116" i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X116" i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N123" i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AN128" i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Z84" i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BZ85" i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BJ88" i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J89" i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Z100" i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BJ100" i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AN102" i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J118" i="1"/>
  <c r="BK118" i="1" s="1"/>
  <c r="BL118" i="1" s="1"/>
  <c r="BM118" i="1" s="1"/>
  <c r="BN118" i="1" s="1"/>
  <c r="BO118" i="1" s="1"/>
  <c r="BP118" i="1" s="1"/>
  <c r="BQ118" i="1" s="1"/>
  <c r="BR118" i="1" s="1"/>
  <c r="BS118" i="1" s="1"/>
  <c r="BT118" i="1" s="1"/>
  <c r="BU118" i="1" s="1"/>
  <c r="BV118" i="1" s="1"/>
  <c r="BW118" i="1" s="1"/>
  <c r="BX118" i="1" s="1"/>
  <c r="BZ118" i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CP118" i="1" s="1"/>
  <c r="CQ118" i="1" s="1"/>
  <c r="CR118" i="1" s="1"/>
  <c r="X108" i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BJ111" i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Z112" i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X115" i="1"/>
  <c r="Y115" i="1" s="1"/>
  <c r="Z115" i="1" s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BJ116" i="1"/>
  <c r="BK116" i="1" s="1"/>
  <c r="BL116" i="1" s="1"/>
  <c r="BM116" i="1" s="1"/>
  <c r="BN116" i="1" s="1"/>
  <c r="BO116" i="1" s="1"/>
  <c r="BP116" i="1" s="1"/>
  <c r="BQ116" i="1" s="1"/>
  <c r="BR116" i="1" s="1"/>
  <c r="BS116" i="1" s="1"/>
  <c r="BT116" i="1" s="1"/>
  <c r="BU116" i="1" s="1"/>
  <c r="BV116" i="1" s="1"/>
  <c r="BW116" i="1" s="1"/>
  <c r="BX116" i="1" s="1"/>
  <c r="AN118" i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X120" i="1"/>
  <c r="Y120" i="1" s="1"/>
  <c r="Z120" i="1" s="1"/>
  <c r="AA120" i="1" s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BZ124" i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CP124" i="1" s="1"/>
  <c r="CQ124" i="1" s="1"/>
  <c r="CR124" i="1" s="1"/>
  <c r="X134" i="1"/>
  <c r="Y134" i="1" s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BZ106" i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AN114" i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J114" i="1"/>
  <c r="BK114" i="1" s="1"/>
  <c r="BL114" i="1" s="1"/>
  <c r="BM114" i="1" s="1"/>
  <c r="BN114" i="1" s="1"/>
  <c r="BO114" i="1" s="1"/>
  <c r="BP114" i="1" s="1"/>
  <c r="BQ114" i="1" s="1"/>
  <c r="BR114" i="1" s="1"/>
  <c r="BS114" i="1" s="1"/>
  <c r="BT114" i="1" s="1"/>
  <c r="BU114" i="1" s="1"/>
  <c r="BV114" i="1" s="1"/>
  <c r="BW114" i="1" s="1"/>
  <c r="BX114" i="1" s="1"/>
  <c r="BZ115" i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CP115" i="1" s="1"/>
  <c r="CQ115" i="1" s="1"/>
  <c r="CR115" i="1" s="1"/>
  <c r="X119" i="1"/>
  <c r="Y119" i="1" s="1"/>
  <c r="Z119" i="1" s="1"/>
  <c r="AA119" i="1" s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N122" i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X122" i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BZ107" i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AN121" i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Z126" i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BJ137" i="1"/>
  <c r="BK137" i="1" s="1"/>
  <c r="BL137" i="1" s="1"/>
  <c r="BM137" i="1" s="1"/>
  <c r="BN137" i="1" s="1"/>
  <c r="BO137" i="1" s="1"/>
  <c r="BP137" i="1" s="1"/>
  <c r="BQ137" i="1" s="1"/>
  <c r="BR137" i="1" s="1"/>
  <c r="BS137" i="1" s="1"/>
  <c r="BT137" i="1" s="1"/>
  <c r="BU137" i="1" s="1"/>
  <c r="BV137" i="1" s="1"/>
  <c r="BW137" i="1" s="1"/>
  <c r="BX137" i="1" s="1"/>
  <c r="X114" i="1"/>
  <c r="Y114" i="1" s="1"/>
  <c r="Z114" i="1" s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BZ116" i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CP116" i="1" s="1"/>
  <c r="CQ116" i="1" s="1"/>
  <c r="CR116" i="1" s="1"/>
  <c r="BJ121" i="1"/>
  <c r="BK121" i="1" s="1"/>
  <c r="BL121" i="1" s="1"/>
  <c r="BM121" i="1" s="1"/>
  <c r="BN121" i="1" s="1"/>
  <c r="BO121" i="1" s="1"/>
  <c r="BP121" i="1" s="1"/>
  <c r="BQ121" i="1" s="1"/>
  <c r="BR121" i="1" s="1"/>
  <c r="BS121" i="1" s="1"/>
  <c r="BT121" i="1" s="1"/>
  <c r="BU121" i="1" s="1"/>
  <c r="BV121" i="1" s="1"/>
  <c r="BW121" i="1" s="1"/>
  <c r="BX121" i="1" s="1"/>
  <c r="BZ122" i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BJ122" i="1"/>
  <c r="BK122" i="1" s="1"/>
  <c r="BL122" i="1" s="1"/>
  <c r="BM122" i="1" s="1"/>
  <c r="BN122" i="1" s="1"/>
  <c r="BO122" i="1" s="1"/>
  <c r="BP122" i="1" s="1"/>
  <c r="BQ122" i="1" s="1"/>
  <c r="BR122" i="1" s="1"/>
  <c r="BS122" i="1" s="1"/>
  <c r="BT122" i="1" s="1"/>
  <c r="BU122" i="1" s="1"/>
  <c r="BV122" i="1" s="1"/>
  <c r="BW122" i="1" s="1"/>
  <c r="BX122" i="1" s="1"/>
  <c r="BJ124" i="1"/>
  <c r="BK124" i="1" s="1"/>
  <c r="BL124" i="1" s="1"/>
  <c r="BM124" i="1" s="1"/>
  <c r="BN124" i="1" s="1"/>
  <c r="BO124" i="1" s="1"/>
  <c r="BP124" i="1" s="1"/>
  <c r="BQ124" i="1" s="1"/>
  <c r="BR124" i="1" s="1"/>
  <c r="BS124" i="1" s="1"/>
  <c r="BT124" i="1" s="1"/>
  <c r="BU124" i="1" s="1"/>
  <c r="BV124" i="1" s="1"/>
  <c r="BW124" i="1" s="1"/>
  <c r="BX124" i="1" s="1"/>
  <c r="AN125" i="1"/>
  <c r="AO125" i="1" s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X129" i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N135" i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Z137" i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AN108" i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Z108" i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AN110" i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Z110" i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BZ111" i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AN112" i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X112" i="1"/>
  <c r="Y112" i="1" s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BJ115" i="1"/>
  <c r="BK115" i="1" s="1"/>
  <c r="BL115" i="1" s="1"/>
  <c r="BM115" i="1" s="1"/>
  <c r="BN115" i="1" s="1"/>
  <c r="BO115" i="1" s="1"/>
  <c r="BP115" i="1" s="1"/>
  <c r="BQ115" i="1" s="1"/>
  <c r="BR115" i="1" s="1"/>
  <c r="BS115" i="1" s="1"/>
  <c r="BT115" i="1" s="1"/>
  <c r="BU115" i="1" s="1"/>
  <c r="BV115" i="1" s="1"/>
  <c r="BW115" i="1" s="1"/>
  <c r="BX115" i="1" s="1"/>
  <c r="BZ120" i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CP120" i="1" s="1"/>
  <c r="CQ120" i="1" s="1"/>
  <c r="CR120" i="1" s="1"/>
  <c r="AN129" i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J108" i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J110" i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AN124" i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AN142" i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Z127" i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CP127" i="1" s="1"/>
  <c r="CQ127" i="1" s="1"/>
  <c r="CR127" i="1" s="1"/>
  <c r="AN130" i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Z132" i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CP132" i="1" s="1"/>
  <c r="CQ132" i="1" s="1"/>
  <c r="CR132" i="1" s="1"/>
  <c r="AN136" i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X136" i="1"/>
  <c r="Y136" i="1" s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N143" i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Z117" i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CP117" i="1" s="1"/>
  <c r="CQ117" i="1" s="1"/>
  <c r="CR117" i="1" s="1"/>
  <c r="BZ119" i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CP119" i="1" s="1"/>
  <c r="CQ119" i="1" s="1"/>
  <c r="CR119" i="1" s="1"/>
  <c r="BZ121" i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BJ131" i="1"/>
  <c r="BK131" i="1" s="1"/>
  <c r="BL131" i="1" s="1"/>
  <c r="BM131" i="1" s="1"/>
  <c r="BN131" i="1" s="1"/>
  <c r="BO131" i="1" s="1"/>
  <c r="BP131" i="1" s="1"/>
  <c r="BQ131" i="1" s="1"/>
  <c r="BR131" i="1" s="1"/>
  <c r="BS131" i="1" s="1"/>
  <c r="BT131" i="1" s="1"/>
  <c r="BU131" i="1" s="1"/>
  <c r="BV131" i="1" s="1"/>
  <c r="BW131" i="1" s="1"/>
  <c r="BX131" i="1" s="1"/>
  <c r="BJ132" i="1"/>
  <c r="BK132" i="1" s="1"/>
  <c r="BL132" i="1" s="1"/>
  <c r="BM132" i="1" s="1"/>
  <c r="BN132" i="1" s="1"/>
  <c r="BO132" i="1" s="1"/>
  <c r="BP132" i="1" s="1"/>
  <c r="BQ132" i="1" s="1"/>
  <c r="BR132" i="1" s="1"/>
  <c r="BS132" i="1" s="1"/>
  <c r="BT132" i="1" s="1"/>
  <c r="BU132" i="1" s="1"/>
  <c r="BV132" i="1" s="1"/>
  <c r="BW132" i="1" s="1"/>
  <c r="BX132" i="1" s="1"/>
  <c r="BZ133" i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AN139" i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X139" i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BZ125" i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BJ127" i="1"/>
  <c r="BK127" i="1" s="1"/>
  <c r="BL127" i="1" s="1"/>
  <c r="BM127" i="1" s="1"/>
  <c r="BN127" i="1" s="1"/>
  <c r="BO127" i="1" s="1"/>
  <c r="BP127" i="1" s="1"/>
  <c r="BQ127" i="1" s="1"/>
  <c r="BR127" i="1" s="1"/>
  <c r="BS127" i="1" s="1"/>
  <c r="BT127" i="1" s="1"/>
  <c r="BU127" i="1" s="1"/>
  <c r="BV127" i="1" s="1"/>
  <c r="BW127" i="1" s="1"/>
  <c r="BX127" i="1" s="1"/>
  <c r="X128" i="1"/>
  <c r="Y128" i="1" s="1"/>
  <c r="Z128" i="1" s="1"/>
  <c r="AA128" i="1" s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BJ130" i="1"/>
  <c r="BK130" i="1" s="1"/>
  <c r="BL130" i="1" s="1"/>
  <c r="BM130" i="1" s="1"/>
  <c r="BN130" i="1" s="1"/>
  <c r="BO130" i="1" s="1"/>
  <c r="BP130" i="1" s="1"/>
  <c r="BQ130" i="1" s="1"/>
  <c r="BR130" i="1" s="1"/>
  <c r="BS130" i="1" s="1"/>
  <c r="BT130" i="1" s="1"/>
  <c r="BU130" i="1" s="1"/>
  <c r="BV130" i="1" s="1"/>
  <c r="BW130" i="1" s="1"/>
  <c r="BX130" i="1" s="1"/>
  <c r="BZ135" i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CP135" i="1" s="1"/>
  <c r="CQ135" i="1" s="1"/>
  <c r="CR135" i="1" s="1"/>
  <c r="X138" i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N138" i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J148" i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BZ148" i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AN150" i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AN126" i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Z136" i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X142" i="1"/>
  <c r="Y142" i="1" s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BJ120" i="1"/>
  <c r="BK120" i="1" s="1"/>
  <c r="BL120" i="1" s="1"/>
  <c r="BM120" i="1" s="1"/>
  <c r="BN120" i="1" s="1"/>
  <c r="BO120" i="1" s="1"/>
  <c r="BP120" i="1" s="1"/>
  <c r="BQ120" i="1" s="1"/>
  <c r="BR120" i="1" s="1"/>
  <c r="BS120" i="1" s="1"/>
  <c r="BT120" i="1" s="1"/>
  <c r="BU120" i="1" s="1"/>
  <c r="BV120" i="1" s="1"/>
  <c r="BW120" i="1" s="1"/>
  <c r="BX120" i="1" s="1"/>
  <c r="BZ123" i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BJ125" i="1"/>
  <c r="BK125" i="1" s="1"/>
  <c r="BL125" i="1" s="1"/>
  <c r="BM125" i="1" s="1"/>
  <c r="BN125" i="1" s="1"/>
  <c r="BO125" i="1" s="1"/>
  <c r="BP125" i="1" s="1"/>
  <c r="BQ125" i="1" s="1"/>
  <c r="BR125" i="1" s="1"/>
  <c r="BS125" i="1" s="1"/>
  <c r="BT125" i="1" s="1"/>
  <c r="BU125" i="1" s="1"/>
  <c r="BV125" i="1" s="1"/>
  <c r="BW125" i="1" s="1"/>
  <c r="BX125" i="1" s="1"/>
  <c r="X130" i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BZ130" i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CP130" i="1" s="1"/>
  <c r="CQ130" i="1" s="1"/>
  <c r="CR130" i="1" s="1"/>
  <c r="AN137" i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J117" i="1"/>
  <c r="BK117" i="1" s="1"/>
  <c r="BL117" i="1" s="1"/>
  <c r="BM117" i="1" s="1"/>
  <c r="BN117" i="1" s="1"/>
  <c r="BO117" i="1" s="1"/>
  <c r="BP117" i="1" s="1"/>
  <c r="BQ117" i="1" s="1"/>
  <c r="BR117" i="1" s="1"/>
  <c r="BS117" i="1" s="1"/>
  <c r="BT117" i="1" s="1"/>
  <c r="BU117" i="1" s="1"/>
  <c r="BV117" i="1" s="1"/>
  <c r="BW117" i="1" s="1"/>
  <c r="BX117" i="1" s="1"/>
  <c r="BJ119" i="1"/>
  <c r="BK119" i="1" s="1"/>
  <c r="BL119" i="1" s="1"/>
  <c r="BM119" i="1" s="1"/>
  <c r="BN119" i="1" s="1"/>
  <c r="BO119" i="1" s="1"/>
  <c r="BP119" i="1" s="1"/>
  <c r="BQ119" i="1" s="1"/>
  <c r="BR119" i="1" s="1"/>
  <c r="BS119" i="1" s="1"/>
  <c r="BT119" i="1" s="1"/>
  <c r="BU119" i="1" s="1"/>
  <c r="BV119" i="1" s="1"/>
  <c r="BW119" i="1" s="1"/>
  <c r="BX119" i="1" s="1"/>
  <c r="BZ129" i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AN131" i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X141" i="1"/>
  <c r="Y141" i="1" s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N141" i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AN151" i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AN164" i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X132" i="1"/>
  <c r="Y132" i="1" s="1"/>
  <c r="Z132" i="1" s="1"/>
  <c r="AA132" i="1" s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BJ135" i="1"/>
  <c r="BK135" i="1" s="1"/>
  <c r="BL135" i="1" s="1"/>
  <c r="BM135" i="1" s="1"/>
  <c r="BN135" i="1" s="1"/>
  <c r="BO135" i="1" s="1"/>
  <c r="BP135" i="1" s="1"/>
  <c r="BQ135" i="1" s="1"/>
  <c r="BR135" i="1" s="1"/>
  <c r="BS135" i="1" s="1"/>
  <c r="BT135" i="1" s="1"/>
  <c r="BU135" i="1" s="1"/>
  <c r="BV135" i="1" s="1"/>
  <c r="BW135" i="1" s="1"/>
  <c r="BX135" i="1" s="1"/>
  <c r="X137" i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BZ138" i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BZ139" i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BJ139" i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Z146" i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X135" i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X140" i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N144" i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J147" i="1"/>
  <c r="BK147" i="1" s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AN168" i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J138" i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Z142" i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BZ147" i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AN148" i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X131" i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BJ141" i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J143" i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X149" i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BJ153" i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AN132" i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Z134" i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BJ134" i="1"/>
  <c r="BK134" i="1" s="1"/>
  <c r="BL134" i="1" s="1"/>
  <c r="BM134" i="1" s="1"/>
  <c r="BN134" i="1" s="1"/>
  <c r="BO134" i="1" s="1"/>
  <c r="BP134" i="1" s="1"/>
  <c r="BQ134" i="1" s="1"/>
  <c r="BR134" i="1" s="1"/>
  <c r="BS134" i="1" s="1"/>
  <c r="BT134" i="1" s="1"/>
  <c r="BU134" i="1" s="1"/>
  <c r="BV134" i="1" s="1"/>
  <c r="BW134" i="1" s="1"/>
  <c r="BX134" i="1" s="1"/>
  <c r="BZ140" i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AN147" i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X147" i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BZ154" i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Z151" i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BZ155" i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BJ151" i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Z153" i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X148" i="1"/>
  <c r="Y148" i="1" s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BJ162" i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J163" i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J145" i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Z145" i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BZ150" i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AN154" i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X154" i="1"/>
  <c r="Y154" i="1" s="1"/>
  <c r="Z154" i="1" s="1"/>
  <c r="AA154" i="1" s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BJ169" i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J177" i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AN146" i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AN149" i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J157" i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Z157" i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AN160" i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J149" i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X158" i="1"/>
  <c r="Y158" i="1" s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BZ160" i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X150" i="1"/>
  <c r="Y150" i="1" s="1"/>
  <c r="Z150" i="1" s="1"/>
  <c r="AA150" i="1" s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X151" i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BJ152" i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AN157" i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Z158" i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AN159" i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Z161" i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BZ165" i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X172" i="1"/>
  <c r="Y172" i="1" s="1"/>
  <c r="Z172" i="1" s="1"/>
  <c r="AA172" i="1" s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X185" i="1"/>
  <c r="Y185" i="1" s="1"/>
  <c r="Z185" i="1" s="1"/>
  <c r="AA185" i="1" s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BZ156" i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X175" i="1"/>
  <c r="Y175" i="1" s="1"/>
  <c r="Z175" i="1" s="1"/>
  <c r="AA175" i="1" s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BZ152" i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AN155" i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AN156" i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J156" i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X157" i="1"/>
  <c r="Y157" i="1" s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N172" i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Z149" i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BJ150" i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X155" i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X156" i="1"/>
  <c r="Y156" i="1" s="1"/>
  <c r="Z156" i="1" s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BZ159" i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AN175" i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Z182" i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BZ162" i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BZ170" i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BZ171" i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BZ175" i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BZ163" i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X176" i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BJ159" i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J160" i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J164" i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AN166" i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J168" i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Z168" i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BZ169" i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AN170" i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Z164" i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BJ166" i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Z166" i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BJ170" i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J171" i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Z177" i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BJ182" i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J167" i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Z167" i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BZ173" i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AN174" i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AN173" i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J178" i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AN181" i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Z191" i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AN176" i="1"/>
  <c r="AO176" i="1" s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AN180" i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Z181" i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BJ184" i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Z180" i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BZ188" i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BZ194" i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X181" i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X177" i="1"/>
  <c r="Y177" i="1" s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N177" i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Z178" i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X180" i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X187" i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N184" i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AN178" i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AN179" i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J179" i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J185" i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BV185" i="1" s="1"/>
  <c r="BW185" i="1" s="1"/>
  <c r="BX185" i="1" s="1"/>
  <c r="BJ197" i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BZ179" i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X182" i="1"/>
  <c r="Y182" i="1" s="1"/>
  <c r="Z182" i="1" s="1"/>
  <c r="AA182" i="1" s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N183" i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AN190" i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AN182" i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J188" i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AN189" i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J195" i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X178" i="1"/>
  <c r="Y178" i="1" s="1"/>
  <c r="Z178" i="1" s="1"/>
  <c r="AA178" i="1" s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X179" i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BJ183" i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Z183" i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BZ187" i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AN187" i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J187" i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X189" i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N185" i="1"/>
  <c r="AO185" i="1" s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X191" i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X192" i="1"/>
  <c r="Y192" i="1" s="1"/>
  <c r="Z192" i="1" s="1"/>
  <c r="AA192" i="1" s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X193" i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N192" i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X196" i="1"/>
  <c r="Y196" i="1" s="1"/>
  <c r="Z196" i="1" s="1"/>
  <c r="AA196" i="1" s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N194" i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Z197" i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AN191" i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Z193" i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AN196" i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Z198" i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CP198" i="1" s="1"/>
  <c r="CQ198" i="1" s="1"/>
  <c r="CR198" i="1" s="1"/>
  <c r="BJ192" i="1"/>
  <c r="BK192" i="1" s="1"/>
  <c r="BL192" i="1" s="1"/>
  <c r="BM192" i="1" s="1"/>
  <c r="BN192" i="1" s="1"/>
  <c r="BO192" i="1" s="1"/>
  <c r="BP192" i="1" s="1"/>
  <c r="BQ192" i="1" s="1"/>
  <c r="BR192" i="1" s="1"/>
  <c r="BS192" i="1" s="1"/>
  <c r="BT192" i="1" s="1"/>
  <c r="BU192" i="1" s="1"/>
  <c r="BV192" i="1" s="1"/>
  <c r="BW192" i="1" s="1"/>
  <c r="BX192" i="1" s="1"/>
  <c r="BZ192" i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X194" i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BZ195" i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AT35" i="2"/>
  <c r="S58" i="1" s="1"/>
  <c r="BG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AL35" i="2"/>
  <c r="AD35" i="2"/>
  <c r="V35" i="2"/>
  <c r="AM58" i="2"/>
  <c r="BJ199" i="1"/>
  <c r="BK199" i="1" s="1"/>
  <c r="BL199" i="1" s="1"/>
  <c r="BM199" i="1" s="1"/>
  <c r="BN199" i="1" s="1"/>
  <c r="BO199" i="1" s="1"/>
  <c r="BP199" i="1" s="1"/>
  <c r="BQ199" i="1" s="1"/>
  <c r="BR199" i="1" s="1"/>
  <c r="BS199" i="1" s="1"/>
  <c r="BT199" i="1" s="1"/>
  <c r="BU199" i="1" s="1"/>
  <c r="BV199" i="1" s="1"/>
  <c r="BW199" i="1" s="1"/>
  <c r="BX199" i="1" s="1"/>
  <c r="AP58" i="2"/>
  <c r="V58" i="2"/>
  <c r="BJ196" i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Z196" i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H22" i="2"/>
  <c r="S58" i="2"/>
  <c r="AA58" i="2"/>
  <c r="T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CP55" i="1" s="1"/>
  <c r="CQ55" i="1" s="1"/>
  <c r="CR55" i="1" s="1"/>
  <c r="AI58" i="2"/>
  <c r="AQ58" i="2"/>
  <c r="W58" i="2"/>
  <c r="BZ199" i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CP199" i="1" s="1"/>
  <c r="CQ199" i="1" s="1"/>
  <c r="CR199" i="1" s="1"/>
  <c r="AP35" i="2"/>
  <c r="T58" i="2"/>
  <c r="AB58" i="2"/>
  <c r="AJ58" i="2"/>
  <c r="AR58" i="2"/>
  <c r="AD58" i="2"/>
  <c r="G7" i="2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V7" i="2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F22" i="2"/>
  <c r="R35" i="2"/>
  <c r="AE35" i="2"/>
  <c r="AQ35" i="2"/>
  <c r="M58" i="2"/>
  <c r="U58" i="2"/>
  <c r="AC58" i="2"/>
  <c r="AK58" i="2"/>
  <c r="AS58" i="2"/>
  <c r="AE58" i="2"/>
  <c r="BJ194" i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G22" i="2"/>
  <c r="S35" i="2"/>
  <c r="AL58" i="2"/>
  <c r="BG8" i="1" l="1"/>
  <c r="S9" i="1"/>
  <c r="BG9" i="1" s="1"/>
  <c r="BZ9" i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BJ9" i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Z185" i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BZ189" i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BZ186" i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BZ184" i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BZ172" i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BZ190" i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BZ176" i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BZ174" i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BZ141" i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BZ144" i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BZ143" i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BZ128" i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CP128" i="1" s="1"/>
  <c r="CQ128" i="1" s="1"/>
  <c r="CR128" i="1" s="1"/>
  <c r="BZ109" i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BZ103" i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BZ113" i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BZ90" i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BZ95" i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BZ79" i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CP79" i="1" s="1"/>
  <c r="CQ79" i="1" s="1"/>
  <c r="CR79" i="1" s="1"/>
  <c r="BZ70" i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CP70" i="1" s="1"/>
  <c r="CQ70" i="1" s="1"/>
  <c r="CR70" i="1" s="1"/>
  <c r="BZ76" i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CP76" i="1" s="1"/>
  <c r="CQ76" i="1" s="1"/>
  <c r="CR76" i="1" s="1"/>
  <c r="BZ68" i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CP68" i="1" s="1"/>
  <c r="CQ68" i="1" s="1"/>
  <c r="CR68" i="1" s="1"/>
  <c r="BZ86" i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BZ75" i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CP75" i="1" s="1"/>
  <c r="CQ75" i="1" s="1"/>
  <c r="CR75" i="1" s="1"/>
  <c r="BZ67" i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CP67" i="1" s="1"/>
  <c r="CQ67" i="1" s="1"/>
  <c r="CR67" i="1" s="1"/>
  <c r="BZ74" i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CP74" i="1" s="1"/>
  <c r="CQ74" i="1" s="1"/>
  <c r="CR74" i="1" s="1"/>
  <c r="BZ72" i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CP72" i="1" s="1"/>
  <c r="CQ72" i="1" s="1"/>
  <c r="CR72" i="1" s="1"/>
  <c r="BZ71" i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CP71" i="1" s="1"/>
  <c r="CQ71" i="1" s="1"/>
  <c r="CR71" i="1" s="1"/>
  <c r="BZ51" i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CP51" i="1" s="1"/>
  <c r="CQ51" i="1" s="1"/>
  <c r="CR51" i="1" s="1"/>
  <c r="BZ65" i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CP65" i="1" s="1"/>
  <c r="CQ65" i="1" s="1"/>
  <c r="CR65" i="1" s="1"/>
  <c r="BZ16" i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BZ11" i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BZ33" i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CP33" i="1" s="1"/>
  <c r="CQ33" i="1" s="1"/>
  <c r="CR33" i="1" s="1"/>
  <c r="BZ14" i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BZ13" i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BZ7" i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BZ19" i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BZ17" i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BZ15" i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BZ20" i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CP20" i="1" s="1"/>
  <c r="CQ20" i="1" s="1"/>
  <c r="CR20" i="1" s="1"/>
  <c r="BZ12" i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BZ6" i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BJ55" i="1"/>
  <c r="BK55" i="1" s="1"/>
  <c r="BL55" i="1" s="1"/>
  <c r="BM55" i="1" s="1"/>
  <c r="BN55" i="1" s="1"/>
  <c r="BO55" i="1" s="1"/>
  <c r="BP55" i="1" s="1"/>
  <c r="BQ55" i="1" s="1"/>
  <c r="BR55" i="1" s="1"/>
  <c r="BS55" i="1" s="1"/>
  <c r="BT55" i="1" s="1"/>
  <c r="BU55" i="1" s="1"/>
  <c r="BV55" i="1" s="1"/>
  <c r="BW55" i="1" s="1"/>
  <c r="BX55" i="1" s="1"/>
  <c r="AM8" i="1"/>
  <c r="R9" i="1"/>
  <c r="AM9" i="1" s="1"/>
  <c r="BZ8" i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BJ8" i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AN9" i="1" l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N8" i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X8" i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SOURISSEAU Sylvain:
</t>
        </r>
        <r>
          <rPr>
            <sz val="9"/>
            <color rgb="FF000000"/>
            <rFont val="Tahoma"/>
            <family val="2"/>
            <charset val="1"/>
          </rPr>
          <t>Fabrication de machines, outils, composants,.. Essentiellement en acier et alu</t>
        </r>
      </text>
    </comment>
    <comment ref="C5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SOURISSEAU Sylvain:
</t>
        </r>
        <r>
          <rPr>
            <sz val="9"/>
            <color rgb="FF000000"/>
            <rFont val="Tahoma"/>
            <family val="2"/>
            <charset val="1"/>
          </rPr>
          <t xml:space="preserve">piles et accumulateurs, appareils électroménagers, matériel médical, équipement électriques auto… beaucoup d'acier, un peu d'alu et plastiques
 </t>
        </r>
      </text>
    </comment>
    <comment ref="C7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SOURISSEAU Sylvain:
</t>
        </r>
        <r>
          <rPr>
            <sz val="9"/>
            <color rgb="FF000000"/>
            <rFont val="Tahoma"/>
            <family val="2"/>
            <charset val="1"/>
          </rPr>
          <t>Meubles, objets en bois, sport,  réparaition d'ouvrages.
Impactant pour le verre et plastique</t>
        </r>
      </text>
    </comment>
    <comment ref="C1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SOURISSEAU Sylvain:
</t>
        </r>
        <r>
          <rPr>
            <sz val="9"/>
            <color rgb="FF000000"/>
            <rFont val="Tahoma"/>
            <family val="2"/>
            <charset val="1"/>
          </rPr>
          <t>Important pour dichlore</t>
        </r>
      </text>
    </comment>
  </commentList>
</comments>
</file>

<file path=xl/sharedStrings.xml><?xml version="1.0" encoding="utf-8"?>
<sst xmlns="http://schemas.openxmlformats.org/spreadsheetml/2006/main" count="1053" uniqueCount="316">
  <si>
    <t>Secteur</t>
  </si>
  <si>
    <t>Nature paramètre</t>
  </si>
  <si>
    <t>Catégorie</t>
  </si>
  <si>
    <t>Précision</t>
  </si>
  <si>
    <t>Variable</t>
  </si>
  <si>
    <t>Unité</t>
  </si>
  <si>
    <t>Valeur en 2014</t>
  </si>
  <si>
    <t>Tendanciel ADEME</t>
  </si>
  <si>
    <t>S1</t>
  </si>
  <si>
    <t>S2</t>
  </si>
  <si>
    <t>S3</t>
  </si>
  <si>
    <t>S4</t>
  </si>
  <si>
    <t>AME 23</t>
  </si>
  <si>
    <t>AMS 23</t>
  </si>
  <si>
    <t>AME</t>
  </si>
  <si>
    <t>AMS</t>
  </si>
  <si>
    <t>Valeur absolue 2030</t>
  </si>
  <si>
    <t>Valeur absolue 2050</t>
  </si>
  <si>
    <t>commentaire</t>
  </si>
  <si>
    <t>BEC</t>
  </si>
  <si>
    <t>POPULATION</t>
  </si>
  <si>
    <t>Variation par rapport a 2014</t>
  </si>
  <si>
    <t>population métropole run2</t>
  </si>
  <si>
    <t>Sobriete</t>
  </si>
  <si>
    <t>Mécanique</t>
  </si>
  <si>
    <t>Variation par rapport a 2014 (par habitant)</t>
  </si>
  <si>
    <t>AME = TEND. AMS = S2</t>
  </si>
  <si>
    <t>Electricité</t>
  </si>
  <si>
    <t>AMS = S2. Pour l’AME j’ai pris une hausse moins forte TEND/S4 qui me semble excessif</t>
  </si>
  <si>
    <t>Electronique</t>
  </si>
  <si>
    <t>Divers</t>
  </si>
  <si>
    <t>Engrais azotés</t>
  </si>
  <si>
    <t>Engrais autres</t>
  </si>
  <si>
    <t>Repris des engrais N</t>
  </si>
  <si>
    <t>Phytosanitaires</t>
  </si>
  <si>
    <t>Détergents, savons</t>
  </si>
  <si>
    <t>Peintures, colles, etc.</t>
  </si>
  <si>
    <t>Pharmacie</t>
  </si>
  <si>
    <t>Textile</t>
  </si>
  <si>
    <t>AME = S4 (pour avoir un différentiel avec l'AMS). AMS = S2</t>
  </si>
  <si>
    <t>Papier sanitaire</t>
  </si>
  <si>
    <t>AME : multi-épaisseurs (convergence DE/US)</t>
  </si>
  <si>
    <t>Papier graphique</t>
  </si>
  <si>
    <t>AME : TEND avec forte dématérialisation des usages du papier, un peu moins poussé en AMS (entre S2 et S3)</t>
  </si>
  <si>
    <t>Papiers spéciaux</t>
  </si>
  <si>
    <t>Repris papier graphique</t>
  </si>
  <si>
    <t>Sucre agroalimentaire</t>
  </si>
  <si>
    <t>Hyp alimentation MOSUT</t>
  </si>
  <si>
    <t>Prod/Conso</t>
  </si>
  <si>
    <t>Rapport P/C</t>
  </si>
  <si>
    <t>Peintures, vernis, colles</t>
  </si>
  <si>
    <t>Eolien</t>
  </si>
  <si>
    <t>Photovoltaique</t>
  </si>
  <si>
    <t>Méthanisation</t>
  </si>
  <si>
    <t>Vélo</t>
  </si>
  <si>
    <t>2 roues</t>
  </si>
  <si>
    <t>Bus/Car</t>
  </si>
  <si>
    <t>Train personnes</t>
  </si>
  <si>
    <t>Voiture</t>
  </si>
  <si>
    <t>Avion intérieur - personnes</t>
  </si>
  <si>
    <t>Avion international - personnes</t>
  </si>
  <si>
    <t>Transport fluvial - personnes</t>
  </si>
  <si>
    <t>VU léger</t>
  </si>
  <si>
    <t>Poids lourds</t>
  </si>
  <si>
    <t>Train - marchandises</t>
  </si>
  <si>
    <t>Transport fluvial - marchandises</t>
  </si>
  <si>
    <t>Avion - marchandises</t>
  </si>
  <si>
    <t>BTP</t>
  </si>
  <si>
    <t>Rythme de Construction</t>
  </si>
  <si>
    <t xml:space="preserve">Maison individuelle </t>
  </si>
  <si>
    <t>(nb logts)</t>
  </si>
  <si>
    <t>Hyp bâtiments</t>
  </si>
  <si>
    <t xml:space="preserve">Logement collectif </t>
  </si>
  <si>
    <t xml:space="preserve">Tertiaire CHEB </t>
  </si>
  <si>
    <t>(millier de m²)</t>
  </si>
  <si>
    <t xml:space="preserve">Complément Tertiaire hors CHEB </t>
  </si>
  <si>
    <t>chiffres run1 à mettre à jour</t>
  </si>
  <si>
    <t xml:space="preserve">Bâtiments industriels et agricoles </t>
  </si>
  <si>
    <t>Rythme de Rénovation BBC</t>
  </si>
  <si>
    <t>Maison individuelle (nb logts)</t>
  </si>
  <si>
    <t>pb données Menfis… reprise AMS S2 ; AME S4</t>
  </si>
  <si>
    <t>Logement collectif (nb logts)</t>
  </si>
  <si>
    <t>pb données Menfis… reprise AMS S2 ; AME S5</t>
  </si>
  <si>
    <t>Tertiaire (millier de m²)</t>
  </si>
  <si>
    <t>Sorties modèle tertiaire</t>
  </si>
  <si>
    <t>Rythme de Réno. non BBC</t>
  </si>
  <si>
    <t>pb données Menfis…</t>
  </si>
  <si>
    <t>AME : Sorties modèle tertiaire. AMS : S2</t>
  </si>
  <si>
    <t>Surface moyenne</t>
  </si>
  <si>
    <t>Maison individuelle neuve</t>
  </si>
  <si>
    <t>m²</t>
  </si>
  <si>
    <t>Logement collectif neuf</t>
  </si>
  <si>
    <t>Substitution</t>
  </si>
  <si>
    <t>Modes constructifs</t>
  </si>
  <si>
    <t>Structure bois</t>
  </si>
  <si>
    <t>%</t>
  </si>
  <si>
    <t>Inertie géosourcée</t>
  </si>
  <si>
    <t>Hyp structures mixtes bois-béton contient 50 % bois</t>
  </si>
  <si>
    <t>Tertiaire neuf</t>
  </si>
  <si>
    <t>Bâtiments industriels et agricoles</t>
  </si>
  <si>
    <t>Efficacite</t>
  </si>
  <si>
    <t xml:space="preserve">Isolation (neuf) </t>
  </si>
  <si>
    <t>Toiture</t>
  </si>
  <si>
    <t xml:space="preserve">Indicateur de résistance thermique </t>
  </si>
  <si>
    <t>m².K/W</t>
  </si>
  <si>
    <t>Planchers</t>
  </si>
  <si>
    <t>Indicateur de résistance thermique</t>
  </si>
  <si>
    <t>Murs</t>
  </si>
  <si>
    <t>Isolation (neuf)</t>
  </si>
  <si>
    <t>Part de marché du triple vitrage</t>
  </si>
  <si>
    <t>Réduction du PVC</t>
  </si>
  <si>
    <t>Part de marché des menuiseries PVC</t>
  </si>
  <si>
    <t>AME S4, AMS S2</t>
  </si>
  <si>
    <t>Part de marché des tubes d'évacuation EU/EV en PVC</t>
  </si>
  <si>
    <t>Part des sols PVC dans le marché des sols souples</t>
  </si>
  <si>
    <t>Isolants biosourcés</t>
  </si>
  <si>
    <t>Part de marché des isolants biosourcés</t>
  </si>
  <si>
    <t>On y va un peu plus fort que l’ADEME en AMSsur les isolants biosourcés (cf hyp forêt)</t>
  </si>
  <si>
    <t>Concerne le neuf et la réno / en MI, LC et tertiaire, mais pas Indus/Agri</t>
  </si>
  <si>
    <t xml:space="preserve">Part de marché des isolants biosourcés en Charpente bois (n'affecte pas les toits plats ni les charpentes métalliques) </t>
  </si>
  <si>
    <t>Réduction du Polysytyrène</t>
  </si>
  <si>
    <t xml:space="preserve">Part de marché du PSE/PSX en murs </t>
  </si>
  <si>
    <t>Base 100 en 2014</t>
  </si>
  <si>
    <t>Réduction du Polyuréthane</t>
  </si>
  <si>
    <t xml:space="preserve">Part de marché du PU en toiture </t>
  </si>
  <si>
    <t>Base 100 en 2015</t>
  </si>
  <si>
    <t>AME = AMS = ADEME</t>
  </si>
  <si>
    <t>Bardage bois</t>
  </si>
  <si>
    <t>Maison individuelle diffuse + groupée / en neuf et réno</t>
  </si>
  <si>
    <t>Part du bardage bois dans marché des bardages en MI</t>
  </si>
  <si>
    <t>AME constant 2014, AMS S2</t>
  </si>
  <si>
    <t>Logement collectif et résidences / en neuf et réno</t>
  </si>
  <si>
    <t>Part du bardage bois dans marché des bardages en LC</t>
  </si>
  <si>
    <t>AME : S4, AMS =S2</t>
  </si>
  <si>
    <t>Tertiaire (tous)  / en neuf et réno</t>
  </si>
  <si>
    <t>Part du bardage bois dans marché des bardages en tertiaire</t>
  </si>
  <si>
    <t>Bâtiments industriels et agricoles (yc entrepôts)  / en neuf et réno</t>
  </si>
  <si>
    <t>Part du bardage bois dans marché des bardages en indus/agri</t>
  </si>
  <si>
    <t>AME S4, AMS S3</t>
  </si>
  <si>
    <t>Taux d'ajout</t>
  </si>
  <si>
    <t>Ratio du tonnage de ciment sur le tonnage de clinker</t>
  </si>
  <si>
    <t>Taux d'ajout au clinker dans le ciment</t>
  </si>
  <si>
    <t xml:space="preserve"> </t>
  </si>
  <si>
    <t>taux d'import de ciment et de clinker</t>
  </si>
  <si>
    <t>ramené à un % sur le tonnage de ciment</t>
  </si>
  <si>
    <t>TRSP</t>
  </si>
  <si>
    <t xml:space="preserve">km.voyageurs </t>
  </si>
  <si>
    <t>voiture</t>
  </si>
  <si>
    <t>Hyp transports run1</t>
  </si>
  <si>
    <t>taux de remplissage</t>
  </si>
  <si>
    <t>Hyp transports run2</t>
  </si>
  <si>
    <t>durée de vie</t>
  </si>
  <si>
    <t>Constant niveau 2014</t>
  </si>
  <si>
    <t>poids par capacité</t>
  </si>
  <si>
    <t>Constant niveau 2015</t>
  </si>
  <si>
    <t>vélo</t>
  </si>
  <si>
    <t>Hyp transports run5</t>
  </si>
  <si>
    <t>2RM</t>
  </si>
  <si>
    <t>Hyp transports run6</t>
  </si>
  <si>
    <t>bus/cars</t>
  </si>
  <si>
    <t>Hyp transports run7</t>
  </si>
  <si>
    <t>train</t>
  </si>
  <si>
    <t>Hyp transports run8</t>
  </si>
  <si>
    <t>transport fluvial de personnes</t>
  </si>
  <si>
    <t>Hyp transports run9</t>
  </si>
  <si>
    <t>aviation intérieure</t>
  </si>
  <si>
    <t>Hyp transports run10</t>
  </si>
  <si>
    <t>aviation internationale</t>
  </si>
  <si>
    <t>Hyp transports run11</t>
  </si>
  <si>
    <t>t.km</t>
  </si>
  <si>
    <t xml:space="preserve">PL </t>
  </si>
  <si>
    <t>Hyp transports run12</t>
  </si>
  <si>
    <t>PL</t>
  </si>
  <si>
    <t>fret ferroviaire</t>
  </si>
  <si>
    <t>Hyp transports run14</t>
  </si>
  <si>
    <t>VUL</t>
  </si>
  <si>
    <t>Hyp transports run15</t>
  </si>
  <si>
    <t>transport fluvial de marchandises</t>
  </si>
  <si>
    <t>Hyp transports run16</t>
  </si>
  <si>
    <t>fret aérien</t>
  </si>
  <si>
    <t>Transport routier neuf</t>
  </si>
  <si>
    <t>Rythme de construction des Autoroutes</t>
  </si>
  <si>
    <t>km/an</t>
  </si>
  <si>
    <t>Rythme de construction des routes nationales</t>
  </si>
  <si>
    <t>Rythme de construction des routes départementales</t>
  </si>
  <si>
    <t>AME : à discuter. AMS S2</t>
  </si>
  <si>
    <t>Rythme de construction des routes communales</t>
  </si>
  <si>
    <t>Développement des routes en béton</t>
  </si>
  <si>
    <t>Voies ferrées</t>
  </si>
  <si>
    <t>Rythme de construction des LGV</t>
  </si>
  <si>
    <t>?</t>
  </si>
  <si>
    <t>Rythme de construction des autres voies ferrées</t>
  </si>
  <si>
    <t>Rythme de construction des métros et RER</t>
  </si>
  <si>
    <t>Rythme de construction des tramways</t>
  </si>
  <si>
    <t>EMB</t>
  </si>
  <si>
    <t>Emballages acier</t>
  </si>
  <si>
    <t>AME TEND (ou S4 si indisponible), AMS S2</t>
  </si>
  <si>
    <t>Emballages alu</t>
  </si>
  <si>
    <t>Emballages bois</t>
  </si>
  <si>
    <t>Emballages cartons ondulés</t>
  </si>
  <si>
    <t>Emballages cartons plats</t>
  </si>
  <si>
    <t>Emballages papier</t>
  </si>
  <si>
    <t>Emballages plastiques sacs</t>
  </si>
  <si>
    <t>Emballages plastiques boites, transport</t>
  </si>
  <si>
    <t>Emballages plastiques bouteilles</t>
  </si>
  <si>
    <t>Emballages plastiques films</t>
  </si>
  <si>
    <t>Emballages verre</t>
  </si>
  <si>
    <t>Emballages papier cartons</t>
  </si>
  <si>
    <t>Emballages plastiques</t>
  </si>
  <si>
    <t>Réutilisation</t>
  </si>
  <si>
    <t>Taux atteint</t>
  </si>
  <si>
    <t xml:space="preserve">Ré-utilisation ça correspond à quoi ? </t>
  </si>
  <si>
    <t>42% (to change)</t>
  </si>
  <si>
    <t>MAT</t>
  </si>
  <si>
    <t>Taux MPR</t>
  </si>
  <si>
    <t>Acier</t>
  </si>
  <si>
    <t>Hyp industrie</t>
  </si>
  <si>
    <t>Aluminium</t>
  </si>
  <si>
    <t>Verre creux</t>
  </si>
  <si>
    <t>Verre plat</t>
  </si>
  <si>
    <t>Verre autre</t>
  </si>
  <si>
    <t>Papier carton emballage</t>
  </si>
  <si>
    <t>Polyéthylène</t>
  </si>
  <si>
    <t>Les valeurs de réf de Pepit0 ne sont pas robustes. Valeur de départ = 5%</t>
  </si>
  <si>
    <t>Polypropylène</t>
  </si>
  <si>
    <t>PVC</t>
  </si>
  <si>
    <t>Polystyrène</t>
  </si>
  <si>
    <t>AME : on met zéro par cohérence / AMS</t>
  </si>
  <si>
    <t>PET</t>
  </si>
  <si>
    <t>Autres thermoplastiques</t>
  </si>
  <si>
    <t>Polyuréthane</t>
  </si>
  <si>
    <t>Autres thermodurcissables</t>
  </si>
  <si>
    <t>Travail de l'acier</t>
  </si>
  <si>
    <t>Travail de l'aluminium</t>
  </si>
  <si>
    <t>Clinker</t>
  </si>
  <si>
    <t>Ciment</t>
  </si>
  <si>
    <t>Verre</t>
  </si>
  <si>
    <t>Ammoniac</t>
  </si>
  <si>
    <t>Chlore</t>
  </si>
  <si>
    <t>Soude</t>
  </si>
  <si>
    <t>Ethylène</t>
  </si>
  <si>
    <t>Propylène</t>
  </si>
  <si>
    <t>BTX</t>
  </si>
  <si>
    <t>Coupes C4</t>
  </si>
  <si>
    <t>Sucre</t>
  </si>
  <si>
    <t>Verre autres</t>
  </si>
  <si>
    <t>Béton</t>
  </si>
  <si>
    <t>Ceramiques</t>
  </si>
  <si>
    <t>Lubrifiants</t>
  </si>
  <si>
    <t>Cires, paraffines</t>
  </si>
  <si>
    <t>Pâte à papier vierge</t>
  </si>
  <si>
    <t>Caoutchoucs</t>
  </si>
  <si>
    <t>NRJ</t>
  </si>
  <si>
    <t>EnR</t>
  </si>
  <si>
    <t>Méthanisation - à la ferme</t>
  </si>
  <si>
    <t>capacité installée par an</t>
  </si>
  <si>
    <t>MW/an</t>
  </si>
  <si>
    <t>en attente des données PPE</t>
  </si>
  <si>
    <t>Méthanisation - déchet</t>
  </si>
  <si>
    <t>Méthanisation - industrie</t>
  </si>
  <si>
    <t>Méthanisation - STEP</t>
  </si>
  <si>
    <t>Méthanisation - Centralisé</t>
  </si>
  <si>
    <t>Méthanisation - ISDND</t>
  </si>
  <si>
    <t>Eolien - terrestre</t>
  </si>
  <si>
    <t>N2 RTE</t>
  </si>
  <si>
    <t>Eolien - off shore</t>
  </si>
  <si>
    <t>Calcul I4CE AME, N2 RTE AMS</t>
  </si>
  <si>
    <t>Photovoltaïque - au sol</t>
  </si>
  <si>
    <t>Photovoltaïque - Toiture</t>
  </si>
  <si>
    <t>AME23</t>
  </si>
  <si>
    <t>MOSUT- agri</t>
  </si>
  <si>
    <t>Historique</t>
  </si>
  <si>
    <t>Page 7</t>
  </si>
  <si>
    <t>population (milliers)</t>
  </si>
  <si>
    <t>https://www.unifa.fr/sites/default/files/2020anpea-observatoire-ferti-vf.pdf</t>
  </si>
  <si>
    <t>consommation N minéral (ktN)</t>
  </si>
  <si>
    <t>conso/hab (tN/hab)</t>
  </si>
  <si>
    <t>% / 2015</t>
  </si>
  <si>
    <t>NODU avec TS (M doses)</t>
  </si>
  <si>
    <t>https://naturefrance.fr/indicateurs/evolution-de-la-consommation-de-produits-phytosanitaires-en-usage-agricole</t>
  </si>
  <si>
    <t>conso/hab (doses/hab)</t>
  </si>
  <si>
    <t>Stabilité 2014-2019</t>
  </si>
  <si>
    <t>Modèle tertiaire</t>
  </si>
  <si>
    <t>Graphe 01 : Evolution de la surface rénovée selon le geste appliqué</t>
  </si>
  <si>
    <t>Millions de m²</t>
  </si>
  <si>
    <t xml:space="preserve"> Modeste</t>
  </si>
  <si>
    <t>Fenêtres</t>
  </si>
  <si>
    <t>Fenêtres + Murs</t>
  </si>
  <si>
    <t>Ensemble</t>
  </si>
  <si>
    <t xml:space="preserve"> BBC</t>
  </si>
  <si>
    <t>GTB</t>
  </si>
  <si>
    <t>Rénovation système de chauffage</t>
  </si>
  <si>
    <t>Total des surfaces bâti rénovées</t>
  </si>
  <si>
    <t>Total des surfaces systèmes de chauffage rénovées</t>
  </si>
  <si>
    <t>Total des surfaces rénovées</t>
  </si>
  <si>
    <t>AMS18</t>
  </si>
  <si>
    <t>Surfaces rénovées annuellement en millions de m²</t>
  </si>
  <si>
    <t>Rénovation faible</t>
  </si>
  <si>
    <t>Rénovation moyenne</t>
  </si>
  <si>
    <t>Rénovation importante</t>
  </si>
  <si>
    <t>Réno BBC (km²)</t>
  </si>
  <si>
    <t>Rebasé</t>
  </si>
  <si>
    <t>Réno non-BBC (km²)</t>
  </si>
  <si>
    <t>Hyp tertiaire</t>
  </si>
  <si>
    <t>Reprise ADEME</t>
  </si>
  <si>
    <t>calcul à partir des sorties MoSUT : AME = moyenne entre le run1 (mais réduction trop forte) et l'AME 21 (trop faible car plan protéines végétales) faute de données run2</t>
  </si>
  <si>
    <t>AME21</t>
  </si>
  <si>
    <t>var/2019</t>
  </si>
  <si>
    <t>AME run2</t>
  </si>
  <si>
    <t>AME run1</t>
  </si>
  <si>
    <t>AME 20021</t>
  </si>
  <si>
    <t>Qrtté engrais N</t>
  </si>
  <si>
    <t>Pop</t>
  </si>
  <si>
    <t>ENGRAIS N</t>
  </si>
  <si>
    <t>calcul à partir des sorties MoSUT (AME run1)</t>
  </si>
  <si>
    <t>AME constant (retour DGE), AMS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</si>
</sst>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-* #,##0.00\ _€_-;\-* #,##0.00\ _€_-;_-* \-??\ _€_-;_-@_-"/>
    <numFmt numFmtId="165" formatCode="0\ %"/>
    <numFmt numFmtId="166" formatCode="_-* #,##0.00_-;\-* #,##0.00_-;_-* \-??_-;_-@_-"/>
    <numFmt numFmtId="167" formatCode="0.0%"/>
    <numFmt numFmtId="168" formatCode="0.00\ %"/>
    <numFmt numFmtId="169" formatCode="_-* #,##0_-;\-* #,##0_-;_-* \-??_-;_-@_-"/>
    <numFmt numFmtId="170" formatCode="_-* #,##0.0_-;\-* #,##0.0_-;_-* \-??_-;_-@_-"/>
    <numFmt numFmtId="171" formatCode="0.0\ %"/>
    <numFmt numFmtId="172" formatCode="0E+00"/>
    <numFmt numFmtId="173" formatCode="0.0"/>
    <numFmt numFmtId="174" formatCode="#,##0_ ;\-#,##0\ "/>
    <numFmt numFmtId="175" formatCode="0.000"/>
    <numFmt numFmtId="176" formatCode="_-* #,##0\ _€_-;\-* #,##0\ _€_-;_-* \-??\ _€_-;_-@_-"/>
    <numFmt numFmtId="177" formatCode="_-* #,##0.0\ _€_-;\-* #,##0.0\ _€_-;_-* \-??\ _€_-;_-@_-"/>
  </numFmts>
  <fonts count="19" x14ac:knownFonts="1">
    <font>
      <sz val="11"/>
      <color rgb="FF000000"/>
      <name val="Calibri"/>
      <family val="2"/>
      <charset val="1"/>
    </font>
    <font>
      <sz val="11"/>
      <color rgb="FF262626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i/>
      <sz val="9"/>
      <color rgb="FF000000"/>
      <name val="Calibri"/>
      <family val="2"/>
      <charset val="1"/>
    </font>
    <font>
      <b/>
      <sz val="16"/>
      <color rgb="FF000000"/>
      <name val="Bahnschrift Condensed"/>
      <family val="2"/>
      <charset val="1"/>
    </font>
    <font>
      <sz val="11"/>
      <color rgb="FFA6A6A6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BF9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8497B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C5D9F1"/>
        <bgColor rgb="FFBDD7EE"/>
      </patternFill>
    </fill>
    <fill>
      <patternFill patternType="solid">
        <fgColor rgb="FFFFFFFF"/>
        <bgColor rgb="FFEDEDED"/>
      </patternFill>
    </fill>
    <fill>
      <patternFill patternType="solid">
        <fgColor rgb="FFA5A5A5"/>
        <bgColor rgb="FFA6A6A6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BDD7EE"/>
      </patternFill>
    </fill>
    <fill>
      <patternFill patternType="solid">
        <fgColor rgb="FFED7D31"/>
        <bgColor rgb="FFBF9000"/>
      </patternFill>
    </fill>
    <fill>
      <patternFill patternType="solid">
        <fgColor rgb="FFFF0000"/>
        <bgColor rgb="FF993300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FF9999"/>
        <bgColor rgb="FFED7D31"/>
      </patternFill>
    </fill>
    <fill>
      <patternFill patternType="solid">
        <fgColor rgb="FFEDEDED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D6DCE5"/>
        <bgColor rgb="FFD9D9D9"/>
      </patternFill>
    </fill>
    <fill>
      <patternFill patternType="solid">
        <fgColor rgb="FF808080"/>
        <bgColor rgb="FF8497B0"/>
      </patternFill>
    </fill>
    <fill>
      <patternFill patternType="solid">
        <fgColor rgb="FFD9D9D9"/>
        <bgColor rgb="FFD6DCE5"/>
      </patternFill>
    </fill>
    <fill>
      <patternFill patternType="solid">
        <fgColor rgb="FFBDD7EE"/>
        <bgColor rgb="FFC5D9F1"/>
      </patternFill>
    </fill>
  </fills>
  <borders count="5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">
    <xf numFmtId="0" fontId="0" fillId="0" borderId="0"/>
    <xf numFmtId="166" fontId="18" fillId="0" borderId="0" applyBorder="0" applyProtection="0"/>
    <xf numFmtId="165" fontId="18" fillId="0" borderId="0" applyBorder="0" applyProtection="0"/>
    <xf numFmtId="3" fontId="1" fillId="2" borderId="0">
      <alignment horizontal="center" vertical="center"/>
      <protection locked="0"/>
    </xf>
    <xf numFmtId="164" fontId="2" fillId="0" borderId="0" applyBorder="0" applyProtection="0"/>
    <xf numFmtId="0" fontId="2" fillId="0" borderId="0"/>
    <xf numFmtId="0" fontId="18" fillId="0" borderId="0"/>
    <xf numFmtId="0" fontId="18" fillId="0" borderId="0"/>
    <xf numFmtId="165" fontId="18" fillId="0" borderId="0" applyBorder="0" applyProtection="0"/>
  </cellStyleXfs>
  <cellXfs count="404">
    <xf numFmtId="0" fontId="0" fillId="0" borderId="0" xfId="0"/>
    <xf numFmtId="0" fontId="0" fillId="3" borderId="0" xfId="0" applyFill="1"/>
    <xf numFmtId="0" fontId="0" fillId="3" borderId="1" xfId="0" applyFill="1" applyBorder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3" xfId="0" applyFill="1" applyBorder="1"/>
    <xf numFmtId="0" fontId="4" fillId="3" borderId="0" xfId="0" applyFont="1" applyFill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 readingOrder="1"/>
    </xf>
    <xf numFmtId="0" fontId="5" fillId="10" borderId="10" xfId="0" applyFont="1" applyFill="1" applyBorder="1" applyAlignment="1">
      <alignment horizontal="center" vertical="center" wrapText="1" readingOrder="1"/>
    </xf>
    <xf numFmtId="0" fontId="5" fillId="11" borderId="9" xfId="0" applyFont="1" applyFill="1" applyBorder="1" applyAlignment="1">
      <alignment horizontal="center" vertical="center" wrapText="1" readingOrder="1"/>
    </xf>
    <xf numFmtId="0" fontId="5" fillId="11" borderId="10" xfId="0" applyFont="1" applyFill="1" applyBorder="1" applyAlignment="1">
      <alignment horizontal="center" vertical="center" wrapText="1" readingOrder="1"/>
    </xf>
    <xf numFmtId="0" fontId="5" fillId="12" borderId="9" xfId="0" applyFont="1" applyFill="1" applyBorder="1" applyAlignment="1">
      <alignment horizontal="center" vertical="center" wrapText="1" readingOrder="1"/>
    </xf>
    <xf numFmtId="0" fontId="5" fillId="12" borderId="10" xfId="0" applyFont="1" applyFill="1" applyBorder="1" applyAlignment="1">
      <alignment horizontal="center" vertical="center" wrapText="1" readingOrder="1"/>
    </xf>
    <xf numFmtId="0" fontId="5" fillId="13" borderId="9" xfId="0" applyFont="1" applyFill="1" applyBorder="1" applyAlignment="1">
      <alignment horizontal="center" vertical="center" wrapText="1" readingOrder="1"/>
    </xf>
    <xf numFmtId="0" fontId="5" fillId="13" borderId="10" xfId="0" applyFont="1" applyFill="1" applyBorder="1" applyAlignment="1">
      <alignment horizontal="center" vertical="center" wrapText="1" readingOrder="1"/>
    </xf>
    <xf numFmtId="0" fontId="5" fillId="14" borderId="9" xfId="0" applyFont="1" applyFill="1" applyBorder="1" applyAlignment="1">
      <alignment horizontal="center" vertical="center" wrapText="1" readingOrder="1"/>
    </xf>
    <xf numFmtId="0" fontId="5" fillId="14" borderId="11" xfId="0" applyFont="1" applyFill="1" applyBorder="1" applyAlignment="1">
      <alignment horizontal="center" vertical="center" wrapText="1" readingOrder="1"/>
    </xf>
    <xf numFmtId="0" fontId="0" fillId="0" borderId="12" xfId="0" applyBorder="1" applyAlignment="1">
      <alignment horizontal="center"/>
    </xf>
    <xf numFmtId="166" fontId="0" fillId="0" borderId="12" xfId="1" applyFont="1" applyBorder="1" applyAlignment="1" applyProtection="1">
      <alignment horizontal="center"/>
    </xf>
    <xf numFmtId="0" fontId="0" fillId="15" borderId="12" xfId="0" applyFill="1" applyBorder="1" applyAlignment="1">
      <alignment horizontal="left"/>
    </xf>
    <xf numFmtId="0" fontId="0" fillId="0" borderId="13" xfId="0" applyBorder="1"/>
    <xf numFmtId="0" fontId="0" fillId="0" borderId="14" xfId="0" applyBorder="1" applyAlignment="1">
      <alignment horizontal="right"/>
    </xf>
    <xf numFmtId="3" fontId="6" fillId="0" borderId="15" xfId="2" applyNumberFormat="1" applyFont="1" applyBorder="1" applyProtection="1"/>
    <xf numFmtId="165" fontId="0" fillId="10" borderId="16" xfId="2" applyFont="1" applyFill="1" applyBorder="1" applyAlignment="1" applyProtection="1">
      <alignment horizontal="left" vertical="center"/>
    </xf>
    <xf numFmtId="165" fontId="0" fillId="10" borderId="17" xfId="2" applyFont="1" applyFill="1" applyBorder="1" applyAlignment="1" applyProtection="1">
      <alignment horizontal="left" vertical="center"/>
    </xf>
    <xf numFmtId="165" fontId="0" fillId="11" borderId="16" xfId="2" applyFont="1" applyFill="1" applyBorder="1" applyAlignment="1" applyProtection="1">
      <alignment horizontal="left" vertical="center"/>
    </xf>
    <xf numFmtId="165" fontId="0" fillId="11" borderId="17" xfId="2" applyFont="1" applyFill="1" applyBorder="1" applyAlignment="1" applyProtection="1">
      <alignment horizontal="left" vertical="center"/>
    </xf>
    <xf numFmtId="165" fontId="0" fillId="12" borderId="16" xfId="2" applyFont="1" applyFill="1" applyBorder="1" applyAlignment="1" applyProtection="1">
      <alignment horizontal="left" vertical="center"/>
    </xf>
    <xf numFmtId="165" fontId="0" fillId="12" borderId="17" xfId="2" applyFont="1" applyFill="1" applyBorder="1" applyAlignment="1" applyProtection="1">
      <alignment horizontal="left" vertical="center"/>
    </xf>
    <xf numFmtId="165" fontId="0" fillId="13" borderId="16" xfId="2" applyFont="1" applyFill="1" applyBorder="1" applyAlignment="1" applyProtection="1">
      <alignment horizontal="left" vertical="center"/>
    </xf>
    <xf numFmtId="165" fontId="0" fillId="13" borderId="17" xfId="2" applyFont="1" applyFill="1" applyBorder="1" applyAlignment="1" applyProtection="1">
      <alignment horizontal="left" vertical="center"/>
    </xf>
    <xf numFmtId="165" fontId="0" fillId="14" borderId="16" xfId="2" applyFont="1" applyFill="1" applyBorder="1" applyAlignment="1" applyProtection="1">
      <alignment horizontal="left" vertical="center"/>
    </xf>
    <xf numFmtId="165" fontId="0" fillId="14" borderId="17" xfId="2" applyFont="1" applyFill="1" applyBorder="1" applyAlignment="1" applyProtection="1">
      <alignment horizontal="left" vertical="center"/>
    </xf>
    <xf numFmtId="167" fontId="0" fillId="3" borderId="0" xfId="0" applyNumberFormat="1" applyFill="1"/>
    <xf numFmtId="3" fontId="0" fillId="3" borderId="0" xfId="0" applyNumberFormat="1" applyFill="1"/>
    <xf numFmtId="168" fontId="18" fillId="0" borderId="0" xfId="2" applyNumberFormat="1" applyBorder="1" applyProtection="1"/>
    <xf numFmtId="0" fontId="0" fillId="0" borderId="18" xfId="0" applyBorder="1" applyAlignment="1">
      <alignment horizontal="right"/>
    </xf>
    <xf numFmtId="0" fontId="3" fillId="0" borderId="19" xfId="2" applyNumberFormat="1" applyFont="1" applyBorder="1" applyAlignment="1" applyProtection="1">
      <alignment horizontal="center" vertical="center"/>
    </xf>
    <xf numFmtId="165" fontId="0" fillId="10" borderId="18" xfId="2" applyFont="1" applyFill="1" applyBorder="1" applyAlignment="1" applyProtection="1">
      <alignment horizontal="left" vertical="center"/>
    </xf>
    <xf numFmtId="165" fontId="0" fillId="10" borderId="20" xfId="2" applyFont="1" applyFill="1" applyBorder="1" applyAlignment="1" applyProtection="1">
      <alignment horizontal="left" vertical="center"/>
    </xf>
    <xf numFmtId="165" fontId="0" fillId="11" borderId="18" xfId="2" applyFont="1" applyFill="1" applyBorder="1" applyAlignment="1" applyProtection="1">
      <alignment horizontal="left" vertical="center"/>
    </xf>
    <xf numFmtId="165" fontId="0" fillId="11" borderId="20" xfId="2" applyFont="1" applyFill="1" applyBorder="1" applyAlignment="1" applyProtection="1">
      <alignment horizontal="left" vertical="center"/>
    </xf>
    <xf numFmtId="165" fontId="0" fillId="12" borderId="18" xfId="2" applyFont="1" applyFill="1" applyBorder="1" applyAlignment="1" applyProtection="1">
      <alignment horizontal="left" vertical="center"/>
    </xf>
    <xf numFmtId="165" fontId="0" fillId="12" borderId="20" xfId="2" applyFont="1" applyFill="1" applyBorder="1" applyAlignment="1" applyProtection="1">
      <alignment horizontal="left" vertical="center"/>
    </xf>
    <xf numFmtId="165" fontId="0" fillId="13" borderId="18" xfId="2" applyFont="1" applyFill="1" applyBorder="1" applyAlignment="1" applyProtection="1">
      <alignment horizontal="left" vertical="center"/>
    </xf>
    <xf numFmtId="165" fontId="0" fillId="13" borderId="20" xfId="2" applyFont="1" applyFill="1" applyBorder="1" applyAlignment="1" applyProtection="1">
      <alignment horizontal="left" vertical="center"/>
    </xf>
    <xf numFmtId="165" fontId="0" fillId="14" borderId="18" xfId="2" applyFont="1" applyFill="1" applyBorder="1" applyAlignment="1" applyProtection="1">
      <alignment horizontal="left" vertical="center"/>
    </xf>
    <xf numFmtId="165" fontId="0" fillId="14" borderId="20" xfId="2" applyFont="1" applyFill="1" applyBorder="1" applyAlignment="1" applyProtection="1">
      <alignment horizontal="left" vertical="center"/>
    </xf>
    <xf numFmtId="165" fontId="3" fillId="0" borderId="19" xfId="2" applyFont="1" applyBorder="1" applyAlignment="1" applyProtection="1">
      <alignment horizontal="center" vertical="center"/>
    </xf>
    <xf numFmtId="0" fontId="0" fillId="0" borderId="12" xfId="0" applyBorder="1" applyAlignment="1">
      <alignment horizontal="left"/>
    </xf>
    <xf numFmtId="0" fontId="0" fillId="0" borderId="21" xfId="0" applyBorder="1" applyAlignment="1">
      <alignment horizontal="right"/>
    </xf>
    <xf numFmtId="165" fontId="3" fillId="0" borderId="22" xfId="2" applyFont="1" applyBorder="1" applyAlignment="1" applyProtection="1">
      <alignment horizontal="center" vertical="center"/>
    </xf>
    <xf numFmtId="165" fontId="0" fillId="10" borderId="23" xfId="2" applyFont="1" applyFill="1" applyBorder="1" applyAlignment="1" applyProtection="1">
      <alignment horizontal="left" vertical="center"/>
    </xf>
    <xf numFmtId="165" fontId="0" fillId="10" borderId="24" xfId="2" applyFont="1" applyFill="1" applyBorder="1" applyAlignment="1" applyProtection="1">
      <alignment horizontal="left" vertical="center"/>
    </xf>
    <xf numFmtId="165" fontId="0" fillId="11" borderId="23" xfId="2" applyFont="1" applyFill="1" applyBorder="1" applyAlignment="1" applyProtection="1">
      <alignment horizontal="left" vertical="center"/>
    </xf>
    <xf numFmtId="165" fontId="0" fillId="11" borderId="24" xfId="2" applyFont="1" applyFill="1" applyBorder="1" applyAlignment="1" applyProtection="1">
      <alignment horizontal="left" vertical="center"/>
    </xf>
    <xf numFmtId="165" fontId="0" fillId="12" borderId="23" xfId="2" applyFont="1" applyFill="1" applyBorder="1" applyAlignment="1" applyProtection="1">
      <alignment horizontal="left" vertical="center"/>
    </xf>
    <xf numFmtId="165" fontId="0" fillId="12" borderId="24" xfId="2" applyFont="1" applyFill="1" applyBorder="1" applyAlignment="1" applyProtection="1">
      <alignment horizontal="left" vertical="center"/>
    </xf>
    <xf numFmtId="165" fontId="0" fillId="13" borderId="23" xfId="2" applyFont="1" applyFill="1" applyBorder="1" applyAlignment="1" applyProtection="1">
      <alignment horizontal="left" vertical="center"/>
    </xf>
    <xf numFmtId="165" fontId="0" fillId="13" borderId="24" xfId="2" applyFont="1" applyFill="1" applyBorder="1" applyAlignment="1" applyProtection="1">
      <alignment horizontal="left" vertical="center"/>
    </xf>
    <xf numFmtId="165" fontId="0" fillId="14" borderId="23" xfId="2" applyFont="1" applyFill="1" applyBorder="1" applyAlignment="1" applyProtection="1">
      <alignment horizontal="left" vertical="center"/>
    </xf>
    <xf numFmtId="165" fontId="0" fillId="14" borderId="24" xfId="2" applyFont="1" applyFill="1" applyBorder="1" applyAlignment="1" applyProtection="1">
      <alignment horizontal="left" vertical="center"/>
    </xf>
    <xf numFmtId="0" fontId="7" fillId="0" borderId="12" xfId="0" applyFont="1" applyBorder="1" applyAlignment="1">
      <alignment horizontal="center"/>
    </xf>
    <xf numFmtId="166" fontId="7" fillId="0" borderId="12" xfId="1" applyFont="1" applyBorder="1" applyAlignment="1" applyProtection="1">
      <alignment horizontal="center"/>
    </xf>
    <xf numFmtId="0" fontId="7" fillId="15" borderId="25" xfId="0" applyFont="1" applyFill="1" applyBorder="1" applyAlignment="1">
      <alignment horizontal="left"/>
    </xf>
    <xf numFmtId="0" fontId="0" fillId="15" borderId="25" xfId="0" applyFill="1" applyBorder="1" applyAlignment="1">
      <alignment horizontal="left"/>
    </xf>
    <xf numFmtId="0" fontId="0" fillId="0" borderId="26" xfId="0" applyBorder="1"/>
    <xf numFmtId="0" fontId="0" fillId="0" borderId="27" xfId="0" applyBorder="1" applyAlignment="1">
      <alignment horizontal="right"/>
    </xf>
    <xf numFmtId="165" fontId="3" fillId="0" borderId="2" xfId="2" applyFont="1" applyBorder="1" applyAlignment="1" applyProtection="1">
      <alignment horizontal="center" vertical="center"/>
    </xf>
    <xf numFmtId="165" fontId="3" fillId="0" borderId="0" xfId="2" applyFont="1" applyBorder="1" applyAlignment="1" applyProtection="1">
      <alignment horizontal="center" vertical="center"/>
    </xf>
    <xf numFmtId="165" fontId="0" fillId="11" borderId="27" xfId="2" applyFont="1" applyFill="1" applyBorder="1" applyAlignment="1" applyProtection="1">
      <alignment horizontal="left" vertical="center"/>
    </xf>
    <xf numFmtId="165" fontId="0" fillId="11" borderId="28" xfId="2" applyFont="1" applyFill="1" applyBorder="1" applyAlignment="1" applyProtection="1">
      <alignment horizontal="left" vertical="center"/>
    </xf>
    <xf numFmtId="165" fontId="0" fillId="12" borderId="27" xfId="2" applyFont="1" applyFill="1" applyBorder="1" applyAlignment="1" applyProtection="1">
      <alignment horizontal="left" vertical="center"/>
    </xf>
    <xf numFmtId="165" fontId="0" fillId="12" borderId="28" xfId="2" applyFont="1" applyFill="1" applyBorder="1" applyAlignment="1" applyProtection="1">
      <alignment horizontal="left" vertical="center"/>
    </xf>
    <xf numFmtId="165" fontId="0" fillId="13" borderId="1" xfId="2" applyFont="1" applyFill="1" applyBorder="1" applyAlignment="1" applyProtection="1">
      <alignment horizontal="left" vertical="center"/>
    </xf>
    <xf numFmtId="165" fontId="0" fillId="13" borderId="29" xfId="2" applyFont="1" applyFill="1" applyBorder="1" applyAlignment="1" applyProtection="1">
      <alignment horizontal="left" vertical="center"/>
    </xf>
    <xf numFmtId="165" fontId="0" fillId="14" borderId="27" xfId="2" applyFont="1" applyFill="1" applyBorder="1" applyAlignment="1" applyProtection="1">
      <alignment horizontal="left" vertical="center"/>
    </xf>
    <xf numFmtId="165" fontId="0" fillId="14" borderId="28" xfId="2" applyFont="1" applyFill="1" applyBorder="1" applyAlignment="1" applyProtection="1">
      <alignment horizontal="left" vertical="center"/>
    </xf>
    <xf numFmtId="0" fontId="7" fillId="0" borderId="30" xfId="0" applyFont="1" applyBorder="1" applyAlignment="1">
      <alignment horizontal="left"/>
    </xf>
    <xf numFmtId="0" fontId="0" fillId="0" borderId="29" xfId="0" applyBorder="1"/>
    <xf numFmtId="0" fontId="0" fillId="0" borderId="27" xfId="0" applyBorder="1"/>
    <xf numFmtId="2" fontId="4" fillId="3" borderId="0" xfId="0" applyNumberFormat="1" applyFont="1" applyFill="1" applyAlignment="1">
      <alignment horizontal="right" vertical="center"/>
    </xf>
    <xf numFmtId="2" fontId="0" fillId="11" borderId="27" xfId="0" applyNumberFormat="1" applyFill="1" applyBorder="1" applyAlignment="1">
      <alignment horizontal="right"/>
    </xf>
    <xf numFmtId="0" fontId="0" fillId="11" borderId="28" xfId="0" applyFill="1" applyBorder="1" applyAlignment="1">
      <alignment horizontal="right"/>
    </xf>
    <xf numFmtId="2" fontId="0" fillId="12" borderId="1" xfId="0" applyNumberFormat="1" applyFill="1" applyBorder="1" applyAlignment="1">
      <alignment horizontal="right"/>
    </xf>
    <xf numFmtId="0" fontId="0" fillId="12" borderId="29" xfId="0" applyFill="1" applyBorder="1" applyAlignment="1">
      <alignment horizontal="right"/>
    </xf>
    <xf numFmtId="2" fontId="0" fillId="13" borderId="1" xfId="0" applyNumberFormat="1" applyFill="1" applyBorder="1" applyAlignment="1">
      <alignment horizontal="right"/>
    </xf>
    <xf numFmtId="0" fontId="0" fillId="13" borderId="29" xfId="0" applyFill="1" applyBorder="1" applyAlignment="1">
      <alignment horizontal="right"/>
    </xf>
    <xf numFmtId="2" fontId="0" fillId="14" borderId="1" xfId="0" applyNumberFormat="1" applyFill="1" applyBorder="1" applyAlignment="1">
      <alignment horizontal="right" vertical="center"/>
    </xf>
    <xf numFmtId="0" fontId="0" fillId="14" borderId="28" xfId="0" applyFill="1" applyBorder="1" applyAlignment="1">
      <alignment horizontal="right" vertical="center"/>
    </xf>
    <xf numFmtId="0" fontId="0" fillId="0" borderId="14" xfId="0" applyBorder="1" applyAlignment="1">
      <alignment horizontal="center"/>
    </xf>
    <xf numFmtId="166" fontId="0" fillId="0" borderId="31" xfId="1" applyFont="1" applyBorder="1" applyAlignment="1" applyProtection="1">
      <alignment horizontal="center"/>
    </xf>
    <xf numFmtId="0" fontId="0" fillId="0" borderId="31" xfId="0" applyBorder="1" applyAlignment="1">
      <alignment horizontal="left"/>
    </xf>
    <xf numFmtId="0" fontId="0" fillId="0" borderId="32" xfId="0" applyBorder="1"/>
    <xf numFmtId="169" fontId="3" fillId="0" borderId="33" xfId="1" applyNumberFormat="1" applyFont="1" applyBorder="1" applyAlignment="1" applyProtection="1">
      <alignment horizontal="center"/>
    </xf>
    <xf numFmtId="169" fontId="3" fillId="0" borderId="34" xfId="1" applyNumberFormat="1" applyFont="1" applyBorder="1" applyAlignment="1" applyProtection="1">
      <alignment horizontal="center"/>
    </xf>
    <xf numFmtId="169" fontId="0" fillId="11" borderId="14" xfId="1" applyNumberFormat="1" applyFont="1" applyFill="1" applyBorder="1" applyProtection="1"/>
    <xf numFmtId="169" fontId="0" fillId="11" borderId="33" xfId="1" applyNumberFormat="1" applyFont="1" applyFill="1" applyBorder="1" applyProtection="1"/>
    <xf numFmtId="169" fontId="0" fillId="12" borderId="14" xfId="1" applyNumberFormat="1" applyFont="1" applyFill="1" applyBorder="1" applyProtection="1"/>
    <xf numFmtId="169" fontId="0" fillId="12" borderId="33" xfId="1" applyNumberFormat="1" applyFont="1" applyFill="1" applyBorder="1" applyProtection="1"/>
    <xf numFmtId="169" fontId="0" fillId="13" borderId="35" xfId="1" applyNumberFormat="1" applyFont="1" applyFill="1" applyBorder="1" applyProtection="1"/>
    <xf numFmtId="169" fontId="0" fillId="13" borderId="32" xfId="1" applyNumberFormat="1" applyFont="1" applyFill="1" applyBorder="1" applyProtection="1"/>
    <xf numFmtId="169" fontId="0" fillId="14" borderId="14" xfId="1" applyNumberFormat="1" applyFont="1" applyFill="1" applyBorder="1" applyProtection="1"/>
    <xf numFmtId="169" fontId="0" fillId="14" borderId="33" xfId="1" applyNumberFormat="1" applyFont="1" applyFill="1" applyBorder="1" applyProtection="1"/>
    <xf numFmtId="3" fontId="4" fillId="3" borderId="0" xfId="0" applyNumberFormat="1" applyFont="1" applyFill="1" applyAlignment="1">
      <alignment horizontal="center" vertical="center"/>
    </xf>
    <xf numFmtId="169" fontId="18" fillId="0" borderId="0" xfId="1" applyNumberFormat="1" applyBorder="1" applyProtection="1"/>
    <xf numFmtId="170" fontId="18" fillId="0" borderId="0" xfId="1" applyNumberFormat="1" applyBorder="1" applyProtection="1"/>
    <xf numFmtId="0" fontId="0" fillId="0" borderId="18" xfId="0" applyBorder="1" applyAlignment="1">
      <alignment horizontal="center"/>
    </xf>
    <xf numFmtId="169" fontId="3" fillId="0" borderId="20" xfId="1" applyNumberFormat="1" applyFont="1" applyBorder="1" applyAlignment="1" applyProtection="1">
      <alignment horizontal="center"/>
    </xf>
    <xf numFmtId="169" fontId="3" fillId="0" borderId="36" xfId="1" applyNumberFormat="1" applyFont="1" applyBorder="1" applyAlignment="1" applyProtection="1">
      <alignment horizontal="center"/>
    </xf>
    <xf numFmtId="169" fontId="0" fillId="11" borderId="18" xfId="1" applyNumberFormat="1" applyFont="1" applyFill="1" applyBorder="1" applyProtection="1"/>
    <xf numFmtId="169" fontId="0" fillId="11" borderId="20" xfId="1" applyNumberFormat="1" applyFont="1" applyFill="1" applyBorder="1" applyProtection="1"/>
    <xf numFmtId="169" fontId="0" fillId="12" borderId="18" xfId="1" applyNumberFormat="1" applyFont="1" applyFill="1" applyBorder="1" applyProtection="1"/>
    <xf numFmtId="169" fontId="0" fillId="12" borderId="20" xfId="1" applyNumberFormat="1" applyFont="1" applyFill="1" applyBorder="1" applyProtection="1"/>
    <xf numFmtId="169" fontId="0" fillId="13" borderId="37" xfId="1" applyNumberFormat="1" applyFont="1" applyFill="1" applyBorder="1" applyProtection="1"/>
    <xf numFmtId="169" fontId="0" fillId="13" borderId="13" xfId="1" applyNumberFormat="1" applyFont="1" applyFill="1" applyBorder="1" applyProtection="1"/>
    <xf numFmtId="169" fontId="0" fillId="14" borderId="18" xfId="1" applyNumberFormat="1" applyFont="1" applyFill="1" applyBorder="1" applyProtection="1"/>
    <xf numFmtId="169" fontId="0" fillId="14" borderId="20" xfId="1" applyNumberFormat="1" applyFont="1" applyFill="1" applyBorder="1" applyProtection="1"/>
    <xf numFmtId="3" fontId="0" fillId="0" borderId="0" xfId="0" applyNumberFormat="1"/>
    <xf numFmtId="169" fontId="0" fillId="0" borderId="0" xfId="0" applyNumberFormat="1"/>
    <xf numFmtId="165" fontId="3" fillId="0" borderId="20" xfId="2" applyFont="1" applyBorder="1" applyAlignment="1" applyProtection="1">
      <alignment horizontal="right"/>
    </xf>
    <xf numFmtId="165" fontId="3" fillId="0" borderId="36" xfId="2" applyFont="1" applyBorder="1" applyAlignment="1" applyProtection="1">
      <alignment horizontal="right"/>
    </xf>
    <xf numFmtId="165" fontId="0" fillId="11" borderId="18" xfId="2" applyFont="1" applyFill="1" applyBorder="1" applyProtection="1"/>
    <xf numFmtId="165" fontId="0" fillId="11" borderId="20" xfId="2" applyFont="1" applyFill="1" applyBorder="1" applyProtection="1"/>
    <xf numFmtId="165" fontId="0" fillId="12" borderId="18" xfId="2" applyFont="1" applyFill="1" applyBorder="1" applyProtection="1"/>
    <xf numFmtId="165" fontId="0" fillId="12" borderId="20" xfId="2" applyFont="1" applyFill="1" applyBorder="1" applyProtection="1"/>
    <xf numFmtId="165" fontId="0" fillId="13" borderId="37" xfId="2" applyFont="1" applyFill="1" applyBorder="1" applyProtection="1"/>
    <xf numFmtId="165" fontId="0" fillId="13" borderId="13" xfId="2" applyFont="1" applyFill="1" applyBorder="1" applyProtection="1"/>
    <xf numFmtId="165" fontId="0" fillId="14" borderId="18" xfId="2" applyFont="1" applyFill="1" applyBorder="1" applyProtection="1"/>
    <xf numFmtId="165" fontId="0" fillId="14" borderId="20" xfId="2" applyFont="1" applyFill="1" applyBorder="1" applyProtection="1"/>
    <xf numFmtId="165" fontId="4" fillId="3" borderId="0" xfId="0" applyNumberFormat="1" applyFont="1" applyFill="1" applyAlignment="1">
      <alignment horizontal="center" vertical="center"/>
    </xf>
    <xf numFmtId="168" fontId="0" fillId="3" borderId="0" xfId="0" applyNumberFormat="1" applyFill="1"/>
    <xf numFmtId="1" fontId="3" fillId="0" borderId="20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right"/>
    </xf>
    <xf numFmtId="169" fontId="0" fillId="3" borderId="0" xfId="0" applyNumberFormat="1" applyFill="1"/>
    <xf numFmtId="166" fontId="18" fillId="0" borderId="0" xfId="1" applyBorder="1" applyProtection="1"/>
    <xf numFmtId="0" fontId="0" fillId="0" borderId="23" xfId="0" applyBorder="1" applyAlignment="1">
      <alignment horizontal="center"/>
    </xf>
    <xf numFmtId="165" fontId="0" fillId="14" borderId="18" xfId="2" applyFont="1" applyFill="1" applyBorder="1" applyAlignment="1" applyProtection="1">
      <alignment horizontal="right"/>
    </xf>
    <xf numFmtId="2" fontId="3" fillId="0" borderId="20" xfId="0" applyNumberFormat="1" applyFont="1" applyBorder="1" applyAlignment="1">
      <alignment horizontal="right"/>
    </xf>
    <xf numFmtId="2" fontId="3" fillId="0" borderId="36" xfId="0" applyNumberFormat="1" applyFont="1" applyBorder="1" applyAlignment="1">
      <alignment horizontal="right"/>
    </xf>
    <xf numFmtId="2" fontId="0" fillId="11" borderId="18" xfId="1" applyNumberFormat="1" applyFont="1" applyFill="1" applyBorder="1" applyProtection="1"/>
    <xf numFmtId="2" fontId="0" fillId="11" borderId="20" xfId="1" applyNumberFormat="1" applyFont="1" applyFill="1" applyBorder="1" applyProtection="1"/>
    <xf numFmtId="2" fontId="0" fillId="12" borderId="18" xfId="1" applyNumberFormat="1" applyFont="1" applyFill="1" applyBorder="1" applyProtection="1"/>
    <xf numFmtId="2" fontId="0" fillId="12" borderId="20" xfId="1" applyNumberFormat="1" applyFont="1" applyFill="1" applyBorder="1" applyProtection="1"/>
    <xf numFmtId="2" fontId="0" fillId="13" borderId="37" xfId="1" applyNumberFormat="1" applyFont="1" applyFill="1" applyBorder="1" applyProtection="1"/>
    <xf numFmtId="2" fontId="0" fillId="13" borderId="13" xfId="1" applyNumberFormat="1" applyFont="1" applyFill="1" applyBorder="1" applyProtection="1"/>
    <xf numFmtId="2" fontId="0" fillId="14" borderId="18" xfId="1" applyNumberFormat="1" applyFont="1" applyFill="1" applyBorder="1" applyProtection="1"/>
    <xf numFmtId="2" fontId="0" fillId="14" borderId="20" xfId="1" applyNumberFormat="1" applyFont="1" applyFill="1" applyBorder="1" applyProtection="1"/>
    <xf numFmtId="0" fontId="4" fillId="3" borderId="0" xfId="0" applyFont="1" applyFill="1" applyAlignment="1">
      <alignment horizontal="right" vertical="center"/>
    </xf>
    <xf numFmtId="0" fontId="7" fillId="0" borderId="38" xfId="0" applyFont="1" applyBorder="1" applyAlignment="1">
      <alignment horizontal="center"/>
    </xf>
    <xf numFmtId="166" fontId="7" fillId="0" borderId="39" xfId="1" applyFont="1" applyBorder="1" applyAlignment="1" applyProtection="1">
      <alignment horizontal="center"/>
    </xf>
    <xf numFmtId="0" fontId="7" fillId="0" borderId="39" xfId="0" applyFont="1" applyBorder="1" applyAlignment="1">
      <alignment horizontal="left"/>
    </xf>
    <xf numFmtId="0" fontId="7" fillId="0" borderId="40" xfId="0" applyFont="1" applyBorder="1"/>
    <xf numFmtId="0" fontId="7" fillId="0" borderId="21" xfId="0" applyFont="1" applyBorder="1"/>
    <xf numFmtId="171" fontId="7" fillId="0" borderId="41" xfId="2" applyNumberFormat="1" applyFont="1" applyBorder="1" applyProtection="1"/>
    <xf numFmtId="171" fontId="7" fillId="0" borderId="42" xfId="2" applyNumberFormat="1" applyFont="1" applyBorder="1" applyProtection="1"/>
    <xf numFmtId="2" fontId="0" fillId="11" borderId="21" xfId="0" applyNumberFormat="1" applyFill="1" applyBorder="1" applyAlignment="1">
      <alignment horizontal="right"/>
    </xf>
    <xf numFmtId="0" fontId="0" fillId="11" borderId="41" xfId="0" applyFill="1" applyBorder="1" applyAlignment="1">
      <alignment horizontal="right"/>
    </xf>
    <xf numFmtId="2" fontId="0" fillId="12" borderId="21" xfId="0" applyNumberFormat="1" applyFill="1" applyBorder="1" applyAlignment="1">
      <alignment horizontal="right"/>
    </xf>
    <xf numFmtId="0" fontId="0" fillId="12" borderId="41" xfId="0" applyFill="1" applyBorder="1" applyAlignment="1">
      <alignment horizontal="right"/>
    </xf>
    <xf numFmtId="2" fontId="0" fillId="13" borderId="43" xfId="0" applyNumberFormat="1" applyFill="1" applyBorder="1" applyAlignment="1">
      <alignment horizontal="right"/>
    </xf>
    <xf numFmtId="0" fontId="0" fillId="13" borderId="40" xfId="0" applyFill="1" applyBorder="1" applyAlignment="1">
      <alignment horizontal="right"/>
    </xf>
    <xf numFmtId="2" fontId="0" fillId="14" borderId="21" xfId="0" applyNumberFormat="1" applyFill="1" applyBorder="1" applyAlignment="1">
      <alignment horizontal="right" vertical="center"/>
    </xf>
    <xf numFmtId="0" fontId="0" fillId="14" borderId="41" xfId="0" applyFill="1" applyBorder="1" applyAlignment="1">
      <alignment horizontal="right" vertical="center"/>
    </xf>
    <xf numFmtId="0" fontId="7" fillId="0" borderId="14" xfId="0" applyFont="1" applyBorder="1" applyAlignment="1">
      <alignment horizontal="center"/>
    </xf>
    <xf numFmtId="166" fontId="7" fillId="0" borderId="31" xfId="1" applyFont="1" applyBorder="1" applyAlignment="1" applyProtection="1">
      <alignment horizontal="center"/>
    </xf>
    <xf numFmtId="172" fontId="8" fillId="0" borderId="28" xfId="0" applyNumberFormat="1" applyFont="1" applyBorder="1" applyAlignment="1">
      <alignment horizontal="right"/>
    </xf>
    <xf numFmtId="172" fontId="8" fillId="0" borderId="0" xfId="0" applyNumberFormat="1" applyFont="1" applyAlignment="1">
      <alignment horizontal="right"/>
    </xf>
    <xf numFmtId="11" fontId="4" fillId="3" borderId="0" xfId="0" applyNumberFormat="1" applyFont="1" applyFill="1" applyAlignment="1">
      <alignment horizontal="right" vertical="center"/>
    </xf>
    <xf numFmtId="11" fontId="0" fillId="3" borderId="0" xfId="0" applyNumberFormat="1" applyFill="1"/>
    <xf numFmtId="0" fontId="7" fillId="0" borderId="18" xfId="0" applyFont="1" applyBorder="1" applyAlignment="1">
      <alignment horizontal="center"/>
    </xf>
    <xf numFmtId="0" fontId="3" fillId="0" borderId="28" xfId="0" applyFont="1" applyBorder="1" applyAlignment="1">
      <alignment horizontal="right"/>
    </xf>
    <xf numFmtId="0" fontId="3" fillId="0" borderId="0" xfId="0" applyFont="1" applyAlignment="1">
      <alignment horizontal="right"/>
    </xf>
    <xf numFmtId="11" fontId="3" fillId="0" borderId="28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1" fontId="3" fillId="0" borderId="33" xfId="0" applyNumberFormat="1" applyFont="1" applyBorder="1" applyAlignment="1">
      <alignment horizontal="right"/>
    </xf>
    <xf numFmtId="1" fontId="3" fillId="0" borderId="34" xfId="0" applyNumberFormat="1" applyFont="1" applyBorder="1" applyAlignment="1">
      <alignment horizontal="right"/>
    </xf>
    <xf numFmtId="1" fontId="0" fillId="11" borderId="14" xfId="0" applyNumberFormat="1" applyFill="1" applyBorder="1" applyAlignment="1">
      <alignment horizontal="left"/>
    </xf>
    <xf numFmtId="1" fontId="0" fillId="11" borderId="33" xfId="0" applyNumberFormat="1" applyFill="1" applyBorder="1" applyAlignment="1">
      <alignment horizontal="left"/>
    </xf>
    <xf numFmtId="1" fontId="0" fillId="12" borderId="35" xfId="0" applyNumberFormat="1" applyFill="1" applyBorder="1" applyAlignment="1">
      <alignment horizontal="left"/>
    </xf>
    <xf numFmtId="1" fontId="0" fillId="12" borderId="32" xfId="0" applyNumberFormat="1" applyFill="1" applyBorder="1" applyAlignment="1">
      <alignment horizontal="left"/>
    </xf>
    <xf numFmtId="1" fontId="0" fillId="13" borderId="14" xfId="0" applyNumberFormat="1" applyFill="1" applyBorder="1" applyAlignment="1">
      <alignment horizontal="left"/>
    </xf>
    <xf numFmtId="1" fontId="0" fillId="13" borderId="33" xfId="0" applyNumberFormat="1" applyFill="1" applyBorder="1" applyAlignment="1">
      <alignment horizontal="left"/>
    </xf>
    <xf numFmtId="1" fontId="0" fillId="14" borderId="35" xfId="0" applyNumberFormat="1" applyFill="1" applyBorder="1" applyAlignment="1">
      <alignment horizontal="left"/>
    </xf>
    <xf numFmtId="1" fontId="0" fillId="14" borderId="33" xfId="0" applyNumberFormat="1" applyFill="1" applyBorder="1" applyAlignment="1">
      <alignment horizontal="left"/>
    </xf>
    <xf numFmtId="165" fontId="4" fillId="3" borderId="5" xfId="0" applyNumberFormat="1" applyFont="1" applyFill="1" applyBorder="1" applyAlignment="1">
      <alignment horizontal="center" vertical="center"/>
    </xf>
    <xf numFmtId="0" fontId="0" fillId="0" borderId="5" xfId="0" applyBorder="1"/>
    <xf numFmtId="1" fontId="0" fillId="11" borderId="18" xfId="0" applyNumberFormat="1" applyFill="1" applyBorder="1" applyAlignment="1">
      <alignment horizontal="left"/>
    </xf>
    <xf numFmtId="1" fontId="0" fillId="11" borderId="20" xfId="0" applyNumberFormat="1" applyFill="1" applyBorder="1" applyAlignment="1">
      <alignment horizontal="left"/>
    </xf>
    <xf numFmtId="1" fontId="0" fillId="12" borderId="37" xfId="0" applyNumberFormat="1" applyFill="1" applyBorder="1" applyAlignment="1">
      <alignment horizontal="left"/>
    </xf>
    <xf numFmtId="1" fontId="0" fillId="12" borderId="13" xfId="0" applyNumberFormat="1" applyFill="1" applyBorder="1" applyAlignment="1">
      <alignment horizontal="left"/>
    </xf>
    <xf numFmtId="1" fontId="0" fillId="13" borderId="18" xfId="0" applyNumberFormat="1" applyFill="1" applyBorder="1" applyAlignment="1">
      <alignment horizontal="left"/>
    </xf>
    <xf numFmtId="1" fontId="0" fillId="13" borderId="20" xfId="0" applyNumberFormat="1" applyFill="1" applyBorder="1" applyAlignment="1">
      <alignment horizontal="left"/>
    </xf>
    <xf numFmtId="1" fontId="0" fillId="14" borderId="37" xfId="0" applyNumberFormat="1" applyFill="1" applyBorder="1" applyAlignment="1">
      <alignment horizontal="left"/>
    </xf>
    <xf numFmtId="1" fontId="0" fillId="14" borderId="20" xfId="0" applyNumberFormat="1" applyFill="1" applyBorder="1" applyAlignment="1">
      <alignment horizontal="left"/>
    </xf>
    <xf numFmtId="1" fontId="0" fillId="0" borderId="0" xfId="0" applyNumberFormat="1"/>
    <xf numFmtId="0" fontId="0" fillId="0" borderId="38" xfId="0" applyBorder="1" applyAlignment="1">
      <alignment horizontal="center"/>
    </xf>
    <xf numFmtId="166" fontId="0" fillId="0" borderId="44" xfId="1" applyFont="1" applyBorder="1" applyAlignment="1" applyProtection="1">
      <alignment horizontal="center"/>
    </xf>
    <xf numFmtId="0" fontId="0" fillId="0" borderId="44" xfId="0" applyBorder="1" applyAlignment="1">
      <alignment horizontal="left"/>
    </xf>
    <xf numFmtId="0" fontId="0" fillId="0" borderId="45" xfId="0" applyBorder="1"/>
    <xf numFmtId="0" fontId="0" fillId="0" borderId="23" xfId="0" applyBorder="1" applyAlignment="1">
      <alignment horizontal="right"/>
    </xf>
    <xf numFmtId="1" fontId="3" fillId="0" borderId="24" xfId="0" applyNumberFormat="1" applyFont="1" applyBorder="1" applyAlignment="1">
      <alignment horizontal="right"/>
    </xf>
    <xf numFmtId="1" fontId="3" fillId="0" borderId="46" xfId="0" applyNumberFormat="1" applyFont="1" applyBorder="1" applyAlignment="1">
      <alignment horizontal="right"/>
    </xf>
    <xf numFmtId="1" fontId="0" fillId="11" borderId="23" xfId="0" applyNumberFormat="1" applyFill="1" applyBorder="1" applyAlignment="1">
      <alignment horizontal="left"/>
    </xf>
    <xf numFmtId="1" fontId="0" fillId="11" borderId="24" xfId="0" applyNumberFormat="1" applyFill="1" applyBorder="1" applyAlignment="1">
      <alignment horizontal="left"/>
    </xf>
    <xf numFmtId="1" fontId="0" fillId="12" borderId="47" xfId="0" applyNumberFormat="1" applyFill="1" applyBorder="1" applyAlignment="1">
      <alignment horizontal="left"/>
    </xf>
    <xf numFmtId="1" fontId="0" fillId="12" borderId="45" xfId="0" applyNumberFormat="1" applyFill="1" applyBorder="1" applyAlignment="1">
      <alignment horizontal="left"/>
    </xf>
    <xf numFmtId="1" fontId="0" fillId="13" borderId="23" xfId="0" applyNumberFormat="1" applyFill="1" applyBorder="1" applyAlignment="1">
      <alignment horizontal="left"/>
    </xf>
    <xf numFmtId="1" fontId="0" fillId="13" borderId="24" xfId="0" applyNumberFormat="1" applyFill="1" applyBorder="1" applyAlignment="1">
      <alignment horizontal="left"/>
    </xf>
    <xf numFmtId="1" fontId="0" fillId="14" borderId="47" xfId="0" applyNumberFormat="1" applyFill="1" applyBorder="1" applyAlignment="1">
      <alignment horizontal="left"/>
    </xf>
    <xf numFmtId="1" fontId="0" fillId="14" borderId="24" xfId="0" applyNumberFormat="1" applyFill="1" applyBorder="1" applyAlignment="1">
      <alignment horizontal="left"/>
    </xf>
    <xf numFmtId="165" fontId="4" fillId="3" borderId="48" xfId="0" applyNumberFormat="1" applyFont="1" applyFill="1" applyBorder="1" applyAlignment="1">
      <alignment horizontal="center" vertical="center"/>
    </xf>
    <xf numFmtId="0" fontId="0" fillId="0" borderId="48" xfId="0" applyBorder="1"/>
    <xf numFmtId="165" fontId="3" fillId="0" borderId="33" xfId="2" applyFont="1" applyBorder="1" applyAlignment="1" applyProtection="1">
      <alignment horizontal="center"/>
    </xf>
    <xf numFmtId="165" fontId="0" fillId="10" borderId="37" xfId="2" applyFont="1" applyFill="1" applyBorder="1" applyAlignment="1" applyProtection="1">
      <alignment horizontal="center" vertical="center"/>
    </xf>
    <xf numFmtId="165" fontId="0" fillId="10" borderId="12" xfId="2" applyFont="1" applyFill="1" applyBorder="1" applyAlignment="1" applyProtection="1">
      <alignment horizontal="center" vertical="center"/>
    </xf>
    <xf numFmtId="165" fontId="0" fillId="11" borderId="35" xfId="2" applyFont="1" applyFill="1" applyBorder="1" applyAlignment="1" applyProtection="1">
      <alignment horizontal="center" vertical="center"/>
    </xf>
    <xf numFmtId="165" fontId="9" fillId="11" borderId="32" xfId="2" applyFont="1" applyFill="1" applyBorder="1" applyAlignment="1" applyProtection="1">
      <alignment horizontal="center" vertical="center"/>
    </xf>
    <xf numFmtId="165" fontId="0" fillId="12" borderId="14" xfId="2" applyFont="1" applyFill="1" applyBorder="1" applyAlignment="1" applyProtection="1">
      <alignment horizontal="center" vertical="center"/>
    </xf>
    <xf numFmtId="165" fontId="9" fillId="12" borderId="33" xfId="2" applyFont="1" applyFill="1" applyBorder="1" applyAlignment="1" applyProtection="1">
      <alignment horizontal="center" vertical="center"/>
    </xf>
    <xf numFmtId="165" fontId="0" fillId="13" borderId="35" xfId="2" applyFont="1" applyFill="1" applyBorder="1" applyAlignment="1" applyProtection="1">
      <alignment horizontal="center" vertical="center"/>
    </xf>
    <xf numFmtId="165" fontId="0" fillId="13" borderId="32" xfId="2" applyFont="1" applyFill="1" applyBorder="1" applyAlignment="1" applyProtection="1">
      <alignment horizontal="center" vertical="center"/>
    </xf>
    <xf numFmtId="165" fontId="0" fillId="14" borderId="14" xfId="2" applyFont="1" applyFill="1" applyBorder="1" applyAlignment="1" applyProtection="1">
      <alignment horizontal="center" vertical="center"/>
    </xf>
    <xf numFmtId="165" fontId="0" fillId="14" borderId="33" xfId="2" applyFont="1" applyFill="1" applyBorder="1" applyAlignment="1" applyProtection="1">
      <alignment horizontal="center" vertical="center"/>
    </xf>
    <xf numFmtId="168" fontId="4" fillId="3" borderId="0" xfId="0" applyNumberFormat="1" applyFont="1" applyFill="1" applyAlignment="1">
      <alignment horizontal="center" vertical="center"/>
    </xf>
    <xf numFmtId="165" fontId="3" fillId="0" borderId="20" xfId="2" applyFont="1" applyBorder="1" applyAlignment="1" applyProtection="1">
      <alignment horizontal="center"/>
    </xf>
    <xf numFmtId="165" fontId="0" fillId="11" borderId="37" xfId="2" applyFont="1" applyFill="1" applyBorder="1" applyAlignment="1" applyProtection="1">
      <alignment horizontal="center" vertical="center"/>
    </xf>
    <xf numFmtId="165" fontId="0" fillId="11" borderId="13" xfId="2" applyFont="1" applyFill="1" applyBorder="1" applyAlignment="1" applyProtection="1">
      <alignment horizontal="center" vertical="center"/>
    </xf>
    <xf numFmtId="165" fontId="0" fillId="12" borderId="18" xfId="2" applyFont="1" applyFill="1" applyBorder="1" applyAlignment="1" applyProtection="1">
      <alignment horizontal="center" vertical="center"/>
    </xf>
    <xf numFmtId="165" fontId="0" fillId="12" borderId="20" xfId="2" applyFont="1" applyFill="1" applyBorder="1" applyAlignment="1" applyProtection="1">
      <alignment horizontal="center" vertical="center"/>
    </xf>
    <xf numFmtId="165" fontId="0" fillId="13" borderId="37" xfId="2" applyFont="1" applyFill="1" applyBorder="1" applyAlignment="1" applyProtection="1">
      <alignment horizontal="center" vertical="center"/>
    </xf>
    <xf numFmtId="165" fontId="0" fillId="13" borderId="13" xfId="2" applyFont="1" applyFill="1" applyBorder="1" applyAlignment="1" applyProtection="1">
      <alignment horizontal="center" vertical="center"/>
    </xf>
    <xf numFmtId="165" fontId="0" fillId="14" borderId="18" xfId="2" applyFont="1" applyFill="1" applyBorder="1" applyAlignment="1" applyProtection="1">
      <alignment horizontal="center" vertical="center"/>
    </xf>
    <xf numFmtId="165" fontId="0" fillId="14" borderId="20" xfId="2" applyFont="1" applyFill="1" applyBorder="1" applyAlignment="1" applyProtection="1">
      <alignment horizontal="center" vertical="center"/>
    </xf>
    <xf numFmtId="165" fontId="9" fillId="14" borderId="20" xfId="2" applyFont="1" applyFill="1" applyBorder="1" applyAlignment="1" applyProtection="1">
      <alignment horizontal="center" vertical="center"/>
    </xf>
    <xf numFmtId="165" fontId="9" fillId="11" borderId="13" xfId="2" applyFont="1" applyFill="1" applyBorder="1" applyAlignment="1" applyProtection="1">
      <alignment horizontal="center" vertical="center"/>
    </xf>
    <xf numFmtId="165" fontId="0" fillId="0" borderId="20" xfId="2" applyFont="1" applyBorder="1" applyAlignment="1" applyProtection="1">
      <alignment horizontal="center" vertical="center"/>
    </xf>
    <xf numFmtId="165" fontId="9" fillId="14" borderId="18" xfId="2" applyFont="1" applyFill="1" applyBorder="1" applyAlignment="1" applyProtection="1">
      <alignment horizontal="center" vertical="center"/>
    </xf>
    <xf numFmtId="165" fontId="0" fillId="10" borderId="47" xfId="2" applyFont="1" applyFill="1" applyBorder="1" applyAlignment="1" applyProtection="1">
      <alignment horizontal="center" vertical="center"/>
    </xf>
    <xf numFmtId="165" fontId="0" fillId="10" borderId="44" xfId="2" applyFont="1" applyFill="1" applyBorder="1" applyAlignment="1" applyProtection="1">
      <alignment horizontal="center" vertical="center"/>
    </xf>
    <xf numFmtId="0" fontId="0" fillId="0" borderId="49" xfId="0" applyBorder="1"/>
    <xf numFmtId="2" fontId="10" fillId="3" borderId="2" xfId="0" applyNumberFormat="1" applyFont="1" applyFill="1" applyBorder="1" applyAlignment="1">
      <alignment horizontal="center"/>
    </xf>
    <xf numFmtId="2" fontId="10" fillId="3" borderId="0" xfId="0" applyNumberFormat="1" applyFont="1" applyFill="1" applyAlignment="1">
      <alignment horizontal="center"/>
    </xf>
    <xf numFmtId="2" fontId="10" fillId="0" borderId="28" xfId="0" applyNumberFormat="1" applyFont="1" applyBorder="1" applyAlignment="1">
      <alignment horizontal="right"/>
    </xf>
    <xf numFmtId="2" fontId="10" fillId="0" borderId="0" xfId="0" applyNumberFormat="1" applyFont="1" applyAlignment="1">
      <alignment horizontal="right"/>
    </xf>
    <xf numFmtId="0" fontId="0" fillId="0" borderId="18" xfId="0" applyBorder="1" applyAlignment="1">
      <alignment horizontal="left"/>
    </xf>
    <xf numFmtId="165" fontId="0" fillId="10" borderId="37" xfId="0" applyNumberFormat="1" applyFill="1" applyBorder="1" applyAlignment="1">
      <alignment horizontal="center"/>
    </xf>
    <xf numFmtId="165" fontId="0" fillId="10" borderId="25" xfId="0" applyNumberFormat="1" applyFill="1" applyBorder="1" applyAlignment="1">
      <alignment horizontal="center"/>
    </xf>
    <xf numFmtId="165" fontId="0" fillId="11" borderId="37" xfId="0" applyNumberFormat="1" applyFill="1" applyBorder="1" applyAlignment="1">
      <alignment horizontal="center"/>
    </xf>
    <xf numFmtId="165" fontId="9" fillId="11" borderId="13" xfId="0" applyNumberFormat="1" applyFont="1" applyFill="1" applyBorder="1" applyAlignment="1">
      <alignment horizontal="center"/>
    </xf>
    <xf numFmtId="165" fontId="0" fillId="12" borderId="18" xfId="0" applyNumberFormat="1" applyFill="1" applyBorder="1" applyAlignment="1">
      <alignment horizontal="center"/>
    </xf>
    <xf numFmtId="165" fontId="9" fillId="12" borderId="20" xfId="0" applyNumberFormat="1" applyFont="1" applyFill="1" applyBorder="1" applyAlignment="1">
      <alignment horizontal="center"/>
    </xf>
    <xf numFmtId="165" fontId="0" fillId="13" borderId="37" xfId="0" applyNumberFormat="1" applyFill="1" applyBorder="1" applyAlignment="1">
      <alignment horizontal="center"/>
    </xf>
    <xf numFmtId="165" fontId="0" fillId="13" borderId="13" xfId="0" applyNumberFormat="1" applyFill="1" applyBorder="1" applyAlignment="1">
      <alignment horizontal="center"/>
    </xf>
    <xf numFmtId="165" fontId="9" fillId="14" borderId="18" xfId="0" applyNumberFormat="1" applyFont="1" applyFill="1" applyBorder="1" applyAlignment="1">
      <alignment horizontal="center"/>
    </xf>
    <xf numFmtId="165" fontId="9" fillId="14" borderId="20" xfId="0" applyNumberFormat="1" applyFont="1" applyFill="1" applyBorder="1" applyAlignment="1">
      <alignment horizontal="center"/>
    </xf>
    <xf numFmtId="165" fontId="0" fillId="10" borderId="12" xfId="0" applyNumberFormat="1" applyFill="1" applyBorder="1" applyAlignment="1">
      <alignment horizontal="center"/>
    </xf>
    <xf numFmtId="165" fontId="10" fillId="0" borderId="20" xfId="2" applyFont="1" applyBorder="1" applyAlignment="1" applyProtection="1">
      <alignment horizontal="center"/>
    </xf>
    <xf numFmtId="165" fontId="0" fillId="11" borderId="13" xfId="0" applyNumberFormat="1" applyFill="1" applyBorder="1" applyAlignment="1">
      <alignment horizontal="center"/>
    </xf>
    <xf numFmtId="165" fontId="3" fillId="0" borderId="24" xfId="2" applyFont="1" applyBorder="1" applyAlignment="1" applyProtection="1">
      <alignment horizontal="center"/>
    </xf>
    <xf numFmtId="165" fontId="0" fillId="10" borderId="47" xfId="0" applyNumberFormat="1" applyFill="1" applyBorder="1" applyAlignment="1">
      <alignment horizontal="center"/>
    </xf>
    <xf numFmtId="165" fontId="0" fillId="11" borderId="47" xfId="0" applyNumberFormat="1" applyFill="1" applyBorder="1" applyAlignment="1">
      <alignment horizontal="center"/>
    </xf>
    <xf numFmtId="165" fontId="9" fillId="11" borderId="45" xfId="0" applyNumberFormat="1" applyFont="1" applyFill="1" applyBorder="1" applyAlignment="1">
      <alignment horizontal="center"/>
    </xf>
    <xf numFmtId="165" fontId="0" fillId="12" borderId="23" xfId="0" applyNumberFormat="1" applyFill="1" applyBorder="1" applyAlignment="1">
      <alignment horizontal="center"/>
    </xf>
    <xf numFmtId="165" fontId="9" fillId="12" borderId="24" xfId="0" applyNumberFormat="1" applyFont="1" applyFill="1" applyBorder="1" applyAlignment="1">
      <alignment horizontal="center"/>
    </xf>
    <xf numFmtId="165" fontId="0" fillId="13" borderId="47" xfId="0" applyNumberFormat="1" applyFill="1" applyBorder="1" applyAlignment="1">
      <alignment horizontal="center"/>
    </xf>
    <xf numFmtId="165" fontId="0" fillId="13" borderId="45" xfId="0" applyNumberFormat="1" applyFill="1" applyBorder="1" applyAlignment="1">
      <alignment horizontal="center"/>
    </xf>
    <xf numFmtId="165" fontId="9" fillId="14" borderId="23" xfId="0" applyNumberFormat="1" applyFont="1" applyFill="1" applyBorder="1" applyAlignment="1">
      <alignment horizontal="center"/>
    </xf>
    <xf numFmtId="165" fontId="9" fillId="14" borderId="24" xfId="0" applyNumberFormat="1" applyFont="1" applyFill="1" applyBorder="1" applyAlignment="1">
      <alignment horizontal="center"/>
    </xf>
    <xf numFmtId="0" fontId="7" fillId="0" borderId="31" xfId="0" applyFont="1" applyBorder="1" applyAlignment="1">
      <alignment horizontal="left"/>
    </xf>
    <xf numFmtId="0" fontId="0" fillId="3" borderId="31" xfId="0" applyFill="1" applyBorder="1"/>
    <xf numFmtId="0" fontId="0" fillId="0" borderId="31" xfId="0" applyBorder="1"/>
    <xf numFmtId="173" fontId="3" fillId="0" borderId="31" xfId="0" applyNumberFormat="1" applyFont="1" applyBorder="1" applyAlignment="1">
      <alignment horizontal="right"/>
    </xf>
    <xf numFmtId="2" fontId="0" fillId="11" borderId="31" xfId="0" applyNumberFormat="1" applyFill="1" applyBorder="1" applyAlignment="1">
      <alignment horizontal="right"/>
    </xf>
    <xf numFmtId="0" fontId="0" fillId="11" borderId="31" xfId="0" applyFill="1" applyBorder="1" applyAlignment="1">
      <alignment horizontal="right"/>
    </xf>
    <xf numFmtId="2" fontId="0" fillId="12" borderId="31" xfId="0" applyNumberFormat="1" applyFill="1" applyBorder="1" applyAlignment="1">
      <alignment horizontal="right"/>
    </xf>
    <xf numFmtId="0" fontId="0" fillId="12" borderId="31" xfId="0" applyFill="1" applyBorder="1" applyAlignment="1">
      <alignment horizontal="right"/>
    </xf>
    <xf numFmtId="2" fontId="0" fillId="13" borderId="31" xfId="0" applyNumberFormat="1" applyFill="1" applyBorder="1" applyAlignment="1">
      <alignment horizontal="right"/>
    </xf>
    <xf numFmtId="0" fontId="0" fillId="13" borderId="31" xfId="0" applyFill="1" applyBorder="1" applyAlignment="1">
      <alignment horizontal="right"/>
    </xf>
    <xf numFmtId="2" fontId="0" fillId="14" borderId="31" xfId="0" applyNumberFormat="1" applyFill="1" applyBorder="1" applyAlignment="1">
      <alignment horizontal="right" vertical="center"/>
    </xf>
    <xf numFmtId="0" fontId="0" fillId="14" borderId="33" xfId="0" applyFill="1" applyBorder="1" applyAlignment="1">
      <alignment horizontal="right" vertical="center"/>
    </xf>
    <xf numFmtId="0" fontId="7" fillId="0" borderId="12" xfId="0" applyFont="1" applyBorder="1" applyAlignment="1">
      <alignment horizontal="left"/>
    </xf>
    <xf numFmtId="0" fontId="0" fillId="0" borderId="12" xfId="0" applyBorder="1"/>
    <xf numFmtId="173" fontId="3" fillId="0" borderId="12" xfId="0" applyNumberFormat="1" applyFont="1" applyBorder="1" applyAlignment="1">
      <alignment horizontal="right"/>
    </xf>
    <xf numFmtId="2" fontId="0" fillId="11" borderId="12" xfId="0" applyNumberFormat="1" applyFill="1" applyBorder="1" applyAlignment="1">
      <alignment horizontal="right"/>
    </xf>
    <xf numFmtId="0" fontId="0" fillId="11" borderId="12" xfId="0" applyFill="1" applyBorder="1" applyAlignment="1">
      <alignment horizontal="right"/>
    </xf>
    <xf numFmtId="2" fontId="0" fillId="12" borderId="12" xfId="0" applyNumberFormat="1" applyFill="1" applyBorder="1" applyAlignment="1">
      <alignment horizontal="right"/>
    </xf>
    <xf numFmtId="0" fontId="0" fillId="12" borderId="12" xfId="0" applyFill="1" applyBorder="1" applyAlignment="1">
      <alignment horizontal="right"/>
    </xf>
    <xf numFmtId="2" fontId="0" fillId="13" borderId="12" xfId="0" applyNumberFormat="1" applyFill="1" applyBorder="1" applyAlignment="1">
      <alignment horizontal="right"/>
    </xf>
    <xf numFmtId="0" fontId="0" fillId="13" borderId="12" xfId="0" applyFill="1" applyBorder="1" applyAlignment="1">
      <alignment horizontal="right"/>
    </xf>
    <xf numFmtId="2" fontId="0" fillId="14" borderId="12" xfId="0" applyNumberFormat="1" applyFill="1" applyBorder="1" applyAlignment="1">
      <alignment horizontal="right" vertical="center"/>
    </xf>
    <xf numFmtId="0" fontId="0" fillId="14" borderId="20" xfId="0" applyFill="1" applyBorder="1" applyAlignment="1">
      <alignment horizontal="right" vertical="center"/>
    </xf>
    <xf numFmtId="0" fontId="0" fillId="0" borderId="16" xfId="0" applyBorder="1" applyAlignment="1">
      <alignment horizontal="center"/>
    </xf>
    <xf numFmtId="166" fontId="0" fillId="0" borderId="25" xfId="1" applyFont="1" applyBorder="1" applyAlignment="1" applyProtection="1">
      <alignment horizontal="center"/>
    </xf>
    <xf numFmtId="0" fontId="0" fillId="16" borderId="25" xfId="0" applyFill="1" applyBorder="1" applyAlignment="1">
      <alignment horizontal="left"/>
    </xf>
    <xf numFmtId="0" fontId="0" fillId="0" borderId="16" xfId="0" applyBorder="1"/>
    <xf numFmtId="165" fontId="3" fillId="0" borderId="17" xfId="2" applyFont="1" applyBorder="1" applyAlignment="1" applyProtection="1">
      <alignment horizontal="left"/>
    </xf>
    <xf numFmtId="165" fontId="3" fillId="0" borderId="49" xfId="2" applyFont="1" applyBorder="1" applyAlignment="1" applyProtection="1">
      <alignment horizontal="left"/>
    </xf>
    <xf numFmtId="165" fontId="0" fillId="11" borderId="50" xfId="0" applyNumberFormat="1" applyFill="1" applyBorder="1" applyAlignment="1">
      <alignment horizontal="left"/>
    </xf>
    <xf numFmtId="165" fontId="0" fillId="11" borderId="26" xfId="0" applyNumberFormat="1" applyFill="1" applyBorder="1" applyAlignment="1">
      <alignment horizontal="left"/>
    </xf>
    <xf numFmtId="165" fontId="0" fillId="12" borderId="16" xfId="0" applyNumberFormat="1" applyFill="1" applyBorder="1" applyAlignment="1">
      <alignment horizontal="left"/>
    </xf>
    <xf numFmtId="165" fontId="0" fillId="12" borderId="17" xfId="0" applyNumberFormat="1" applyFill="1" applyBorder="1" applyAlignment="1">
      <alignment horizontal="left"/>
    </xf>
    <xf numFmtId="165" fontId="0" fillId="13" borderId="50" xfId="0" applyNumberFormat="1" applyFill="1" applyBorder="1" applyAlignment="1">
      <alignment horizontal="left"/>
    </xf>
    <xf numFmtId="165" fontId="0" fillId="13" borderId="26" xfId="0" applyNumberFormat="1" applyFill="1" applyBorder="1" applyAlignment="1">
      <alignment horizontal="left"/>
    </xf>
    <xf numFmtId="165" fontId="0" fillId="14" borderId="16" xfId="0" applyNumberFormat="1" applyFill="1" applyBorder="1" applyAlignment="1">
      <alignment horizontal="left"/>
    </xf>
    <xf numFmtId="165" fontId="0" fillId="14" borderId="17" xfId="0" applyNumberFormat="1" applyFill="1" applyBorder="1" applyAlignment="1">
      <alignment horizontal="left"/>
    </xf>
    <xf numFmtId="0" fontId="0" fillId="16" borderId="12" xfId="0" applyFill="1" applyBorder="1" applyAlignment="1">
      <alignment horizontal="left"/>
    </xf>
    <xf numFmtId="0" fontId="0" fillId="0" borderId="18" xfId="0" applyBorder="1"/>
    <xf numFmtId="165" fontId="3" fillId="0" borderId="20" xfId="2" applyFont="1" applyBorder="1" applyAlignment="1" applyProtection="1">
      <alignment horizontal="left"/>
    </xf>
    <xf numFmtId="165" fontId="3" fillId="0" borderId="36" xfId="2" applyFont="1" applyBorder="1" applyAlignment="1" applyProtection="1">
      <alignment horizontal="left"/>
    </xf>
    <xf numFmtId="165" fontId="0" fillId="11" borderId="37" xfId="0" applyNumberFormat="1" applyFill="1" applyBorder="1" applyAlignment="1">
      <alignment horizontal="left"/>
    </xf>
    <xf numFmtId="165" fontId="0" fillId="11" borderId="13" xfId="0" applyNumberFormat="1" applyFill="1" applyBorder="1" applyAlignment="1">
      <alignment horizontal="left"/>
    </xf>
    <xf numFmtId="165" fontId="0" fillId="12" borderId="18" xfId="0" applyNumberFormat="1" applyFill="1" applyBorder="1" applyAlignment="1">
      <alignment horizontal="left"/>
    </xf>
    <xf numFmtId="165" fontId="0" fillId="12" borderId="20" xfId="0" applyNumberFormat="1" applyFill="1" applyBorder="1" applyAlignment="1">
      <alignment horizontal="left"/>
    </xf>
    <xf numFmtId="165" fontId="0" fillId="13" borderId="37" xfId="0" applyNumberFormat="1" applyFill="1" applyBorder="1" applyAlignment="1">
      <alignment horizontal="left"/>
    </xf>
    <xf numFmtId="165" fontId="0" fillId="13" borderId="13" xfId="0" applyNumberFormat="1" applyFill="1" applyBorder="1" applyAlignment="1">
      <alignment horizontal="left"/>
    </xf>
    <xf numFmtId="165" fontId="0" fillId="14" borderId="18" xfId="0" applyNumberFormat="1" applyFill="1" applyBorder="1" applyAlignment="1">
      <alignment horizontal="left"/>
    </xf>
    <xf numFmtId="165" fontId="0" fillId="14" borderId="20" xfId="0" applyNumberFormat="1" applyFill="1" applyBorder="1" applyAlignment="1">
      <alignment horizontal="left"/>
    </xf>
    <xf numFmtId="0" fontId="9" fillId="0" borderId="18" xfId="0" applyFont="1" applyBorder="1" applyAlignment="1">
      <alignment horizontal="center"/>
    </xf>
    <xf numFmtId="166" fontId="9" fillId="0" borderId="12" xfId="1" applyFont="1" applyBorder="1" applyAlignment="1" applyProtection="1">
      <alignment horizontal="center"/>
    </xf>
    <xf numFmtId="0" fontId="9" fillId="16" borderId="12" xfId="0" applyFont="1" applyFill="1" applyBorder="1" applyAlignment="1">
      <alignment horizontal="left"/>
    </xf>
    <xf numFmtId="0" fontId="7" fillId="16" borderId="12" xfId="0" applyFont="1" applyFill="1" applyBorder="1" applyAlignment="1">
      <alignment horizontal="left"/>
    </xf>
    <xf numFmtId="0" fontId="9" fillId="0" borderId="13" xfId="0" applyFont="1" applyBorder="1"/>
    <xf numFmtId="0" fontId="9" fillId="0" borderId="46" xfId="0" applyFont="1" applyBorder="1" applyAlignment="1">
      <alignment horizontal="center" vertical="center" wrapText="1"/>
    </xf>
    <xf numFmtId="165" fontId="9" fillId="11" borderId="37" xfId="0" applyNumberFormat="1" applyFont="1" applyFill="1" applyBorder="1" applyAlignment="1">
      <alignment horizontal="left"/>
    </xf>
    <xf numFmtId="165" fontId="9" fillId="11" borderId="13" xfId="0" applyNumberFormat="1" applyFont="1" applyFill="1" applyBorder="1" applyAlignment="1">
      <alignment horizontal="left"/>
    </xf>
    <xf numFmtId="165" fontId="9" fillId="12" borderId="18" xfId="0" applyNumberFormat="1" applyFont="1" applyFill="1" applyBorder="1" applyAlignment="1">
      <alignment horizontal="left"/>
    </xf>
    <xf numFmtId="165" fontId="9" fillId="12" borderId="20" xfId="0" applyNumberFormat="1" applyFont="1" applyFill="1" applyBorder="1" applyAlignment="1">
      <alignment horizontal="left"/>
    </xf>
    <xf numFmtId="165" fontId="9" fillId="13" borderId="37" xfId="0" applyNumberFormat="1" applyFont="1" applyFill="1" applyBorder="1" applyAlignment="1">
      <alignment horizontal="left"/>
    </xf>
    <xf numFmtId="165" fontId="9" fillId="13" borderId="13" xfId="0" applyNumberFormat="1" applyFont="1" applyFill="1" applyBorder="1" applyAlignment="1">
      <alignment horizontal="left"/>
    </xf>
    <xf numFmtId="165" fontId="9" fillId="14" borderId="18" xfId="0" applyNumberFormat="1" applyFont="1" applyFill="1" applyBorder="1" applyAlignment="1">
      <alignment horizontal="left"/>
    </xf>
    <xf numFmtId="165" fontId="9" fillId="14" borderId="20" xfId="0" applyNumberFormat="1" applyFont="1" applyFill="1" applyBorder="1" applyAlignment="1">
      <alignment horizontal="left"/>
    </xf>
    <xf numFmtId="0" fontId="7" fillId="0" borderId="0" xfId="0" applyFont="1"/>
    <xf numFmtId="0" fontId="9" fillId="0" borderId="23" xfId="0" applyFont="1" applyBorder="1" applyAlignment="1">
      <alignment horizontal="center"/>
    </xf>
    <xf numFmtId="166" fontId="9" fillId="0" borderId="44" xfId="1" applyFont="1" applyBorder="1" applyAlignment="1" applyProtection="1">
      <alignment horizontal="center"/>
    </xf>
    <xf numFmtId="0" fontId="9" fillId="16" borderId="44" xfId="0" applyFont="1" applyFill="1" applyBorder="1" applyAlignment="1">
      <alignment horizontal="left"/>
    </xf>
    <xf numFmtId="0" fontId="7" fillId="16" borderId="44" xfId="0" applyFont="1" applyFill="1" applyBorder="1" applyAlignment="1">
      <alignment horizontal="left"/>
    </xf>
    <xf numFmtId="0" fontId="9" fillId="0" borderId="45" xfId="0" applyFont="1" applyBorder="1"/>
    <xf numFmtId="165" fontId="9" fillId="11" borderId="47" xfId="0" applyNumberFormat="1" applyFont="1" applyFill="1" applyBorder="1" applyAlignment="1">
      <alignment horizontal="left"/>
    </xf>
    <xf numFmtId="165" fontId="9" fillId="11" borderId="45" xfId="0" applyNumberFormat="1" applyFont="1" applyFill="1" applyBorder="1" applyAlignment="1">
      <alignment horizontal="left"/>
    </xf>
    <xf numFmtId="165" fontId="9" fillId="12" borderId="23" xfId="0" applyNumberFormat="1" applyFont="1" applyFill="1" applyBorder="1" applyAlignment="1">
      <alignment horizontal="left"/>
    </xf>
    <xf numFmtId="165" fontId="9" fillId="12" borderId="24" xfId="0" applyNumberFormat="1" applyFont="1" applyFill="1" applyBorder="1" applyAlignment="1">
      <alignment horizontal="left"/>
    </xf>
    <xf numFmtId="165" fontId="9" fillId="13" borderId="47" xfId="0" applyNumberFormat="1" applyFont="1" applyFill="1" applyBorder="1" applyAlignment="1">
      <alignment horizontal="left"/>
    </xf>
    <xf numFmtId="165" fontId="9" fillId="13" borderId="45" xfId="0" applyNumberFormat="1" applyFont="1" applyFill="1" applyBorder="1" applyAlignment="1">
      <alignment horizontal="left"/>
    </xf>
    <xf numFmtId="165" fontId="9" fillId="14" borderId="23" xfId="0" applyNumberFormat="1" applyFont="1" applyFill="1" applyBorder="1" applyAlignment="1">
      <alignment horizontal="left"/>
    </xf>
    <xf numFmtId="165" fontId="9" fillId="14" borderId="24" xfId="0" applyNumberFormat="1" applyFont="1" applyFill="1" applyBorder="1" applyAlignment="1">
      <alignment horizontal="left"/>
    </xf>
    <xf numFmtId="0" fontId="7" fillId="0" borderId="23" xfId="0" applyFont="1" applyBorder="1" applyAlignment="1">
      <alignment horizontal="center"/>
    </xf>
    <xf numFmtId="166" fontId="7" fillId="0" borderId="44" xfId="1" applyFont="1" applyBorder="1" applyAlignment="1" applyProtection="1">
      <alignment horizontal="center"/>
    </xf>
    <xf numFmtId="0" fontId="7" fillId="0" borderId="44" xfId="0" applyFont="1" applyBorder="1" applyAlignment="1">
      <alignment horizontal="left"/>
    </xf>
    <xf numFmtId="0" fontId="0" fillId="0" borderId="44" xfId="0" applyBorder="1"/>
    <xf numFmtId="173" fontId="3" fillId="0" borderId="44" xfId="0" applyNumberFormat="1" applyFont="1" applyBorder="1" applyAlignment="1">
      <alignment horizontal="right"/>
    </xf>
    <xf numFmtId="2" fontId="0" fillId="11" borderId="44" xfId="0" applyNumberFormat="1" applyFill="1" applyBorder="1" applyAlignment="1">
      <alignment horizontal="right"/>
    </xf>
    <xf numFmtId="0" fontId="0" fillId="11" borderId="44" xfId="0" applyFill="1" applyBorder="1" applyAlignment="1">
      <alignment horizontal="right"/>
    </xf>
    <xf numFmtId="2" fontId="0" fillId="12" borderId="44" xfId="0" applyNumberFormat="1" applyFill="1" applyBorder="1" applyAlignment="1">
      <alignment horizontal="right"/>
    </xf>
    <xf numFmtId="0" fontId="0" fillId="12" borderId="44" xfId="0" applyFill="1" applyBorder="1" applyAlignment="1">
      <alignment horizontal="right"/>
    </xf>
    <xf numFmtId="2" fontId="0" fillId="13" borderId="44" xfId="0" applyNumberFormat="1" applyFill="1" applyBorder="1" applyAlignment="1">
      <alignment horizontal="right"/>
    </xf>
    <xf numFmtId="0" fontId="0" fillId="13" borderId="44" xfId="0" applyFill="1" applyBorder="1" applyAlignment="1">
      <alignment horizontal="right"/>
    </xf>
    <xf numFmtId="2" fontId="0" fillId="14" borderId="44" xfId="0" applyNumberFormat="1" applyFill="1" applyBorder="1" applyAlignment="1">
      <alignment horizontal="right" vertical="center"/>
    </xf>
    <xf numFmtId="0" fontId="0" fillId="14" borderId="24" xfId="0" applyFill="1" applyBorder="1" applyAlignment="1">
      <alignment horizontal="right" vertical="center"/>
    </xf>
    <xf numFmtId="0" fontId="3" fillId="3" borderId="12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0" fillId="0" borderId="39" xfId="0" applyBorder="1"/>
    <xf numFmtId="173" fontId="3" fillId="0" borderId="39" xfId="0" applyNumberFormat="1" applyFont="1" applyBorder="1" applyAlignment="1">
      <alignment horizontal="right"/>
    </xf>
    <xf numFmtId="2" fontId="0" fillId="11" borderId="39" xfId="0" applyNumberFormat="1" applyFill="1" applyBorder="1" applyAlignment="1">
      <alignment horizontal="right"/>
    </xf>
    <xf numFmtId="0" fontId="0" fillId="11" borderId="39" xfId="0" applyFill="1" applyBorder="1" applyAlignment="1">
      <alignment horizontal="right"/>
    </xf>
    <xf numFmtId="2" fontId="0" fillId="12" borderId="39" xfId="0" applyNumberFormat="1" applyFill="1" applyBorder="1" applyAlignment="1">
      <alignment horizontal="right"/>
    </xf>
    <xf numFmtId="0" fontId="0" fillId="12" borderId="39" xfId="0" applyFill="1" applyBorder="1" applyAlignment="1">
      <alignment horizontal="right"/>
    </xf>
    <xf numFmtId="2" fontId="0" fillId="13" borderId="39" xfId="0" applyNumberFormat="1" applyFill="1" applyBorder="1" applyAlignment="1">
      <alignment horizontal="right"/>
    </xf>
    <xf numFmtId="0" fontId="0" fillId="13" borderId="39" xfId="0" applyFill="1" applyBorder="1" applyAlignment="1">
      <alignment horizontal="right"/>
    </xf>
    <xf numFmtId="2" fontId="0" fillId="14" borderId="39" xfId="0" applyNumberFormat="1" applyFill="1" applyBorder="1" applyAlignment="1">
      <alignment horizontal="right" vertical="center"/>
    </xf>
    <xf numFmtId="173" fontId="0" fillId="0" borderId="0" xfId="0" applyNumberFormat="1"/>
    <xf numFmtId="3" fontId="1" fillId="2" borderId="0" xfId="3">
      <alignment horizontal="center" vertical="center"/>
      <protection locked="0"/>
    </xf>
    <xf numFmtId="174" fontId="9" fillId="17" borderId="0" xfId="1" applyNumberFormat="1" applyFont="1" applyFill="1" applyBorder="1" applyAlignment="1" applyProtection="1">
      <alignment horizontal="center" vertical="center"/>
    </xf>
    <xf numFmtId="168" fontId="0" fillId="0" borderId="0" xfId="0" applyNumberFormat="1"/>
    <xf numFmtId="175" fontId="0" fillId="0" borderId="0" xfId="0" applyNumberFormat="1"/>
    <xf numFmtId="167" fontId="0" fillId="0" borderId="0" xfId="0" applyNumberFormat="1"/>
    <xf numFmtId="2" fontId="0" fillId="0" borderId="0" xfId="0" applyNumberFormat="1"/>
    <xf numFmtId="2" fontId="13" fillId="17" borderId="0" xfId="0" applyNumberFormat="1" applyFont="1" applyFill="1" applyAlignment="1">
      <alignment horizontal="center" vertical="center"/>
    </xf>
    <xf numFmtId="176" fontId="2" fillId="3" borderId="0" xfId="5" applyNumberFormat="1" applyFill="1"/>
    <xf numFmtId="176" fontId="14" fillId="3" borderId="0" xfId="5" applyNumberFormat="1" applyFont="1" applyFill="1"/>
    <xf numFmtId="176" fontId="15" fillId="3" borderId="0" xfId="5" applyNumberFormat="1" applyFont="1" applyFill="1"/>
    <xf numFmtId="176" fontId="16" fillId="18" borderId="12" xfId="5" applyNumberFormat="1" applyFont="1" applyFill="1" applyBorder="1" applyAlignment="1">
      <alignment horizontal="center" vertical="center"/>
    </xf>
    <xf numFmtId="0" fontId="16" fillId="18" borderId="12" xfId="5" applyFont="1" applyFill="1" applyBorder="1" applyAlignment="1">
      <alignment horizontal="center" vertical="center"/>
    </xf>
    <xf numFmtId="176" fontId="2" fillId="19" borderId="12" xfId="5" applyNumberFormat="1" applyFill="1" applyBorder="1" applyAlignment="1">
      <alignment horizontal="center" vertical="center" wrapText="1"/>
    </xf>
    <xf numFmtId="177" fontId="2" fillId="3" borderId="12" xfId="4" applyNumberFormat="1" applyFill="1" applyBorder="1" applyAlignment="1" applyProtection="1">
      <alignment horizontal="center" vertical="center"/>
    </xf>
    <xf numFmtId="176" fontId="17" fillId="20" borderId="12" xfId="5" applyNumberFormat="1" applyFont="1" applyFill="1" applyBorder="1" applyAlignment="1">
      <alignment horizontal="center" vertical="center" wrapText="1"/>
    </xf>
    <xf numFmtId="177" fontId="2" fillId="20" borderId="12" xfId="5" applyNumberFormat="1" applyFill="1" applyBorder="1" applyAlignment="1">
      <alignment horizontal="center" vertical="center"/>
    </xf>
    <xf numFmtId="0" fontId="2" fillId="3" borderId="0" xfId="5" applyFill="1"/>
    <xf numFmtId="177" fontId="17" fillId="20" borderId="12" xfId="5" applyNumberFormat="1" applyFont="1" applyFill="1" applyBorder="1" applyAlignment="1">
      <alignment horizontal="center" vertical="center" wrapText="1"/>
    </xf>
    <xf numFmtId="9" fontId="0" fillId="0" borderId="0" xfId="0" applyNumberFormat="1"/>
    <xf numFmtId="10" fontId="0" fillId="0" borderId="0" xfId="0" applyNumberFormat="1"/>
    <xf numFmtId="2" fontId="0" fillId="3" borderId="0" xfId="0" applyNumberFormat="1" applyFill="1"/>
    <xf numFmtId="0" fontId="5" fillId="4" borderId="4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8" borderId="8" xfId="0" applyFont="1" applyFill="1" applyBorder="1" applyAlignment="1">
      <alignment horizontal="center" vertical="center" wrapText="1" readingOrder="1"/>
    </xf>
    <xf numFmtId="0" fontId="5" fillId="9" borderId="8" xfId="0" applyFont="1" applyFill="1" applyBorder="1" applyAlignment="1">
      <alignment horizontal="center" vertical="center" wrapText="1" readingOrder="1"/>
    </xf>
    <xf numFmtId="0" fontId="9" fillId="0" borderId="51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 readingOrder="1"/>
    </xf>
    <xf numFmtId="0" fontId="5" fillId="4" borderId="7" xfId="0" applyFont="1" applyFill="1" applyBorder="1" applyAlignment="1">
      <alignment horizontal="center" vertical="center" wrapText="1" readingOrder="1"/>
    </xf>
    <xf numFmtId="0" fontId="5" fillId="5" borderId="8" xfId="0" applyFont="1" applyFill="1" applyBorder="1" applyAlignment="1">
      <alignment horizontal="center" vertical="center" wrapText="1" readingOrder="1"/>
    </xf>
    <xf numFmtId="0" fontId="5" fillId="6" borderId="8" xfId="0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76" fontId="2" fillId="19" borderId="12" xfId="5" applyNumberFormat="1" applyFill="1" applyBorder="1" applyAlignment="1">
      <alignment horizontal="center" vertical="center" wrapText="1"/>
    </xf>
  </cellXfs>
  <cellStyles count="9">
    <cellStyle name="IndexNbCtr" xfId="3" xr:uid="{00000000-0005-0000-0000-000000000000}"/>
    <cellStyle name="Milliers" xfId="1" builtinId="3"/>
    <cellStyle name="Milliers 2" xfId="4" xr:uid="{00000000-0005-0000-0000-000002000000}"/>
    <cellStyle name="Normal" xfId="0" builtinId="0"/>
    <cellStyle name="Normal 2" xfId="5" xr:uid="{00000000-0005-0000-0000-000004000000}"/>
    <cellStyle name="Normal 3 3" xfId="6" xr:uid="{00000000-0005-0000-0000-000005000000}"/>
    <cellStyle name="Normal 5 2" xfId="7" xr:uid="{00000000-0005-0000-0000-000006000000}"/>
    <cellStyle name="Pourcentage" xfId="2" builtinId="5"/>
    <cellStyle name="Pourcentage 3 2" xfId="8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7EE"/>
      <rgbColor rgb="FF808080"/>
      <rgbColor rgb="FFA5A5A5"/>
      <rgbColor rgb="FF993366"/>
      <rgbColor rgb="FFFFF2CC"/>
      <rgbColor rgb="FFDEEBF7"/>
      <rgbColor rgb="FF660066"/>
      <rgbColor rgb="FFD6DCE5"/>
      <rgbColor rgb="FF0066CC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DEDED"/>
      <rgbColor rgb="FFC5E0B4"/>
      <rgbColor rgb="FF9DC3E6"/>
      <rgbColor rgb="FFFF9999"/>
      <rgbColor rgb="FFA6A6A6"/>
      <rgbColor rgb="FFFBE5D6"/>
      <rgbColor rgb="FF3366FF"/>
      <rgbColor rgb="FF33CCCC"/>
      <rgbColor rgb="FF99CC00"/>
      <rgbColor rgb="FFD9D9D9"/>
      <rgbColor rgb="FFBF9000"/>
      <rgbColor rgb="FFED7D31"/>
      <rgbColor rgb="FF666699"/>
      <rgbColor rgb="FF8497B0"/>
      <rgbColor rgb="FF003366"/>
      <rgbColor rgb="FF00B050"/>
      <rgbColor rgb="FF003300"/>
      <rgbColor rgb="FF333300"/>
      <rgbColor rgb="FF993300"/>
      <rgbColor rgb="FF993366"/>
      <rgbColor rgb="FF33339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221760</xdr:colOff>
      <xdr:row>60</xdr:row>
      <xdr:rowOff>107640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6435720" cy="657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221760</xdr:colOff>
      <xdr:row>60</xdr:row>
      <xdr:rowOff>107640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6435720" cy="657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221760</xdr:colOff>
      <xdr:row>60</xdr:row>
      <xdr:rowOff>107640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6435720" cy="657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221760</xdr:colOff>
      <xdr:row>60</xdr:row>
      <xdr:rowOff>107640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6435720" cy="65750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7" name="AutoShap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0" name="AutoShap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1" name="AutoShape 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196850</xdr:colOff>
      <xdr:row>59</xdr:row>
      <xdr:rowOff>107950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4_Inventaires%20d'&#233;missions,%20prospective%20et%20&#233;valuation\42_Prospective\423_Mod&#233;lisations\4237_PEPIT0%20Ademe\Outil%20materiaux%20ADEME%202020-06-11_Run%203%20avec%20import%20export%20constan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sp_Evolution Imp ExpNEW"/>
      <sheetName val="Trsp_ParamètresNEW"/>
      <sheetName val="MENU"/>
      <sheetName val="Biblio"/>
      <sheetName val="TDB"/>
      <sheetName val="Liste scenarios"/>
      <sheetName val="Hypo"/>
      <sheetName val="Scenarios"/>
      <sheetName val="TCD résultats"/>
      <sheetName val="Res_bdd"/>
      <sheetName val="Tables_Res_bdd"/>
      <sheetName val="Carto_2014 "/>
      <sheetName val="Carto 2014 (%)"/>
      <sheetName val="DIF"/>
      <sheetName val="Simul"/>
      <sheetName val="Calcul_hypotheses"/>
      <sheetName val="Graphiques_globaux"/>
      <sheetName val="Graphique_par_materiau"/>
      <sheetName val="Graphique_par_usage"/>
      <sheetName val="RES_annuels"/>
      <sheetName val="MatBat"/>
      <sheetName val="MatTP"/>
      <sheetName val="PAP"/>
      <sheetName val="Emballage_Resultats"/>
      <sheetName val="NRJ_Resultats"/>
      <sheetName val="Trsp_Resultats"/>
      <sheetName val="BTP_Resultats"/>
      <sheetName val="NH3"/>
      <sheetName val="Cl2"/>
      <sheetName val="SUC"/>
      <sheetName val="Etat carto"/>
      <sheetName val="Matrice cartographie 2014 (MR)"/>
      <sheetName val="NRJ_RAW ecoinvent"/>
      <sheetName val="NRJ_Bilan matiere"/>
      <sheetName val="Trsp_Evolution Imp Exp"/>
      <sheetName val="Trsp_Bilan matiere"/>
      <sheetName val="Trsp_Bilan Imp Exp"/>
      <sheetName val="Trsp_EUROSTAT 2014"/>
      <sheetName val="Trsp_RAW ecoinvent"/>
      <sheetName val="Listes"/>
      <sheetName val="SnW"/>
      <sheetName val="SourcesAutre"/>
      <sheetName val="Clinker"/>
      <sheetName val="Vérif Clinker"/>
      <sheetName val="SourcesBat"/>
      <sheetName val="Sources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99"/>
  <sheetViews>
    <sheetView tabSelected="1" zoomScale="67" zoomScaleNormal="67" workbookViewId="0">
      <pane xSplit="7" ySplit="2" topLeftCell="H3" activePane="bottomRight" state="frozen"/>
      <selection pane="topRight" activeCell="I1" sqref="I1"/>
      <selection pane="bottomLeft" activeCell="A150" sqref="A150"/>
      <selection pane="bottomRight" activeCell="A15" sqref="A15:XFD17"/>
    </sheetView>
  </sheetViews>
  <sheetFormatPr baseColWidth="10" defaultColWidth="8.7265625" defaultRowHeight="14.5" x14ac:dyDescent="0.35"/>
  <cols>
    <col min="1" max="1" width="8.453125" style="1" customWidth="1"/>
    <col min="2" max="2" width="11.1796875" style="1" customWidth="1"/>
    <col min="3" max="3" width="20.6328125" style="1" customWidth="1"/>
    <col min="4" max="4" width="19" style="1" customWidth="1"/>
    <col min="5" max="5" width="30.36328125" style="1" customWidth="1"/>
    <col min="6" max="6" width="14.90625" style="2" customWidth="1"/>
    <col min="7" max="7" width="9.08984375" style="3" customWidth="1"/>
    <col min="8" max="9" width="8.36328125" style="4" customWidth="1"/>
    <col min="10" max="11" width="9.36328125" style="1" customWidth="1"/>
    <col min="12" max="12" width="9.6328125" style="1" customWidth="1"/>
    <col min="13" max="13" width="10.6328125" style="1" customWidth="1"/>
    <col min="14" max="14" width="10.1796875" style="1" customWidth="1"/>
    <col min="15" max="15" width="10.453125" style="1" customWidth="1"/>
    <col min="16" max="16" width="10" style="1" customWidth="1"/>
    <col min="17" max="17" width="10.08984375" style="5" customWidth="1"/>
    <col min="18" max="18" width="10.36328125" style="6" customWidth="1"/>
    <col min="19" max="20" width="10.08984375" style="1" customWidth="1"/>
    <col min="21" max="21" width="11.54296875" style="1" customWidth="1"/>
    <col min="22" max="22" width="19.08984375" style="1" customWidth="1"/>
    <col min="23" max="25" width="11.54296875" style="1" customWidth="1"/>
    <col min="26" max="37" width="11.54296875" style="1" hidden="1" customWidth="1"/>
    <col min="38" max="40" width="11.54296875" style="1" customWidth="1"/>
    <col min="41" max="57" width="11.54296875" style="1" hidden="1" customWidth="1"/>
    <col min="58" max="62" width="11.54296875" style="1" customWidth="1"/>
    <col min="63" max="75" width="11.54296875" style="1" hidden="1" customWidth="1"/>
    <col min="76" max="78" width="11.54296875" style="1" customWidth="1"/>
    <col min="79" max="95" width="11.54296875" style="1" hidden="1" customWidth="1"/>
    <col min="96" max="1025" width="11.54296875" style="1" customWidth="1"/>
  </cols>
  <sheetData>
    <row r="1" spans="1:97" ht="27.65" customHeight="1" x14ac:dyDescent="0.35">
      <c r="A1" s="392" t="s">
        <v>0</v>
      </c>
      <c r="B1" s="393" t="s">
        <v>1</v>
      </c>
      <c r="C1" s="393" t="s">
        <v>2</v>
      </c>
      <c r="D1" s="393" t="s">
        <v>3</v>
      </c>
      <c r="E1" s="393" t="s">
        <v>4</v>
      </c>
      <c r="F1" s="397" t="s">
        <v>5</v>
      </c>
      <c r="G1" s="398" t="s">
        <v>6</v>
      </c>
      <c r="H1" s="399" t="s">
        <v>7</v>
      </c>
      <c r="I1" s="399"/>
      <c r="J1" s="400" t="s">
        <v>8</v>
      </c>
      <c r="K1" s="400"/>
      <c r="L1" s="401" t="s">
        <v>9</v>
      </c>
      <c r="M1" s="401"/>
      <c r="N1" s="394" t="s">
        <v>10</v>
      </c>
      <c r="O1" s="394"/>
      <c r="P1" s="395" t="s">
        <v>11</v>
      </c>
      <c r="Q1" s="395"/>
      <c r="R1" s="395" t="s">
        <v>12</v>
      </c>
      <c r="S1" s="395"/>
      <c r="T1" s="395" t="s">
        <v>13</v>
      </c>
      <c r="U1" s="395"/>
      <c r="W1" s="1" t="s">
        <v>14</v>
      </c>
      <c r="X1" s="1" t="s">
        <v>14</v>
      </c>
      <c r="Y1" s="1" t="s">
        <v>14</v>
      </c>
      <c r="Z1" s="1" t="s">
        <v>14</v>
      </c>
      <c r="AA1" s="1" t="s">
        <v>14</v>
      </c>
      <c r="AB1" s="1" t="s">
        <v>14</v>
      </c>
      <c r="AC1" s="1" t="s">
        <v>14</v>
      </c>
      <c r="AD1" s="1" t="s">
        <v>14</v>
      </c>
      <c r="AE1" s="1" t="s">
        <v>14</v>
      </c>
      <c r="AF1" s="1" t="s">
        <v>14</v>
      </c>
      <c r="AG1" s="1" t="s">
        <v>14</v>
      </c>
      <c r="AH1" s="1" t="s">
        <v>14</v>
      </c>
      <c r="AI1" s="1" t="s">
        <v>14</v>
      </c>
      <c r="AJ1" s="1" t="s">
        <v>14</v>
      </c>
      <c r="AK1" s="1" t="s">
        <v>14</v>
      </c>
      <c r="AL1" s="1" t="s">
        <v>14</v>
      </c>
      <c r="AM1" s="1" t="s">
        <v>14</v>
      </c>
      <c r="AN1" s="1" t="s">
        <v>14</v>
      </c>
      <c r="AO1" s="1" t="s">
        <v>14</v>
      </c>
      <c r="AP1" s="1" t="s">
        <v>14</v>
      </c>
      <c r="AQ1" s="1" t="s">
        <v>14</v>
      </c>
      <c r="AR1" s="1" t="s">
        <v>14</v>
      </c>
      <c r="AS1" s="1" t="s">
        <v>14</v>
      </c>
      <c r="AT1" s="1" t="s">
        <v>14</v>
      </c>
      <c r="AU1" s="1" t="s">
        <v>14</v>
      </c>
      <c r="AV1" s="1" t="s">
        <v>14</v>
      </c>
      <c r="AW1" s="1" t="s">
        <v>14</v>
      </c>
      <c r="AX1" s="1" t="s">
        <v>14</v>
      </c>
      <c r="AY1" s="1" t="s">
        <v>14</v>
      </c>
      <c r="AZ1" s="1" t="s">
        <v>14</v>
      </c>
      <c r="BA1" s="1" t="s">
        <v>14</v>
      </c>
      <c r="BB1" s="1" t="s">
        <v>14</v>
      </c>
      <c r="BC1" s="1" t="s">
        <v>14</v>
      </c>
      <c r="BD1" s="1" t="s">
        <v>14</v>
      </c>
      <c r="BE1" s="1" t="s">
        <v>14</v>
      </c>
      <c r="BF1" s="1" t="s">
        <v>14</v>
      </c>
      <c r="BG1" s="1" t="s">
        <v>14</v>
      </c>
      <c r="BI1" s="1" t="s">
        <v>15</v>
      </c>
      <c r="BJ1" s="1" t="s">
        <v>15</v>
      </c>
      <c r="BK1" s="1" t="s">
        <v>15</v>
      </c>
      <c r="BL1" s="1" t="s">
        <v>15</v>
      </c>
      <c r="BM1" s="1" t="s">
        <v>15</v>
      </c>
      <c r="BN1" s="1" t="s">
        <v>15</v>
      </c>
      <c r="BO1" s="1" t="s">
        <v>15</v>
      </c>
      <c r="BP1" s="1" t="s">
        <v>15</v>
      </c>
      <c r="BQ1" s="1" t="s">
        <v>15</v>
      </c>
      <c r="BR1" s="1" t="s">
        <v>15</v>
      </c>
      <c r="BS1" s="1" t="s">
        <v>15</v>
      </c>
      <c r="BT1" s="1" t="s">
        <v>15</v>
      </c>
      <c r="BU1" s="1" t="s">
        <v>15</v>
      </c>
      <c r="BV1" s="1" t="s">
        <v>15</v>
      </c>
      <c r="BW1" s="1" t="s">
        <v>15</v>
      </c>
      <c r="BX1" s="1" t="s">
        <v>15</v>
      </c>
      <c r="BY1" s="1" t="s">
        <v>15</v>
      </c>
      <c r="BZ1" s="1" t="s">
        <v>15</v>
      </c>
      <c r="CA1" s="1" t="s">
        <v>15</v>
      </c>
      <c r="CB1" s="1" t="s">
        <v>15</v>
      </c>
      <c r="CC1" s="1" t="s">
        <v>15</v>
      </c>
      <c r="CD1" s="1" t="s">
        <v>15</v>
      </c>
      <c r="CE1" s="1" t="s">
        <v>15</v>
      </c>
      <c r="CF1" s="1" t="s">
        <v>15</v>
      </c>
      <c r="CG1" s="1" t="s">
        <v>15</v>
      </c>
      <c r="CH1" s="1" t="s">
        <v>15</v>
      </c>
      <c r="CI1" s="1" t="s">
        <v>15</v>
      </c>
      <c r="CJ1" s="1" t="s">
        <v>15</v>
      </c>
      <c r="CK1" s="1" t="s">
        <v>15</v>
      </c>
      <c r="CL1" s="1" t="s">
        <v>15</v>
      </c>
      <c r="CM1" s="1" t="s">
        <v>15</v>
      </c>
      <c r="CN1" s="1" t="s">
        <v>15</v>
      </c>
      <c r="CO1" s="1" t="s">
        <v>15</v>
      </c>
      <c r="CP1" s="1" t="s">
        <v>15</v>
      </c>
      <c r="CQ1" s="1" t="s">
        <v>15</v>
      </c>
      <c r="CR1" s="1" t="s">
        <v>15</v>
      </c>
      <c r="CS1" s="1" t="s">
        <v>15</v>
      </c>
    </row>
    <row r="2" spans="1:97" ht="60" x14ac:dyDescent="0.35">
      <c r="A2" s="392"/>
      <c r="B2" s="393"/>
      <c r="C2" s="393"/>
      <c r="D2" s="393"/>
      <c r="E2" s="393"/>
      <c r="F2" s="397"/>
      <c r="G2" s="398"/>
      <c r="H2" s="7" t="s">
        <v>16</v>
      </c>
      <c r="I2" s="8" t="s">
        <v>17</v>
      </c>
      <c r="J2" s="9" t="s">
        <v>16</v>
      </c>
      <c r="K2" s="10" t="s">
        <v>17</v>
      </c>
      <c r="L2" s="11" t="s">
        <v>16</v>
      </c>
      <c r="M2" s="12" t="s">
        <v>17</v>
      </c>
      <c r="N2" s="13" t="s">
        <v>16</v>
      </c>
      <c r="O2" s="14" t="s">
        <v>17</v>
      </c>
      <c r="P2" s="15" t="s">
        <v>16</v>
      </c>
      <c r="Q2" s="16" t="s">
        <v>17</v>
      </c>
      <c r="R2" s="15" t="s">
        <v>16</v>
      </c>
      <c r="S2" s="16" t="s">
        <v>17</v>
      </c>
      <c r="T2" s="15" t="s">
        <v>16</v>
      </c>
      <c r="U2" s="16" t="s">
        <v>17</v>
      </c>
      <c r="V2" s="1" t="s">
        <v>18</v>
      </c>
      <c r="W2" s="1">
        <v>2014</v>
      </c>
      <c r="X2" s="1">
        <f t="shared" ref="X2:BG2" si="0">W2+1</f>
        <v>2015</v>
      </c>
      <c r="Y2" s="1">
        <f t="shared" si="0"/>
        <v>2016</v>
      </c>
      <c r="Z2" s="1">
        <f t="shared" si="0"/>
        <v>2017</v>
      </c>
      <c r="AA2" s="1">
        <f t="shared" si="0"/>
        <v>2018</v>
      </c>
      <c r="AB2" s="1">
        <f t="shared" si="0"/>
        <v>2019</v>
      </c>
      <c r="AC2" s="1">
        <f t="shared" si="0"/>
        <v>2020</v>
      </c>
      <c r="AD2" s="1">
        <f t="shared" si="0"/>
        <v>2021</v>
      </c>
      <c r="AE2" s="1">
        <f t="shared" si="0"/>
        <v>2022</v>
      </c>
      <c r="AF2" s="1">
        <f t="shared" si="0"/>
        <v>2023</v>
      </c>
      <c r="AG2" s="1">
        <f t="shared" si="0"/>
        <v>2024</v>
      </c>
      <c r="AH2" s="1">
        <f t="shared" si="0"/>
        <v>2025</v>
      </c>
      <c r="AI2" s="1">
        <f t="shared" si="0"/>
        <v>2026</v>
      </c>
      <c r="AJ2" s="1">
        <f t="shared" si="0"/>
        <v>2027</v>
      </c>
      <c r="AK2" s="1">
        <f t="shared" si="0"/>
        <v>2028</v>
      </c>
      <c r="AL2" s="1">
        <f t="shared" si="0"/>
        <v>2029</v>
      </c>
      <c r="AM2" s="1">
        <f t="shared" si="0"/>
        <v>2030</v>
      </c>
      <c r="AN2" s="1">
        <f t="shared" si="0"/>
        <v>2031</v>
      </c>
      <c r="AO2" s="1">
        <f t="shared" si="0"/>
        <v>2032</v>
      </c>
      <c r="AP2" s="1">
        <f t="shared" si="0"/>
        <v>2033</v>
      </c>
      <c r="AQ2" s="1">
        <f t="shared" si="0"/>
        <v>2034</v>
      </c>
      <c r="AR2" s="1">
        <f t="shared" si="0"/>
        <v>2035</v>
      </c>
      <c r="AS2" s="1">
        <f t="shared" si="0"/>
        <v>2036</v>
      </c>
      <c r="AT2" s="1">
        <f t="shared" si="0"/>
        <v>2037</v>
      </c>
      <c r="AU2" s="1">
        <f t="shared" si="0"/>
        <v>2038</v>
      </c>
      <c r="AV2" s="1">
        <f t="shared" si="0"/>
        <v>2039</v>
      </c>
      <c r="AW2" s="1">
        <f t="shared" si="0"/>
        <v>2040</v>
      </c>
      <c r="AX2" s="1">
        <f t="shared" si="0"/>
        <v>2041</v>
      </c>
      <c r="AY2" s="1">
        <f t="shared" si="0"/>
        <v>2042</v>
      </c>
      <c r="AZ2" s="1">
        <f t="shared" si="0"/>
        <v>2043</v>
      </c>
      <c r="BA2" s="1">
        <f t="shared" si="0"/>
        <v>2044</v>
      </c>
      <c r="BB2" s="1">
        <f t="shared" si="0"/>
        <v>2045</v>
      </c>
      <c r="BC2" s="1">
        <f t="shared" si="0"/>
        <v>2046</v>
      </c>
      <c r="BD2" s="1">
        <f t="shared" si="0"/>
        <v>2047</v>
      </c>
      <c r="BE2" s="1">
        <f t="shared" si="0"/>
        <v>2048</v>
      </c>
      <c r="BF2" s="1">
        <f t="shared" si="0"/>
        <v>2049</v>
      </c>
      <c r="BG2" s="1">
        <f t="shared" si="0"/>
        <v>2050</v>
      </c>
      <c r="BI2" s="1">
        <v>2014</v>
      </c>
      <c r="BJ2" s="1">
        <f t="shared" ref="BJ2:CS2" si="1">BI2+1</f>
        <v>2015</v>
      </c>
      <c r="BK2" s="1">
        <f t="shared" si="1"/>
        <v>2016</v>
      </c>
      <c r="BL2" s="1">
        <f t="shared" si="1"/>
        <v>2017</v>
      </c>
      <c r="BM2" s="1">
        <f t="shared" si="1"/>
        <v>2018</v>
      </c>
      <c r="BN2" s="1">
        <f t="shared" si="1"/>
        <v>2019</v>
      </c>
      <c r="BO2" s="1">
        <f t="shared" si="1"/>
        <v>2020</v>
      </c>
      <c r="BP2" s="1">
        <f t="shared" si="1"/>
        <v>2021</v>
      </c>
      <c r="BQ2" s="1">
        <f t="shared" si="1"/>
        <v>2022</v>
      </c>
      <c r="BR2" s="1">
        <f t="shared" si="1"/>
        <v>2023</v>
      </c>
      <c r="BS2" s="1">
        <f t="shared" si="1"/>
        <v>2024</v>
      </c>
      <c r="BT2" s="1">
        <f t="shared" si="1"/>
        <v>2025</v>
      </c>
      <c r="BU2" s="1">
        <f t="shared" si="1"/>
        <v>2026</v>
      </c>
      <c r="BV2" s="1">
        <f t="shared" si="1"/>
        <v>2027</v>
      </c>
      <c r="BW2" s="1">
        <f t="shared" si="1"/>
        <v>2028</v>
      </c>
      <c r="BX2" s="1">
        <f t="shared" si="1"/>
        <v>2029</v>
      </c>
      <c r="BY2" s="1">
        <f t="shared" si="1"/>
        <v>2030</v>
      </c>
      <c r="BZ2" s="1">
        <f t="shared" si="1"/>
        <v>2031</v>
      </c>
      <c r="CA2" s="1">
        <f t="shared" si="1"/>
        <v>2032</v>
      </c>
      <c r="CB2" s="1">
        <f t="shared" si="1"/>
        <v>2033</v>
      </c>
      <c r="CC2" s="1">
        <f t="shared" si="1"/>
        <v>2034</v>
      </c>
      <c r="CD2" s="1">
        <f t="shared" si="1"/>
        <v>2035</v>
      </c>
      <c r="CE2" s="1">
        <f t="shared" si="1"/>
        <v>2036</v>
      </c>
      <c r="CF2" s="1">
        <f t="shared" si="1"/>
        <v>2037</v>
      </c>
      <c r="CG2" s="1">
        <f t="shared" si="1"/>
        <v>2038</v>
      </c>
      <c r="CH2" s="1">
        <f t="shared" si="1"/>
        <v>2039</v>
      </c>
      <c r="CI2" s="1">
        <f t="shared" si="1"/>
        <v>2040</v>
      </c>
      <c r="CJ2" s="1">
        <f t="shared" si="1"/>
        <v>2041</v>
      </c>
      <c r="CK2" s="1">
        <f t="shared" si="1"/>
        <v>2042</v>
      </c>
      <c r="CL2" s="1">
        <f t="shared" si="1"/>
        <v>2043</v>
      </c>
      <c r="CM2" s="1">
        <f t="shared" si="1"/>
        <v>2044</v>
      </c>
      <c r="CN2" s="1">
        <f t="shared" si="1"/>
        <v>2045</v>
      </c>
      <c r="CO2" s="1">
        <f t="shared" si="1"/>
        <v>2046</v>
      </c>
      <c r="CP2" s="1">
        <f t="shared" si="1"/>
        <v>2047</v>
      </c>
      <c r="CQ2" s="1">
        <f t="shared" si="1"/>
        <v>2048</v>
      </c>
      <c r="CR2" s="1">
        <f t="shared" si="1"/>
        <v>2049</v>
      </c>
      <c r="CS2" s="1">
        <f t="shared" si="1"/>
        <v>2050</v>
      </c>
    </row>
    <row r="3" spans="1:97" ht="14.4" customHeight="1" x14ac:dyDescent="0.35">
      <c r="A3" s="17" t="s">
        <v>19</v>
      </c>
      <c r="B3" s="18" t="s">
        <v>20</v>
      </c>
      <c r="C3" s="19" t="s">
        <v>20</v>
      </c>
      <c r="D3" s="19"/>
      <c r="E3" s="20" t="s">
        <v>21</v>
      </c>
      <c r="F3" s="21"/>
      <c r="G3" s="22"/>
      <c r="H3" s="23">
        <v>4.5999999999999999E-2</v>
      </c>
      <c r="I3" s="24">
        <v>8.8999999999999996E-2</v>
      </c>
      <c r="J3" s="25">
        <v>4.5999999999999999E-2</v>
      </c>
      <c r="K3" s="26">
        <v>8.8999999999999996E-2</v>
      </c>
      <c r="L3" s="27">
        <v>4.5999999999999999E-2</v>
      </c>
      <c r="M3" s="28">
        <v>8.8999999999999996E-2</v>
      </c>
      <c r="N3" s="29">
        <v>4.5999999999999999E-2</v>
      </c>
      <c r="O3" s="30">
        <v>8.8999999999999996E-2</v>
      </c>
      <c r="P3" s="31">
        <v>4.5999999999999999E-2</v>
      </c>
      <c r="Q3" s="32">
        <v>8.8999999999999996E-2</v>
      </c>
      <c r="R3" s="33">
        <v>3.78E-2</v>
      </c>
      <c r="S3" s="33">
        <v>8.0699999999999994E-2</v>
      </c>
      <c r="T3" s="33">
        <v>3.78E-2</v>
      </c>
      <c r="U3" s="33">
        <v>8.0699999999999994E-2</v>
      </c>
      <c r="V3" s="1" t="s">
        <v>22</v>
      </c>
      <c r="W3" s="34">
        <f>$G3</f>
        <v>0</v>
      </c>
      <c r="X3" s="35">
        <f t="shared" ref="X3:AL3" si="2">W3+($AM3-$W3)/($AM$2-$W$2)</f>
        <v>2.3625E-3</v>
      </c>
      <c r="Y3" s="35">
        <f t="shared" si="2"/>
        <v>4.725E-3</v>
      </c>
      <c r="Z3" s="35">
        <f t="shared" si="2"/>
        <v>7.0875E-3</v>
      </c>
      <c r="AA3" s="35">
        <f t="shared" si="2"/>
        <v>9.4500000000000001E-3</v>
      </c>
      <c r="AB3" s="35">
        <f t="shared" si="2"/>
        <v>1.18125E-2</v>
      </c>
      <c r="AC3" s="35">
        <f t="shared" si="2"/>
        <v>1.4175E-2</v>
      </c>
      <c r="AD3" s="35">
        <f t="shared" si="2"/>
        <v>1.65375E-2</v>
      </c>
      <c r="AE3" s="35">
        <f t="shared" si="2"/>
        <v>1.89E-2</v>
      </c>
      <c r="AF3" s="35">
        <f t="shared" si="2"/>
        <v>2.12625E-2</v>
      </c>
      <c r="AG3" s="35">
        <f t="shared" si="2"/>
        <v>2.3625E-2</v>
      </c>
      <c r="AH3" s="35">
        <f t="shared" si="2"/>
        <v>2.59875E-2</v>
      </c>
      <c r="AI3" s="35">
        <f t="shared" si="2"/>
        <v>2.835E-2</v>
      </c>
      <c r="AJ3" s="35">
        <f t="shared" si="2"/>
        <v>3.07125E-2</v>
      </c>
      <c r="AK3" s="35">
        <f t="shared" si="2"/>
        <v>3.3075E-2</v>
      </c>
      <c r="AL3" s="35">
        <f t="shared" si="2"/>
        <v>3.5437499999999997E-2</v>
      </c>
      <c r="AM3" s="33">
        <f>$R3</f>
        <v>3.78E-2</v>
      </c>
      <c r="AN3" s="35">
        <f t="shared" ref="AN3:BF3" si="3">AM3+($BG3-$AM3)/($BG$2-$AM$2)</f>
        <v>3.9945000000000001E-2</v>
      </c>
      <c r="AO3" s="35">
        <f t="shared" si="3"/>
        <v>4.2090000000000002E-2</v>
      </c>
      <c r="AP3" s="35">
        <f t="shared" si="3"/>
        <v>4.4235000000000003E-2</v>
      </c>
      <c r="AQ3" s="35">
        <f t="shared" si="3"/>
        <v>4.6380000000000005E-2</v>
      </c>
      <c r="AR3" s="35">
        <f t="shared" si="3"/>
        <v>4.8525000000000006E-2</v>
      </c>
      <c r="AS3" s="35">
        <f t="shared" si="3"/>
        <v>5.0670000000000007E-2</v>
      </c>
      <c r="AT3" s="35">
        <f t="shared" si="3"/>
        <v>5.2815000000000008E-2</v>
      </c>
      <c r="AU3" s="35">
        <f t="shared" si="3"/>
        <v>5.4960000000000009E-2</v>
      </c>
      <c r="AV3" s="35">
        <f t="shared" si="3"/>
        <v>5.710500000000001E-2</v>
      </c>
      <c r="AW3" s="35">
        <f t="shared" si="3"/>
        <v>5.9250000000000011E-2</v>
      </c>
      <c r="AX3" s="35">
        <f t="shared" si="3"/>
        <v>6.1395000000000012E-2</v>
      </c>
      <c r="AY3" s="35">
        <f t="shared" si="3"/>
        <v>6.3540000000000013E-2</v>
      </c>
      <c r="AZ3" s="35">
        <f t="shared" si="3"/>
        <v>6.5685000000000007E-2</v>
      </c>
      <c r="BA3" s="35">
        <f t="shared" si="3"/>
        <v>6.7830000000000001E-2</v>
      </c>
      <c r="BB3" s="35">
        <f t="shared" si="3"/>
        <v>6.9974999999999996E-2</v>
      </c>
      <c r="BC3" s="35">
        <f t="shared" si="3"/>
        <v>7.211999999999999E-2</v>
      </c>
      <c r="BD3" s="35">
        <f t="shared" si="3"/>
        <v>7.4264999999999984E-2</v>
      </c>
      <c r="BE3" s="35">
        <f t="shared" si="3"/>
        <v>7.6409999999999978E-2</v>
      </c>
      <c r="BF3" s="35">
        <f t="shared" si="3"/>
        <v>7.8554999999999972E-2</v>
      </c>
      <c r="BG3" s="33">
        <f>$S3</f>
        <v>8.0699999999999994E-2</v>
      </c>
      <c r="BI3" s="34">
        <f t="shared" ref="BI3:BI34" si="4">$G3</f>
        <v>0</v>
      </c>
      <c r="BJ3" s="35">
        <f t="shared" ref="BJ3:BX3" si="5">BI3+($BY3-$BI3)/($BY$2-$BI$2)</f>
        <v>2.3625E-3</v>
      </c>
      <c r="BK3" s="35">
        <f t="shared" si="5"/>
        <v>4.725E-3</v>
      </c>
      <c r="BL3" s="35">
        <f t="shared" si="5"/>
        <v>7.0875E-3</v>
      </c>
      <c r="BM3" s="35">
        <f t="shared" si="5"/>
        <v>9.4500000000000001E-3</v>
      </c>
      <c r="BN3" s="35">
        <f t="shared" si="5"/>
        <v>1.18125E-2</v>
      </c>
      <c r="BO3" s="35">
        <f t="shared" si="5"/>
        <v>1.4175E-2</v>
      </c>
      <c r="BP3" s="35">
        <f t="shared" si="5"/>
        <v>1.65375E-2</v>
      </c>
      <c r="BQ3" s="35">
        <f t="shared" si="5"/>
        <v>1.89E-2</v>
      </c>
      <c r="BR3" s="35">
        <f t="shared" si="5"/>
        <v>2.12625E-2</v>
      </c>
      <c r="BS3" s="35">
        <f t="shared" si="5"/>
        <v>2.3625E-2</v>
      </c>
      <c r="BT3" s="35">
        <f t="shared" si="5"/>
        <v>2.59875E-2</v>
      </c>
      <c r="BU3" s="35">
        <f t="shared" si="5"/>
        <v>2.835E-2</v>
      </c>
      <c r="BV3" s="35">
        <f t="shared" si="5"/>
        <v>3.07125E-2</v>
      </c>
      <c r="BW3" s="35">
        <f t="shared" si="5"/>
        <v>3.3075E-2</v>
      </c>
      <c r="BX3" s="35">
        <f t="shared" si="5"/>
        <v>3.5437499999999997E-2</v>
      </c>
      <c r="BY3" s="33">
        <f t="shared" ref="BY3:BY34" si="6">$T3</f>
        <v>3.78E-2</v>
      </c>
      <c r="BZ3" s="35">
        <f t="shared" ref="BZ3:CR3" si="7">BY3+($CS3-$BY3)/($CS$2-$BY$2)</f>
        <v>3.9945000000000001E-2</v>
      </c>
      <c r="CA3" s="35">
        <f t="shared" si="7"/>
        <v>4.2090000000000002E-2</v>
      </c>
      <c r="CB3" s="35">
        <f t="shared" si="7"/>
        <v>4.4235000000000003E-2</v>
      </c>
      <c r="CC3" s="35">
        <f t="shared" si="7"/>
        <v>4.6380000000000005E-2</v>
      </c>
      <c r="CD3" s="35">
        <f t="shared" si="7"/>
        <v>4.8525000000000006E-2</v>
      </c>
      <c r="CE3" s="35">
        <f t="shared" si="7"/>
        <v>5.0670000000000007E-2</v>
      </c>
      <c r="CF3" s="35">
        <f t="shared" si="7"/>
        <v>5.2815000000000008E-2</v>
      </c>
      <c r="CG3" s="35">
        <f t="shared" si="7"/>
        <v>5.4960000000000009E-2</v>
      </c>
      <c r="CH3" s="35">
        <f t="shared" si="7"/>
        <v>5.710500000000001E-2</v>
      </c>
      <c r="CI3" s="35">
        <f t="shared" si="7"/>
        <v>5.9250000000000011E-2</v>
      </c>
      <c r="CJ3" s="35">
        <f t="shared" si="7"/>
        <v>6.1395000000000012E-2</v>
      </c>
      <c r="CK3" s="35">
        <f t="shared" si="7"/>
        <v>6.3540000000000013E-2</v>
      </c>
      <c r="CL3" s="35">
        <f t="shared" si="7"/>
        <v>6.5685000000000007E-2</v>
      </c>
      <c r="CM3" s="35">
        <f t="shared" si="7"/>
        <v>6.7830000000000001E-2</v>
      </c>
      <c r="CN3" s="35">
        <f t="shared" si="7"/>
        <v>6.9974999999999996E-2</v>
      </c>
      <c r="CO3" s="35">
        <f t="shared" si="7"/>
        <v>7.211999999999999E-2</v>
      </c>
      <c r="CP3" s="35">
        <f t="shared" si="7"/>
        <v>7.4264999999999984E-2</v>
      </c>
      <c r="CQ3" s="35">
        <f t="shared" si="7"/>
        <v>7.6409999999999978E-2</v>
      </c>
      <c r="CR3" s="35">
        <f t="shared" si="7"/>
        <v>7.8554999999999972E-2</v>
      </c>
      <c r="CS3" s="33">
        <f t="shared" ref="CS3:CS34" si="8">$U3</f>
        <v>8.0699999999999994E-2</v>
      </c>
    </row>
    <row r="4" spans="1:97" x14ac:dyDescent="0.35">
      <c r="A4" s="17" t="s">
        <v>19</v>
      </c>
      <c r="B4" s="18" t="s">
        <v>23</v>
      </c>
      <c r="C4" s="19" t="s">
        <v>24</v>
      </c>
      <c r="D4" s="19"/>
      <c r="E4" s="20" t="s">
        <v>25</v>
      </c>
      <c r="F4" s="36"/>
      <c r="G4" s="37"/>
      <c r="H4" s="38">
        <v>-3.5000000000000003E-2</v>
      </c>
      <c r="I4" s="39">
        <v>-0.1</v>
      </c>
      <c r="J4" s="40">
        <v>-0.20599999999999999</v>
      </c>
      <c r="K4" s="41">
        <v>-0.5</v>
      </c>
      <c r="L4" s="42">
        <v>-0.112</v>
      </c>
      <c r="M4" s="43">
        <v>-0.3</v>
      </c>
      <c r="N4" s="44">
        <v>-5.2999999999999999E-2</v>
      </c>
      <c r="O4" s="45">
        <v>-0.15</v>
      </c>
      <c r="P4" s="46">
        <v>-3.5000000000000003E-2</v>
      </c>
      <c r="Q4" s="47">
        <v>0</v>
      </c>
      <c r="R4" s="33">
        <f>H4</f>
        <v>-3.5000000000000003E-2</v>
      </c>
      <c r="S4" s="33">
        <f>I4</f>
        <v>-0.1</v>
      </c>
      <c r="T4" s="33">
        <v>-0.11</v>
      </c>
      <c r="U4" s="33">
        <v>-0.3</v>
      </c>
      <c r="V4" s="1" t="s">
        <v>26</v>
      </c>
      <c r="W4" s="34">
        <f t="shared" ref="W4:W35" si="9">G4</f>
        <v>0</v>
      </c>
      <c r="X4" s="35">
        <f t="shared" ref="X4:AL4" si="10">W4+($AM4-$W4)/($AM$2-$W$2)</f>
        <v>-2.1875000000000002E-3</v>
      </c>
      <c r="Y4" s="35">
        <f t="shared" si="10"/>
        <v>-4.3750000000000004E-3</v>
      </c>
      <c r="Z4" s="35">
        <f t="shared" si="10"/>
        <v>-6.5625000000000006E-3</v>
      </c>
      <c r="AA4" s="35">
        <f t="shared" si="10"/>
        <v>-8.7500000000000008E-3</v>
      </c>
      <c r="AB4" s="35">
        <f t="shared" si="10"/>
        <v>-1.0937500000000001E-2</v>
      </c>
      <c r="AC4" s="35">
        <f t="shared" si="10"/>
        <v>-1.3125000000000001E-2</v>
      </c>
      <c r="AD4" s="35">
        <f t="shared" si="10"/>
        <v>-1.5312500000000001E-2</v>
      </c>
      <c r="AE4" s="35">
        <f t="shared" si="10"/>
        <v>-1.7500000000000002E-2</v>
      </c>
      <c r="AF4" s="35">
        <f t="shared" si="10"/>
        <v>-1.9687500000000004E-2</v>
      </c>
      <c r="AG4" s="35">
        <f t="shared" si="10"/>
        <v>-2.1875000000000006E-2</v>
      </c>
      <c r="AH4" s="35">
        <f t="shared" si="10"/>
        <v>-2.4062500000000007E-2</v>
      </c>
      <c r="AI4" s="35">
        <f t="shared" si="10"/>
        <v>-2.6250000000000009E-2</v>
      </c>
      <c r="AJ4" s="35">
        <f t="shared" si="10"/>
        <v>-2.8437500000000011E-2</v>
      </c>
      <c r="AK4" s="35">
        <f t="shared" si="10"/>
        <v>-3.0625000000000013E-2</v>
      </c>
      <c r="AL4" s="35">
        <f t="shared" si="10"/>
        <v>-3.2812500000000015E-2</v>
      </c>
      <c r="AM4" s="33">
        <f t="shared" ref="AM4:AM35" si="11">R4</f>
        <v>-3.5000000000000003E-2</v>
      </c>
      <c r="AN4" s="35">
        <f t="shared" ref="AN4:BF4" si="12">AM4+($BG4-$AM4)/($BG$2-$AM$2)</f>
        <v>-3.8250000000000006E-2</v>
      </c>
      <c r="AO4" s="35">
        <f t="shared" si="12"/>
        <v>-4.1500000000000009E-2</v>
      </c>
      <c r="AP4" s="35">
        <f t="shared" si="12"/>
        <v>-4.4750000000000012E-2</v>
      </c>
      <c r="AQ4" s="35">
        <f t="shared" si="12"/>
        <v>-4.8000000000000015E-2</v>
      </c>
      <c r="AR4" s="35">
        <f t="shared" si="12"/>
        <v>-5.1250000000000018E-2</v>
      </c>
      <c r="AS4" s="35">
        <f t="shared" si="12"/>
        <v>-5.4500000000000021E-2</v>
      </c>
      <c r="AT4" s="35">
        <f t="shared" si="12"/>
        <v>-5.7750000000000024E-2</v>
      </c>
      <c r="AU4" s="35">
        <f t="shared" si="12"/>
        <v>-6.1000000000000026E-2</v>
      </c>
      <c r="AV4" s="35">
        <f t="shared" si="12"/>
        <v>-6.4250000000000029E-2</v>
      </c>
      <c r="AW4" s="35">
        <f t="shared" si="12"/>
        <v>-6.7500000000000032E-2</v>
      </c>
      <c r="AX4" s="35">
        <f t="shared" si="12"/>
        <v>-7.0750000000000035E-2</v>
      </c>
      <c r="AY4" s="35">
        <f t="shared" si="12"/>
        <v>-7.4000000000000038E-2</v>
      </c>
      <c r="AZ4" s="35">
        <f t="shared" si="12"/>
        <v>-7.7250000000000041E-2</v>
      </c>
      <c r="BA4" s="35">
        <f t="shared" si="12"/>
        <v>-8.0500000000000044E-2</v>
      </c>
      <c r="BB4" s="35">
        <f t="shared" si="12"/>
        <v>-8.3750000000000047E-2</v>
      </c>
      <c r="BC4" s="35">
        <f t="shared" si="12"/>
        <v>-8.700000000000005E-2</v>
      </c>
      <c r="BD4" s="35">
        <f t="shared" si="12"/>
        <v>-9.0250000000000052E-2</v>
      </c>
      <c r="BE4" s="35">
        <f t="shared" si="12"/>
        <v>-9.3500000000000055E-2</v>
      </c>
      <c r="BF4" s="35">
        <f t="shared" si="12"/>
        <v>-9.6750000000000058E-2</v>
      </c>
      <c r="BG4" s="33">
        <f t="shared" ref="BG4:BG35" si="13">S4</f>
        <v>-0.1</v>
      </c>
      <c r="BI4" s="34">
        <f t="shared" si="4"/>
        <v>0</v>
      </c>
      <c r="BJ4" s="35">
        <f t="shared" ref="BJ4:BX4" si="14">BI4+($BY4-$BI4)/($BY$2-$BI$2)</f>
        <v>-6.875E-3</v>
      </c>
      <c r="BK4" s="35">
        <f t="shared" si="14"/>
        <v>-1.375E-2</v>
      </c>
      <c r="BL4" s="35">
        <f t="shared" si="14"/>
        <v>-2.0625000000000001E-2</v>
      </c>
      <c r="BM4" s="35">
        <f t="shared" si="14"/>
        <v>-2.75E-2</v>
      </c>
      <c r="BN4" s="35">
        <f t="shared" si="14"/>
        <v>-3.4375000000000003E-2</v>
      </c>
      <c r="BO4" s="35">
        <f t="shared" si="14"/>
        <v>-4.1250000000000002E-2</v>
      </c>
      <c r="BP4" s="35">
        <f t="shared" si="14"/>
        <v>-4.8125000000000001E-2</v>
      </c>
      <c r="BQ4" s="35">
        <f t="shared" si="14"/>
        <v>-5.5E-2</v>
      </c>
      <c r="BR4" s="35">
        <f t="shared" si="14"/>
        <v>-6.1874999999999999E-2</v>
      </c>
      <c r="BS4" s="35">
        <f t="shared" si="14"/>
        <v>-6.8750000000000006E-2</v>
      </c>
      <c r="BT4" s="35">
        <f t="shared" si="14"/>
        <v>-7.5625000000000012E-2</v>
      </c>
      <c r="BU4" s="35">
        <f t="shared" si="14"/>
        <v>-8.2500000000000018E-2</v>
      </c>
      <c r="BV4" s="35">
        <f t="shared" si="14"/>
        <v>-8.9375000000000024E-2</v>
      </c>
      <c r="BW4" s="35">
        <f t="shared" si="14"/>
        <v>-9.625000000000003E-2</v>
      </c>
      <c r="BX4" s="35">
        <f t="shared" si="14"/>
        <v>-0.10312500000000004</v>
      </c>
      <c r="BY4" s="33">
        <f t="shared" si="6"/>
        <v>-0.11</v>
      </c>
      <c r="BZ4" s="35">
        <f t="shared" ref="BZ4:CR4" si="15">BY4+($CS4-$BY4)/($CS$2-$BY$2)</f>
        <v>-0.1195</v>
      </c>
      <c r="CA4" s="35">
        <f t="shared" si="15"/>
        <v>-0.129</v>
      </c>
      <c r="CB4" s="35">
        <f t="shared" si="15"/>
        <v>-0.13850000000000001</v>
      </c>
      <c r="CC4" s="35">
        <f t="shared" si="15"/>
        <v>-0.14800000000000002</v>
      </c>
      <c r="CD4" s="35">
        <f t="shared" si="15"/>
        <v>-0.15750000000000003</v>
      </c>
      <c r="CE4" s="35">
        <f t="shared" si="15"/>
        <v>-0.16700000000000004</v>
      </c>
      <c r="CF4" s="35">
        <f t="shared" si="15"/>
        <v>-0.17650000000000005</v>
      </c>
      <c r="CG4" s="35">
        <f t="shared" si="15"/>
        <v>-0.18600000000000005</v>
      </c>
      <c r="CH4" s="35">
        <f t="shared" si="15"/>
        <v>-0.19550000000000006</v>
      </c>
      <c r="CI4" s="35">
        <f t="shared" si="15"/>
        <v>-0.20500000000000007</v>
      </c>
      <c r="CJ4" s="35">
        <f t="shared" si="15"/>
        <v>-0.21450000000000008</v>
      </c>
      <c r="CK4" s="35">
        <f t="shared" si="15"/>
        <v>-0.22400000000000009</v>
      </c>
      <c r="CL4" s="35">
        <f t="shared" si="15"/>
        <v>-0.2335000000000001</v>
      </c>
      <c r="CM4" s="35">
        <f t="shared" si="15"/>
        <v>-0.2430000000000001</v>
      </c>
      <c r="CN4" s="35">
        <f t="shared" si="15"/>
        <v>-0.25250000000000011</v>
      </c>
      <c r="CO4" s="35">
        <f t="shared" si="15"/>
        <v>-0.26200000000000012</v>
      </c>
      <c r="CP4" s="35">
        <f t="shared" si="15"/>
        <v>-0.27150000000000013</v>
      </c>
      <c r="CQ4" s="35">
        <f t="shared" si="15"/>
        <v>-0.28100000000000014</v>
      </c>
      <c r="CR4" s="35">
        <f t="shared" si="15"/>
        <v>-0.29050000000000015</v>
      </c>
      <c r="CS4" s="33">
        <f t="shared" si="8"/>
        <v>-0.3</v>
      </c>
    </row>
    <row r="5" spans="1:97" x14ac:dyDescent="0.35">
      <c r="A5" s="17" t="s">
        <v>19</v>
      </c>
      <c r="B5" s="18" t="s">
        <v>23</v>
      </c>
      <c r="C5" s="19" t="s">
        <v>27</v>
      </c>
      <c r="D5" s="19"/>
      <c r="E5" s="20" t="s">
        <v>25</v>
      </c>
      <c r="F5" s="36"/>
      <c r="G5" s="48"/>
      <c r="H5" s="38">
        <v>0.32</v>
      </c>
      <c r="I5" s="39">
        <v>1.3</v>
      </c>
      <c r="J5" s="40">
        <v>0</v>
      </c>
      <c r="K5" s="41">
        <v>0</v>
      </c>
      <c r="L5" s="42">
        <v>0.105</v>
      </c>
      <c r="M5" s="43">
        <v>0.35</v>
      </c>
      <c r="N5" s="44">
        <v>0.32</v>
      </c>
      <c r="O5" s="45">
        <v>1.3</v>
      </c>
      <c r="P5" s="46">
        <v>0.32</v>
      </c>
      <c r="Q5" s="47">
        <v>1.3</v>
      </c>
      <c r="R5" s="33">
        <v>0.3</v>
      </c>
      <c r="S5" s="33">
        <v>0.8</v>
      </c>
      <c r="T5" s="33">
        <v>0.11</v>
      </c>
      <c r="U5" s="33">
        <v>0.35</v>
      </c>
      <c r="V5" s="1" t="s">
        <v>28</v>
      </c>
      <c r="W5" s="34">
        <f t="shared" si="9"/>
        <v>0</v>
      </c>
      <c r="X5" s="35">
        <f t="shared" ref="X5:AL5" si="16">W5+($AM5-$W5)/($AM$2-$W$2)</f>
        <v>1.8749999999999999E-2</v>
      </c>
      <c r="Y5" s="35">
        <f t="shared" si="16"/>
        <v>3.7499999999999999E-2</v>
      </c>
      <c r="Z5" s="35">
        <f t="shared" si="16"/>
        <v>5.6249999999999994E-2</v>
      </c>
      <c r="AA5" s="35">
        <f t="shared" si="16"/>
        <v>7.4999999999999997E-2</v>
      </c>
      <c r="AB5" s="35">
        <f t="shared" si="16"/>
        <v>9.375E-2</v>
      </c>
      <c r="AC5" s="35">
        <f t="shared" si="16"/>
        <v>0.1125</v>
      </c>
      <c r="AD5" s="35">
        <f t="shared" si="16"/>
        <v>0.13125000000000001</v>
      </c>
      <c r="AE5" s="35">
        <f t="shared" si="16"/>
        <v>0.15</v>
      </c>
      <c r="AF5" s="35">
        <f t="shared" si="16"/>
        <v>0.16874999999999998</v>
      </c>
      <c r="AG5" s="35">
        <f t="shared" si="16"/>
        <v>0.18749999999999997</v>
      </c>
      <c r="AH5" s="35">
        <f t="shared" si="16"/>
        <v>0.20624999999999996</v>
      </c>
      <c r="AI5" s="35">
        <f t="shared" si="16"/>
        <v>0.22499999999999995</v>
      </c>
      <c r="AJ5" s="35">
        <f t="shared" si="16"/>
        <v>0.24374999999999994</v>
      </c>
      <c r="AK5" s="35">
        <f t="shared" si="16"/>
        <v>0.26249999999999996</v>
      </c>
      <c r="AL5" s="35">
        <f t="shared" si="16"/>
        <v>0.28124999999999994</v>
      </c>
      <c r="AM5" s="33">
        <f t="shared" si="11"/>
        <v>0.3</v>
      </c>
      <c r="AN5" s="35">
        <f t="shared" ref="AN5:BF5" si="17">AM5+($BG5-$AM5)/($BG$2-$AM$2)</f>
        <v>0.32500000000000001</v>
      </c>
      <c r="AO5" s="35">
        <f t="shared" si="17"/>
        <v>0.35000000000000003</v>
      </c>
      <c r="AP5" s="35">
        <f t="shared" si="17"/>
        <v>0.37500000000000006</v>
      </c>
      <c r="AQ5" s="35">
        <f t="shared" si="17"/>
        <v>0.40000000000000008</v>
      </c>
      <c r="AR5" s="35">
        <f t="shared" si="17"/>
        <v>0.4250000000000001</v>
      </c>
      <c r="AS5" s="35">
        <f t="shared" si="17"/>
        <v>0.45000000000000012</v>
      </c>
      <c r="AT5" s="35">
        <f t="shared" si="17"/>
        <v>0.47500000000000014</v>
      </c>
      <c r="AU5" s="35">
        <f t="shared" si="17"/>
        <v>0.50000000000000011</v>
      </c>
      <c r="AV5" s="35">
        <f t="shared" si="17"/>
        <v>0.52500000000000013</v>
      </c>
      <c r="AW5" s="35">
        <f t="shared" si="17"/>
        <v>0.55000000000000016</v>
      </c>
      <c r="AX5" s="35">
        <f t="shared" si="17"/>
        <v>0.57500000000000018</v>
      </c>
      <c r="AY5" s="35">
        <f t="shared" si="17"/>
        <v>0.6000000000000002</v>
      </c>
      <c r="AZ5" s="35">
        <f t="shared" si="17"/>
        <v>0.62500000000000022</v>
      </c>
      <c r="BA5" s="35">
        <f t="shared" si="17"/>
        <v>0.65000000000000024</v>
      </c>
      <c r="BB5" s="35">
        <f t="shared" si="17"/>
        <v>0.67500000000000027</v>
      </c>
      <c r="BC5" s="35">
        <f t="shared" si="17"/>
        <v>0.70000000000000029</v>
      </c>
      <c r="BD5" s="35">
        <f t="shared" si="17"/>
        <v>0.72500000000000031</v>
      </c>
      <c r="BE5" s="35">
        <f t="shared" si="17"/>
        <v>0.75000000000000033</v>
      </c>
      <c r="BF5" s="35">
        <f t="shared" si="17"/>
        <v>0.77500000000000036</v>
      </c>
      <c r="BG5" s="33">
        <f t="shared" si="13"/>
        <v>0.8</v>
      </c>
      <c r="BI5" s="34">
        <f t="shared" si="4"/>
        <v>0</v>
      </c>
      <c r="BJ5" s="35">
        <f t="shared" ref="BJ5:BX5" si="18">BI5+($BY5-$BI5)/($BY$2-$BI$2)</f>
        <v>6.875E-3</v>
      </c>
      <c r="BK5" s="35">
        <f t="shared" si="18"/>
        <v>1.375E-2</v>
      </c>
      <c r="BL5" s="35">
        <f t="shared" si="18"/>
        <v>2.0625000000000001E-2</v>
      </c>
      <c r="BM5" s="35">
        <f t="shared" si="18"/>
        <v>2.75E-2</v>
      </c>
      <c r="BN5" s="35">
        <f t="shared" si="18"/>
        <v>3.4375000000000003E-2</v>
      </c>
      <c r="BO5" s="35">
        <f t="shared" si="18"/>
        <v>4.1250000000000002E-2</v>
      </c>
      <c r="BP5" s="35">
        <f t="shared" si="18"/>
        <v>4.8125000000000001E-2</v>
      </c>
      <c r="BQ5" s="35">
        <f t="shared" si="18"/>
        <v>5.5E-2</v>
      </c>
      <c r="BR5" s="35">
        <f t="shared" si="18"/>
        <v>6.1874999999999999E-2</v>
      </c>
      <c r="BS5" s="35">
        <f t="shared" si="18"/>
        <v>6.8750000000000006E-2</v>
      </c>
      <c r="BT5" s="35">
        <f t="shared" si="18"/>
        <v>7.5625000000000012E-2</v>
      </c>
      <c r="BU5" s="35">
        <f t="shared" si="18"/>
        <v>8.2500000000000018E-2</v>
      </c>
      <c r="BV5" s="35">
        <f t="shared" si="18"/>
        <v>8.9375000000000024E-2</v>
      </c>
      <c r="BW5" s="35">
        <f t="shared" si="18"/>
        <v>9.625000000000003E-2</v>
      </c>
      <c r="BX5" s="35">
        <f t="shared" si="18"/>
        <v>0.10312500000000004</v>
      </c>
      <c r="BY5" s="33">
        <f t="shared" si="6"/>
        <v>0.11</v>
      </c>
      <c r="BZ5" s="35">
        <f t="shared" ref="BZ5:CR5" si="19">BY5+($CS5-$BY5)/($CS$2-$BY$2)</f>
        <v>0.122</v>
      </c>
      <c r="CA5" s="35">
        <f t="shared" si="19"/>
        <v>0.13400000000000001</v>
      </c>
      <c r="CB5" s="35">
        <f t="shared" si="19"/>
        <v>0.14600000000000002</v>
      </c>
      <c r="CC5" s="35">
        <f t="shared" si="19"/>
        <v>0.15800000000000003</v>
      </c>
      <c r="CD5" s="35">
        <f t="shared" si="19"/>
        <v>0.17000000000000004</v>
      </c>
      <c r="CE5" s="35">
        <f t="shared" si="19"/>
        <v>0.18200000000000005</v>
      </c>
      <c r="CF5" s="35">
        <f t="shared" si="19"/>
        <v>0.19400000000000006</v>
      </c>
      <c r="CG5" s="35">
        <f t="shared" si="19"/>
        <v>0.20600000000000007</v>
      </c>
      <c r="CH5" s="35">
        <f t="shared" si="19"/>
        <v>0.21800000000000008</v>
      </c>
      <c r="CI5" s="35">
        <f t="shared" si="19"/>
        <v>0.23000000000000009</v>
      </c>
      <c r="CJ5" s="35">
        <f t="shared" si="19"/>
        <v>0.2420000000000001</v>
      </c>
      <c r="CK5" s="35">
        <f t="shared" si="19"/>
        <v>0.25400000000000011</v>
      </c>
      <c r="CL5" s="35">
        <f t="shared" si="19"/>
        <v>0.26600000000000013</v>
      </c>
      <c r="CM5" s="35">
        <f t="shared" si="19"/>
        <v>0.27800000000000014</v>
      </c>
      <c r="CN5" s="35">
        <f t="shared" si="19"/>
        <v>0.29000000000000015</v>
      </c>
      <c r="CO5" s="35">
        <f t="shared" si="19"/>
        <v>0.30200000000000016</v>
      </c>
      <c r="CP5" s="35">
        <f t="shared" si="19"/>
        <v>0.31400000000000017</v>
      </c>
      <c r="CQ5" s="35">
        <f t="shared" si="19"/>
        <v>0.32600000000000018</v>
      </c>
      <c r="CR5" s="35">
        <f t="shared" si="19"/>
        <v>0.33800000000000019</v>
      </c>
      <c r="CS5" s="33">
        <f t="shared" si="8"/>
        <v>0.35</v>
      </c>
    </row>
    <row r="6" spans="1:97" x14ac:dyDescent="0.35">
      <c r="A6" s="17" t="s">
        <v>19</v>
      </c>
      <c r="B6" s="18" t="s">
        <v>23</v>
      </c>
      <c r="C6" s="49" t="s">
        <v>29</v>
      </c>
      <c r="D6" s="49"/>
      <c r="E6" s="20" t="s">
        <v>25</v>
      </c>
      <c r="F6" s="36"/>
      <c r="G6" s="48"/>
      <c r="H6" s="38">
        <v>0.106</v>
      </c>
      <c r="I6" s="39">
        <v>0.28999999999999998</v>
      </c>
      <c r="J6" s="40">
        <v>0</v>
      </c>
      <c r="K6" s="41">
        <v>0</v>
      </c>
      <c r="L6" s="42">
        <v>0</v>
      </c>
      <c r="M6" s="43">
        <v>0</v>
      </c>
      <c r="N6" s="44">
        <v>8.8999999999999996E-2</v>
      </c>
      <c r="O6" s="45">
        <v>0.28999999999999998</v>
      </c>
      <c r="P6" s="46">
        <v>8.8999999999999996E-2</v>
      </c>
      <c r="Q6" s="47">
        <v>0.28999999999999998</v>
      </c>
      <c r="R6" s="33">
        <f>H6</f>
        <v>0.106</v>
      </c>
      <c r="S6" s="33">
        <f>I6</f>
        <v>0.28999999999999998</v>
      </c>
      <c r="T6" s="33">
        <v>0</v>
      </c>
      <c r="U6" s="33">
        <v>0</v>
      </c>
      <c r="V6" s="1" t="s">
        <v>26</v>
      </c>
      <c r="W6" s="34">
        <f t="shared" si="9"/>
        <v>0</v>
      </c>
      <c r="X6" s="35">
        <f t="shared" ref="X6:AL6" si="20">W6+($AM6-$W6)/($AM$2-$W$2)</f>
        <v>6.6249999999999998E-3</v>
      </c>
      <c r="Y6" s="35">
        <f t="shared" si="20"/>
        <v>1.325E-2</v>
      </c>
      <c r="Z6" s="35">
        <f t="shared" si="20"/>
        <v>1.9875E-2</v>
      </c>
      <c r="AA6" s="35">
        <f t="shared" si="20"/>
        <v>2.6499999999999999E-2</v>
      </c>
      <c r="AB6" s="35">
        <f t="shared" si="20"/>
        <v>3.3125000000000002E-2</v>
      </c>
      <c r="AC6" s="35">
        <f t="shared" si="20"/>
        <v>3.9750000000000001E-2</v>
      </c>
      <c r="AD6" s="35">
        <f t="shared" si="20"/>
        <v>4.6375E-2</v>
      </c>
      <c r="AE6" s="35">
        <f t="shared" si="20"/>
        <v>5.2999999999999999E-2</v>
      </c>
      <c r="AF6" s="35">
        <f t="shared" si="20"/>
        <v>5.9624999999999997E-2</v>
      </c>
      <c r="AG6" s="35">
        <f t="shared" si="20"/>
        <v>6.6250000000000003E-2</v>
      </c>
      <c r="AH6" s="35">
        <f t="shared" si="20"/>
        <v>7.2875000000000009E-2</v>
      </c>
      <c r="AI6" s="35">
        <f t="shared" si="20"/>
        <v>7.9500000000000015E-2</v>
      </c>
      <c r="AJ6" s="35">
        <f t="shared" si="20"/>
        <v>8.6125000000000021E-2</v>
      </c>
      <c r="AK6" s="35">
        <f t="shared" si="20"/>
        <v>9.2750000000000027E-2</v>
      </c>
      <c r="AL6" s="35">
        <f t="shared" si="20"/>
        <v>9.9375000000000033E-2</v>
      </c>
      <c r="AM6" s="33">
        <f t="shared" si="11"/>
        <v>0.106</v>
      </c>
      <c r="AN6" s="35">
        <f t="shared" ref="AN6:BF6" si="21">AM6+($BG6-$AM6)/($BG$2-$AM$2)</f>
        <v>0.1152</v>
      </c>
      <c r="AO6" s="35">
        <f t="shared" si="21"/>
        <v>0.1244</v>
      </c>
      <c r="AP6" s="35">
        <f t="shared" si="21"/>
        <v>0.1336</v>
      </c>
      <c r="AQ6" s="35">
        <f t="shared" si="21"/>
        <v>0.14279999999999998</v>
      </c>
      <c r="AR6" s="35">
        <f t="shared" si="21"/>
        <v>0.15199999999999997</v>
      </c>
      <c r="AS6" s="35">
        <f t="shared" si="21"/>
        <v>0.16119999999999995</v>
      </c>
      <c r="AT6" s="35">
        <f t="shared" si="21"/>
        <v>0.17039999999999994</v>
      </c>
      <c r="AU6" s="35">
        <f t="shared" si="21"/>
        <v>0.17959999999999993</v>
      </c>
      <c r="AV6" s="35">
        <f t="shared" si="21"/>
        <v>0.18879999999999991</v>
      </c>
      <c r="AW6" s="35">
        <f t="shared" si="21"/>
        <v>0.1979999999999999</v>
      </c>
      <c r="AX6" s="35">
        <f t="shared" si="21"/>
        <v>0.20719999999999988</v>
      </c>
      <c r="AY6" s="35">
        <f t="shared" si="21"/>
        <v>0.21639999999999987</v>
      </c>
      <c r="AZ6" s="35">
        <f t="shared" si="21"/>
        <v>0.22559999999999986</v>
      </c>
      <c r="BA6" s="35">
        <f t="shared" si="21"/>
        <v>0.23479999999999984</v>
      </c>
      <c r="BB6" s="35">
        <f t="shared" si="21"/>
        <v>0.24399999999999983</v>
      </c>
      <c r="BC6" s="35">
        <f t="shared" si="21"/>
        <v>0.25319999999999981</v>
      </c>
      <c r="BD6" s="35">
        <f t="shared" si="21"/>
        <v>0.2623999999999998</v>
      </c>
      <c r="BE6" s="35">
        <f t="shared" si="21"/>
        <v>0.27159999999999979</v>
      </c>
      <c r="BF6" s="35">
        <f t="shared" si="21"/>
        <v>0.28079999999999977</v>
      </c>
      <c r="BG6" s="33">
        <f t="shared" si="13"/>
        <v>0.28999999999999998</v>
      </c>
      <c r="BI6" s="34">
        <f t="shared" si="4"/>
        <v>0</v>
      </c>
      <c r="BJ6" s="35">
        <f t="shared" ref="BJ6:BX6" si="22">BI6+($BY6-$BI6)/($BY$2-$BI$2)</f>
        <v>0</v>
      </c>
      <c r="BK6" s="35">
        <f t="shared" si="22"/>
        <v>0</v>
      </c>
      <c r="BL6" s="35">
        <f t="shared" si="22"/>
        <v>0</v>
      </c>
      <c r="BM6" s="35">
        <f t="shared" si="22"/>
        <v>0</v>
      </c>
      <c r="BN6" s="35">
        <f t="shared" si="22"/>
        <v>0</v>
      </c>
      <c r="BO6" s="35">
        <f t="shared" si="22"/>
        <v>0</v>
      </c>
      <c r="BP6" s="35">
        <f t="shared" si="22"/>
        <v>0</v>
      </c>
      <c r="BQ6" s="35">
        <f t="shared" si="22"/>
        <v>0</v>
      </c>
      <c r="BR6" s="35">
        <f t="shared" si="22"/>
        <v>0</v>
      </c>
      <c r="BS6" s="35">
        <f t="shared" si="22"/>
        <v>0</v>
      </c>
      <c r="BT6" s="35">
        <f t="shared" si="22"/>
        <v>0</v>
      </c>
      <c r="BU6" s="35">
        <f t="shared" si="22"/>
        <v>0</v>
      </c>
      <c r="BV6" s="35">
        <f t="shared" si="22"/>
        <v>0</v>
      </c>
      <c r="BW6" s="35">
        <f t="shared" si="22"/>
        <v>0</v>
      </c>
      <c r="BX6" s="35">
        <f t="shared" si="22"/>
        <v>0</v>
      </c>
      <c r="BY6" s="33">
        <f t="shared" si="6"/>
        <v>0</v>
      </c>
      <c r="BZ6" s="35">
        <f t="shared" ref="BZ6:CR6" si="23">BY6+($CS6-$BY6)/($CS$2-$BY$2)</f>
        <v>0</v>
      </c>
      <c r="CA6" s="35">
        <f t="shared" si="23"/>
        <v>0</v>
      </c>
      <c r="CB6" s="35">
        <f t="shared" si="23"/>
        <v>0</v>
      </c>
      <c r="CC6" s="35">
        <f t="shared" si="23"/>
        <v>0</v>
      </c>
      <c r="CD6" s="35">
        <f t="shared" si="23"/>
        <v>0</v>
      </c>
      <c r="CE6" s="35">
        <f t="shared" si="23"/>
        <v>0</v>
      </c>
      <c r="CF6" s="35">
        <f t="shared" si="23"/>
        <v>0</v>
      </c>
      <c r="CG6" s="35">
        <f t="shared" si="23"/>
        <v>0</v>
      </c>
      <c r="CH6" s="35">
        <f t="shared" si="23"/>
        <v>0</v>
      </c>
      <c r="CI6" s="35">
        <f t="shared" si="23"/>
        <v>0</v>
      </c>
      <c r="CJ6" s="35">
        <f t="shared" si="23"/>
        <v>0</v>
      </c>
      <c r="CK6" s="35">
        <f t="shared" si="23"/>
        <v>0</v>
      </c>
      <c r="CL6" s="35">
        <f t="shared" si="23"/>
        <v>0</v>
      </c>
      <c r="CM6" s="35">
        <f t="shared" si="23"/>
        <v>0</v>
      </c>
      <c r="CN6" s="35">
        <f t="shared" si="23"/>
        <v>0</v>
      </c>
      <c r="CO6" s="35">
        <f t="shared" si="23"/>
        <v>0</v>
      </c>
      <c r="CP6" s="35">
        <f t="shared" si="23"/>
        <v>0</v>
      </c>
      <c r="CQ6" s="35">
        <f t="shared" si="23"/>
        <v>0</v>
      </c>
      <c r="CR6" s="35">
        <f t="shared" si="23"/>
        <v>0</v>
      </c>
      <c r="CS6" s="33">
        <f t="shared" si="8"/>
        <v>0</v>
      </c>
    </row>
    <row r="7" spans="1:97" x14ac:dyDescent="0.35">
      <c r="A7" s="17" t="s">
        <v>19</v>
      </c>
      <c r="B7" s="18" t="s">
        <v>23</v>
      </c>
      <c r="C7" s="19" t="s">
        <v>30</v>
      </c>
      <c r="D7" s="19"/>
      <c r="E7" s="20" t="s">
        <v>25</v>
      </c>
      <c r="F7" s="36"/>
      <c r="G7" s="48"/>
      <c r="H7" s="38">
        <v>0</v>
      </c>
      <c r="I7" s="39">
        <v>0</v>
      </c>
      <c r="J7" s="40">
        <v>0</v>
      </c>
      <c r="K7" s="41">
        <v>0</v>
      </c>
      <c r="L7" s="42">
        <v>0</v>
      </c>
      <c r="M7" s="43">
        <v>0</v>
      </c>
      <c r="N7" s="44">
        <v>0</v>
      </c>
      <c r="O7" s="45">
        <v>0</v>
      </c>
      <c r="P7" s="46">
        <v>0</v>
      </c>
      <c r="Q7" s="47">
        <v>0</v>
      </c>
      <c r="R7" s="33">
        <v>0</v>
      </c>
      <c r="S7" s="33">
        <v>0</v>
      </c>
      <c r="T7" s="33">
        <v>0</v>
      </c>
      <c r="U7" s="33">
        <v>0</v>
      </c>
      <c r="W7" s="34">
        <f t="shared" si="9"/>
        <v>0</v>
      </c>
      <c r="X7" s="35">
        <f t="shared" ref="X7:AL7" si="24">W7+($AM7-$W7)/($AM$2-$W$2)</f>
        <v>0</v>
      </c>
      <c r="Y7" s="35">
        <f t="shared" si="24"/>
        <v>0</v>
      </c>
      <c r="Z7" s="35">
        <f t="shared" si="24"/>
        <v>0</v>
      </c>
      <c r="AA7" s="35">
        <f t="shared" si="24"/>
        <v>0</v>
      </c>
      <c r="AB7" s="35">
        <f t="shared" si="24"/>
        <v>0</v>
      </c>
      <c r="AC7" s="35">
        <f t="shared" si="24"/>
        <v>0</v>
      </c>
      <c r="AD7" s="35">
        <f t="shared" si="24"/>
        <v>0</v>
      </c>
      <c r="AE7" s="35">
        <f t="shared" si="24"/>
        <v>0</v>
      </c>
      <c r="AF7" s="35">
        <f t="shared" si="24"/>
        <v>0</v>
      </c>
      <c r="AG7" s="35">
        <f t="shared" si="24"/>
        <v>0</v>
      </c>
      <c r="AH7" s="35">
        <f t="shared" si="24"/>
        <v>0</v>
      </c>
      <c r="AI7" s="35">
        <f t="shared" si="24"/>
        <v>0</v>
      </c>
      <c r="AJ7" s="35">
        <f t="shared" si="24"/>
        <v>0</v>
      </c>
      <c r="AK7" s="35">
        <f t="shared" si="24"/>
        <v>0</v>
      </c>
      <c r="AL7" s="35">
        <f t="shared" si="24"/>
        <v>0</v>
      </c>
      <c r="AM7" s="33">
        <f t="shared" si="11"/>
        <v>0</v>
      </c>
      <c r="AN7" s="35">
        <f t="shared" ref="AN7:BF7" si="25">AM7+($BG7-$AM7)/($BG$2-$AM$2)</f>
        <v>0</v>
      </c>
      <c r="AO7" s="35">
        <f t="shared" si="25"/>
        <v>0</v>
      </c>
      <c r="AP7" s="35">
        <f t="shared" si="25"/>
        <v>0</v>
      </c>
      <c r="AQ7" s="35">
        <f t="shared" si="25"/>
        <v>0</v>
      </c>
      <c r="AR7" s="35">
        <f t="shared" si="25"/>
        <v>0</v>
      </c>
      <c r="AS7" s="35">
        <f t="shared" si="25"/>
        <v>0</v>
      </c>
      <c r="AT7" s="35">
        <f t="shared" si="25"/>
        <v>0</v>
      </c>
      <c r="AU7" s="35">
        <f t="shared" si="25"/>
        <v>0</v>
      </c>
      <c r="AV7" s="35">
        <f t="shared" si="25"/>
        <v>0</v>
      </c>
      <c r="AW7" s="35">
        <f t="shared" si="25"/>
        <v>0</v>
      </c>
      <c r="AX7" s="35">
        <f t="shared" si="25"/>
        <v>0</v>
      </c>
      <c r="AY7" s="35">
        <f t="shared" si="25"/>
        <v>0</v>
      </c>
      <c r="AZ7" s="35">
        <f t="shared" si="25"/>
        <v>0</v>
      </c>
      <c r="BA7" s="35">
        <f t="shared" si="25"/>
        <v>0</v>
      </c>
      <c r="BB7" s="35">
        <f t="shared" si="25"/>
        <v>0</v>
      </c>
      <c r="BC7" s="35">
        <f t="shared" si="25"/>
        <v>0</v>
      </c>
      <c r="BD7" s="35">
        <f t="shared" si="25"/>
        <v>0</v>
      </c>
      <c r="BE7" s="35">
        <f t="shared" si="25"/>
        <v>0</v>
      </c>
      <c r="BF7" s="35">
        <f t="shared" si="25"/>
        <v>0</v>
      </c>
      <c r="BG7" s="33">
        <f t="shared" si="13"/>
        <v>0</v>
      </c>
      <c r="BI7" s="34">
        <f t="shared" si="4"/>
        <v>0</v>
      </c>
      <c r="BJ7" s="35">
        <f t="shared" ref="BJ7:BX7" si="26">BI7+($BY7-$BI7)/($BY$2-$BI$2)</f>
        <v>0</v>
      </c>
      <c r="BK7" s="35">
        <f t="shared" si="26"/>
        <v>0</v>
      </c>
      <c r="BL7" s="35">
        <f t="shared" si="26"/>
        <v>0</v>
      </c>
      <c r="BM7" s="35">
        <f t="shared" si="26"/>
        <v>0</v>
      </c>
      <c r="BN7" s="35">
        <f t="shared" si="26"/>
        <v>0</v>
      </c>
      <c r="BO7" s="35">
        <f t="shared" si="26"/>
        <v>0</v>
      </c>
      <c r="BP7" s="35">
        <f t="shared" si="26"/>
        <v>0</v>
      </c>
      <c r="BQ7" s="35">
        <f t="shared" si="26"/>
        <v>0</v>
      </c>
      <c r="BR7" s="35">
        <f t="shared" si="26"/>
        <v>0</v>
      </c>
      <c r="BS7" s="35">
        <f t="shared" si="26"/>
        <v>0</v>
      </c>
      <c r="BT7" s="35">
        <f t="shared" si="26"/>
        <v>0</v>
      </c>
      <c r="BU7" s="35">
        <f t="shared" si="26"/>
        <v>0</v>
      </c>
      <c r="BV7" s="35">
        <f t="shared" si="26"/>
        <v>0</v>
      </c>
      <c r="BW7" s="35">
        <f t="shared" si="26"/>
        <v>0</v>
      </c>
      <c r="BX7" s="35">
        <f t="shared" si="26"/>
        <v>0</v>
      </c>
      <c r="BY7" s="33">
        <f t="shared" si="6"/>
        <v>0</v>
      </c>
      <c r="BZ7" s="35">
        <f t="shared" ref="BZ7:CR7" si="27">BY7+($CS7-$BY7)/($CS$2-$BY$2)</f>
        <v>0</v>
      </c>
      <c r="CA7" s="35">
        <f t="shared" si="27"/>
        <v>0</v>
      </c>
      <c r="CB7" s="35">
        <f t="shared" si="27"/>
        <v>0</v>
      </c>
      <c r="CC7" s="35">
        <f t="shared" si="27"/>
        <v>0</v>
      </c>
      <c r="CD7" s="35">
        <f t="shared" si="27"/>
        <v>0</v>
      </c>
      <c r="CE7" s="35">
        <f t="shared" si="27"/>
        <v>0</v>
      </c>
      <c r="CF7" s="35">
        <f t="shared" si="27"/>
        <v>0</v>
      </c>
      <c r="CG7" s="35">
        <f t="shared" si="27"/>
        <v>0</v>
      </c>
      <c r="CH7" s="35">
        <f t="shared" si="27"/>
        <v>0</v>
      </c>
      <c r="CI7" s="35">
        <f t="shared" si="27"/>
        <v>0</v>
      </c>
      <c r="CJ7" s="35">
        <f t="shared" si="27"/>
        <v>0</v>
      </c>
      <c r="CK7" s="35">
        <f t="shared" si="27"/>
        <v>0</v>
      </c>
      <c r="CL7" s="35">
        <f t="shared" si="27"/>
        <v>0</v>
      </c>
      <c r="CM7" s="35">
        <f t="shared" si="27"/>
        <v>0</v>
      </c>
      <c r="CN7" s="35">
        <f t="shared" si="27"/>
        <v>0</v>
      </c>
      <c r="CO7" s="35">
        <f t="shared" si="27"/>
        <v>0</v>
      </c>
      <c r="CP7" s="35">
        <f t="shared" si="27"/>
        <v>0</v>
      </c>
      <c r="CQ7" s="35">
        <f t="shared" si="27"/>
        <v>0</v>
      </c>
      <c r="CR7" s="35">
        <f t="shared" si="27"/>
        <v>0</v>
      </c>
      <c r="CS7" s="33">
        <f t="shared" si="8"/>
        <v>0</v>
      </c>
    </row>
    <row r="8" spans="1:97" ht="14.4" customHeight="1" x14ac:dyDescent="0.35">
      <c r="A8" s="17" t="s">
        <v>19</v>
      </c>
      <c r="B8" s="18" t="s">
        <v>23</v>
      </c>
      <c r="C8" s="19" t="s">
        <v>31</v>
      </c>
      <c r="D8" s="19"/>
      <c r="E8" s="20" t="s">
        <v>25</v>
      </c>
      <c r="F8" s="36"/>
      <c r="G8" s="48"/>
      <c r="H8" s="38">
        <v>-9.0999999999999998E-2</v>
      </c>
      <c r="I8" s="39">
        <v>-0.25</v>
      </c>
      <c r="J8" s="40">
        <v>-0.33800000000000002</v>
      </c>
      <c r="K8" s="41">
        <v>-0.71</v>
      </c>
      <c r="L8" s="42">
        <v>-0.55200000000000005</v>
      </c>
      <c r="M8" s="43">
        <v>-0.91</v>
      </c>
      <c r="N8" s="44">
        <v>-0.32300000000000001</v>
      </c>
      <c r="O8" s="45">
        <v>-0.69</v>
      </c>
      <c r="P8" s="46">
        <v>-0.316</v>
      </c>
      <c r="Q8" s="47">
        <v>-0.68</v>
      </c>
      <c r="R8" s="33">
        <f>Feuille2!F75</f>
        <v>-0.12200863076180241</v>
      </c>
      <c r="S8" s="33">
        <f>Feuille2!G75</f>
        <v>-0.28732518036381866</v>
      </c>
      <c r="T8" s="33">
        <f>Feuille2!J22</f>
        <v>-0.27040336053197156</v>
      </c>
      <c r="U8" s="33">
        <f>Feuille2!K22</f>
        <v>-0.5895229536728398</v>
      </c>
      <c r="V8" s="1" t="s">
        <v>305</v>
      </c>
      <c r="W8" s="34">
        <f t="shared" si="9"/>
        <v>0</v>
      </c>
      <c r="X8" s="35">
        <f t="shared" ref="X8:AL8" si="28">W8+($AM8-$W8)/($AM$2-$W$2)</f>
        <v>-7.6255394226126504E-3</v>
      </c>
      <c r="Y8" s="35">
        <f t="shared" si="28"/>
        <v>-1.5251078845225301E-2</v>
      </c>
      <c r="Z8" s="35">
        <f t="shared" si="28"/>
        <v>-2.2876618267837951E-2</v>
      </c>
      <c r="AA8" s="35">
        <f t="shared" si="28"/>
        <v>-3.0502157690450601E-2</v>
      </c>
      <c r="AB8" s="35">
        <f t="shared" si="28"/>
        <v>-3.8127697113063255E-2</v>
      </c>
      <c r="AC8" s="35">
        <f t="shared" si="28"/>
        <v>-4.5753236535675909E-2</v>
      </c>
      <c r="AD8" s="35">
        <f t="shared" si="28"/>
        <v>-5.3378775958288563E-2</v>
      </c>
      <c r="AE8" s="35">
        <f t="shared" si="28"/>
        <v>-6.1004315380901217E-2</v>
      </c>
      <c r="AF8" s="35">
        <f t="shared" si="28"/>
        <v>-6.8629854803513871E-2</v>
      </c>
      <c r="AG8" s="35">
        <f t="shared" si="28"/>
        <v>-7.6255394226126524E-2</v>
      </c>
      <c r="AH8" s="35">
        <f t="shared" si="28"/>
        <v>-8.3880933648739178E-2</v>
      </c>
      <c r="AI8" s="35">
        <f t="shared" si="28"/>
        <v>-9.1506473071351832E-2</v>
      </c>
      <c r="AJ8" s="35">
        <f t="shared" si="28"/>
        <v>-9.9132012493964486E-2</v>
      </c>
      <c r="AK8" s="35">
        <f t="shared" si="28"/>
        <v>-0.10675755191657714</v>
      </c>
      <c r="AL8" s="35">
        <f t="shared" si="28"/>
        <v>-0.11438309133918979</v>
      </c>
      <c r="AM8" s="33">
        <f t="shared" si="11"/>
        <v>-0.12200863076180241</v>
      </c>
      <c r="AN8" s="35">
        <f t="shared" ref="AN8:BF8" si="29">AM8+($BG8-$AM8)/($BG$2-$AM$2)</f>
        <v>-0.13027445824190323</v>
      </c>
      <c r="AO8" s="35">
        <f t="shared" si="29"/>
        <v>-0.13854028572200405</v>
      </c>
      <c r="AP8" s="35">
        <f t="shared" si="29"/>
        <v>-0.14680611320210488</v>
      </c>
      <c r="AQ8" s="35">
        <f t="shared" si="29"/>
        <v>-0.1550719406822057</v>
      </c>
      <c r="AR8" s="35">
        <f t="shared" si="29"/>
        <v>-0.16333776816230652</v>
      </c>
      <c r="AS8" s="35">
        <f t="shared" si="29"/>
        <v>-0.17160359564240735</v>
      </c>
      <c r="AT8" s="35">
        <f t="shared" si="29"/>
        <v>-0.17986942312250817</v>
      </c>
      <c r="AU8" s="35">
        <f t="shared" si="29"/>
        <v>-0.18813525060260899</v>
      </c>
      <c r="AV8" s="35">
        <f t="shared" si="29"/>
        <v>-0.19640107808270982</v>
      </c>
      <c r="AW8" s="35">
        <f t="shared" si="29"/>
        <v>-0.20466690556281064</v>
      </c>
      <c r="AX8" s="35">
        <f t="shared" si="29"/>
        <v>-0.21293273304291147</v>
      </c>
      <c r="AY8" s="35">
        <f t="shared" si="29"/>
        <v>-0.22119856052301229</v>
      </c>
      <c r="AZ8" s="35">
        <f t="shared" si="29"/>
        <v>-0.22946438800311311</v>
      </c>
      <c r="BA8" s="35">
        <f t="shared" si="29"/>
        <v>-0.23773021548321394</v>
      </c>
      <c r="BB8" s="35">
        <f t="shared" si="29"/>
        <v>-0.24599604296331476</v>
      </c>
      <c r="BC8" s="35">
        <f t="shared" si="29"/>
        <v>-0.25426187044341558</v>
      </c>
      <c r="BD8" s="35">
        <f t="shared" si="29"/>
        <v>-0.26252769792351638</v>
      </c>
      <c r="BE8" s="35">
        <f t="shared" si="29"/>
        <v>-0.27079352540361717</v>
      </c>
      <c r="BF8" s="35">
        <f t="shared" si="29"/>
        <v>-0.27905935288371797</v>
      </c>
      <c r="BG8" s="33">
        <f t="shared" si="13"/>
        <v>-0.28732518036381866</v>
      </c>
      <c r="BI8" s="34">
        <f t="shared" si="4"/>
        <v>0</v>
      </c>
      <c r="BJ8" s="35">
        <f t="shared" ref="BJ8:BX8" si="30">BI8+($BY8-$BI8)/($BY$2-$BI$2)</f>
        <v>-1.6900210033248222E-2</v>
      </c>
      <c r="BK8" s="35">
        <f t="shared" si="30"/>
        <v>-3.3800420066496445E-2</v>
      </c>
      <c r="BL8" s="35">
        <f t="shared" si="30"/>
        <v>-5.0700630099744667E-2</v>
      </c>
      <c r="BM8" s="35">
        <f t="shared" si="30"/>
        <v>-6.760084013299289E-2</v>
      </c>
      <c r="BN8" s="35">
        <f t="shared" si="30"/>
        <v>-8.4501050166241112E-2</v>
      </c>
      <c r="BO8" s="35">
        <f t="shared" si="30"/>
        <v>-0.10140126019948933</v>
      </c>
      <c r="BP8" s="35">
        <f t="shared" si="30"/>
        <v>-0.11830147023273756</v>
      </c>
      <c r="BQ8" s="35">
        <f t="shared" si="30"/>
        <v>-0.13520168026598578</v>
      </c>
      <c r="BR8" s="35">
        <f t="shared" si="30"/>
        <v>-0.15210189029923399</v>
      </c>
      <c r="BS8" s="35">
        <f t="shared" si="30"/>
        <v>-0.1690021003324822</v>
      </c>
      <c r="BT8" s="35">
        <f t="shared" si="30"/>
        <v>-0.18590231036573041</v>
      </c>
      <c r="BU8" s="35">
        <f t="shared" si="30"/>
        <v>-0.20280252039897861</v>
      </c>
      <c r="BV8" s="35">
        <f t="shared" si="30"/>
        <v>-0.21970273043222682</v>
      </c>
      <c r="BW8" s="35">
        <f t="shared" si="30"/>
        <v>-0.23660294046547503</v>
      </c>
      <c r="BX8" s="35">
        <f t="shared" si="30"/>
        <v>-0.25350315049872324</v>
      </c>
      <c r="BY8" s="33">
        <f t="shared" si="6"/>
        <v>-0.27040336053197156</v>
      </c>
      <c r="BZ8" s="35">
        <f t="shared" ref="BZ8:CR8" si="31">BY8+($CS8-$BY8)/($CS$2-$BY$2)</f>
        <v>-0.28635934018901499</v>
      </c>
      <c r="CA8" s="35">
        <f t="shared" si="31"/>
        <v>-0.30231531984605842</v>
      </c>
      <c r="CB8" s="35">
        <f t="shared" si="31"/>
        <v>-0.31827129950310185</v>
      </c>
      <c r="CC8" s="35">
        <f t="shared" si="31"/>
        <v>-0.33422727916014527</v>
      </c>
      <c r="CD8" s="35">
        <f t="shared" si="31"/>
        <v>-0.3501832588171887</v>
      </c>
      <c r="CE8" s="35">
        <f t="shared" si="31"/>
        <v>-0.36613923847423213</v>
      </c>
      <c r="CF8" s="35">
        <f t="shared" si="31"/>
        <v>-0.38209521813127556</v>
      </c>
      <c r="CG8" s="35">
        <f t="shared" si="31"/>
        <v>-0.39805119778831899</v>
      </c>
      <c r="CH8" s="35">
        <f t="shared" si="31"/>
        <v>-0.41400717744536242</v>
      </c>
      <c r="CI8" s="35">
        <f t="shared" si="31"/>
        <v>-0.42996315710240585</v>
      </c>
      <c r="CJ8" s="35">
        <f t="shared" si="31"/>
        <v>-0.44591913675944927</v>
      </c>
      <c r="CK8" s="35">
        <f t="shared" si="31"/>
        <v>-0.4618751164164927</v>
      </c>
      <c r="CL8" s="35">
        <f t="shared" si="31"/>
        <v>-0.47783109607353613</v>
      </c>
      <c r="CM8" s="35">
        <f t="shared" si="31"/>
        <v>-0.49378707573057956</v>
      </c>
      <c r="CN8" s="35">
        <f t="shared" si="31"/>
        <v>-0.50974305538762299</v>
      </c>
      <c r="CO8" s="35">
        <f t="shared" si="31"/>
        <v>-0.52569903504466642</v>
      </c>
      <c r="CP8" s="35">
        <f t="shared" si="31"/>
        <v>-0.54165501470170985</v>
      </c>
      <c r="CQ8" s="35">
        <f t="shared" si="31"/>
        <v>-0.55761099435875328</v>
      </c>
      <c r="CR8" s="35">
        <f t="shared" si="31"/>
        <v>-0.5735669740157967</v>
      </c>
      <c r="CS8" s="33">
        <f t="shared" si="8"/>
        <v>-0.5895229536728398</v>
      </c>
    </row>
    <row r="9" spans="1:97" x14ac:dyDescent="0.35">
      <c r="A9" s="17" t="s">
        <v>19</v>
      </c>
      <c r="B9" s="18" t="s">
        <v>23</v>
      </c>
      <c r="C9" s="49" t="s">
        <v>32</v>
      </c>
      <c r="D9" s="49"/>
      <c r="E9" s="20" t="s">
        <v>25</v>
      </c>
      <c r="F9" s="36"/>
      <c r="G9" s="48"/>
      <c r="H9" s="38">
        <v>-9.0999999999999998E-2</v>
      </c>
      <c r="I9" s="39">
        <v>-0.25</v>
      </c>
      <c r="J9" s="40">
        <v>-0.33800000000000002</v>
      </c>
      <c r="K9" s="41">
        <v>-0.71</v>
      </c>
      <c r="L9" s="42">
        <v>-0.55200000000000005</v>
      </c>
      <c r="M9" s="43">
        <v>-0.91</v>
      </c>
      <c r="N9" s="44">
        <v>-0.32300000000000001</v>
      </c>
      <c r="O9" s="45">
        <v>-0.69</v>
      </c>
      <c r="P9" s="46">
        <v>-0.316</v>
      </c>
      <c r="Q9" s="47">
        <v>-0.68</v>
      </c>
      <c r="R9" s="33">
        <f>R8</f>
        <v>-0.12200863076180241</v>
      </c>
      <c r="S9" s="33">
        <f>S8</f>
        <v>-0.28732518036381866</v>
      </c>
      <c r="T9" s="33">
        <f>T8</f>
        <v>-0.27040336053197156</v>
      </c>
      <c r="U9" s="33">
        <f>U8</f>
        <v>-0.5895229536728398</v>
      </c>
      <c r="V9" s="1" t="s">
        <v>33</v>
      </c>
      <c r="W9" s="34">
        <f t="shared" si="9"/>
        <v>0</v>
      </c>
      <c r="X9" s="35">
        <f t="shared" ref="X9:AL9" si="32">W9+($AM9-$W9)/($AM$2-$W$2)</f>
        <v>-7.6255394226126504E-3</v>
      </c>
      <c r="Y9" s="35">
        <f t="shared" si="32"/>
        <v>-1.5251078845225301E-2</v>
      </c>
      <c r="Z9" s="35">
        <f t="shared" si="32"/>
        <v>-2.2876618267837951E-2</v>
      </c>
      <c r="AA9" s="35">
        <f t="shared" si="32"/>
        <v>-3.0502157690450601E-2</v>
      </c>
      <c r="AB9" s="35">
        <f t="shared" si="32"/>
        <v>-3.8127697113063255E-2</v>
      </c>
      <c r="AC9" s="35">
        <f t="shared" si="32"/>
        <v>-4.5753236535675909E-2</v>
      </c>
      <c r="AD9" s="35">
        <f t="shared" si="32"/>
        <v>-5.3378775958288563E-2</v>
      </c>
      <c r="AE9" s="35">
        <f t="shared" si="32"/>
        <v>-6.1004315380901217E-2</v>
      </c>
      <c r="AF9" s="35">
        <f t="shared" si="32"/>
        <v>-6.8629854803513871E-2</v>
      </c>
      <c r="AG9" s="35">
        <f t="shared" si="32"/>
        <v>-7.6255394226126524E-2</v>
      </c>
      <c r="AH9" s="35">
        <f t="shared" si="32"/>
        <v>-8.3880933648739178E-2</v>
      </c>
      <c r="AI9" s="35">
        <f t="shared" si="32"/>
        <v>-9.1506473071351832E-2</v>
      </c>
      <c r="AJ9" s="35">
        <f t="shared" si="32"/>
        <v>-9.9132012493964486E-2</v>
      </c>
      <c r="AK9" s="35">
        <f t="shared" si="32"/>
        <v>-0.10675755191657714</v>
      </c>
      <c r="AL9" s="35">
        <f t="shared" si="32"/>
        <v>-0.11438309133918979</v>
      </c>
      <c r="AM9" s="33">
        <f t="shared" si="11"/>
        <v>-0.12200863076180241</v>
      </c>
      <c r="AN9" s="35">
        <f t="shared" ref="AN9:BF9" si="33">AM9+($BG9-$AM9)/($BG$2-$AM$2)</f>
        <v>-0.13027445824190323</v>
      </c>
      <c r="AO9" s="35">
        <f t="shared" si="33"/>
        <v>-0.13854028572200405</v>
      </c>
      <c r="AP9" s="35">
        <f t="shared" si="33"/>
        <v>-0.14680611320210488</v>
      </c>
      <c r="AQ9" s="35">
        <f t="shared" si="33"/>
        <v>-0.1550719406822057</v>
      </c>
      <c r="AR9" s="35">
        <f t="shared" si="33"/>
        <v>-0.16333776816230652</v>
      </c>
      <c r="AS9" s="35">
        <f t="shared" si="33"/>
        <v>-0.17160359564240735</v>
      </c>
      <c r="AT9" s="35">
        <f t="shared" si="33"/>
        <v>-0.17986942312250817</v>
      </c>
      <c r="AU9" s="35">
        <f t="shared" si="33"/>
        <v>-0.18813525060260899</v>
      </c>
      <c r="AV9" s="35">
        <f t="shared" si="33"/>
        <v>-0.19640107808270982</v>
      </c>
      <c r="AW9" s="35">
        <f t="shared" si="33"/>
        <v>-0.20466690556281064</v>
      </c>
      <c r="AX9" s="35">
        <f t="shared" si="33"/>
        <v>-0.21293273304291147</v>
      </c>
      <c r="AY9" s="35">
        <f t="shared" si="33"/>
        <v>-0.22119856052301229</v>
      </c>
      <c r="AZ9" s="35">
        <f t="shared" si="33"/>
        <v>-0.22946438800311311</v>
      </c>
      <c r="BA9" s="35">
        <f t="shared" si="33"/>
        <v>-0.23773021548321394</v>
      </c>
      <c r="BB9" s="35">
        <f t="shared" si="33"/>
        <v>-0.24599604296331476</v>
      </c>
      <c r="BC9" s="35">
        <f t="shared" si="33"/>
        <v>-0.25426187044341558</v>
      </c>
      <c r="BD9" s="35">
        <f t="shared" si="33"/>
        <v>-0.26252769792351638</v>
      </c>
      <c r="BE9" s="35">
        <f t="shared" si="33"/>
        <v>-0.27079352540361717</v>
      </c>
      <c r="BF9" s="35">
        <f t="shared" si="33"/>
        <v>-0.27905935288371797</v>
      </c>
      <c r="BG9" s="33">
        <f t="shared" si="13"/>
        <v>-0.28732518036381866</v>
      </c>
      <c r="BI9" s="34">
        <f t="shared" si="4"/>
        <v>0</v>
      </c>
      <c r="BJ9" s="35">
        <f t="shared" ref="BJ9:BX9" si="34">BI9+($BY9-$BI9)/($BY$2-$BI$2)</f>
        <v>-1.6900210033248222E-2</v>
      </c>
      <c r="BK9" s="35">
        <f t="shared" si="34"/>
        <v>-3.3800420066496445E-2</v>
      </c>
      <c r="BL9" s="35">
        <f t="shared" si="34"/>
        <v>-5.0700630099744667E-2</v>
      </c>
      <c r="BM9" s="35">
        <f t="shared" si="34"/>
        <v>-6.760084013299289E-2</v>
      </c>
      <c r="BN9" s="35">
        <f t="shared" si="34"/>
        <v>-8.4501050166241112E-2</v>
      </c>
      <c r="BO9" s="35">
        <f t="shared" si="34"/>
        <v>-0.10140126019948933</v>
      </c>
      <c r="BP9" s="35">
        <f t="shared" si="34"/>
        <v>-0.11830147023273756</v>
      </c>
      <c r="BQ9" s="35">
        <f t="shared" si="34"/>
        <v>-0.13520168026598578</v>
      </c>
      <c r="BR9" s="35">
        <f t="shared" si="34"/>
        <v>-0.15210189029923399</v>
      </c>
      <c r="BS9" s="35">
        <f t="shared" si="34"/>
        <v>-0.1690021003324822</v>
      </c>
      <c r="BT9" s="35">
        <f t="shared" si="34"/>
        <v>-0.18590231036573041</v>
      </c>
      <c r="BU9" s="35">
        <f t="shared" si="34"/>
        <v>-0.20280252039897861</v>
      </c>
      <c r="BV9" s="35">
        <f t="shared" si="34"/>
        <v>-0.21970273043222682</v>
      </c>
      <c r="BW9" s="35">
        <f t="shared" si="34"/>
        <v>-0.23660294046547503</v>
      </c>
      <c r="BX9" s="35">
        <f t="shared" si="34"/>
        <v>-0.25350315049872324</v>
      </c>
      <c r="BY9" s="33">
        <f t="shared" si="6"/>
        <v>-0.27040336053197156</v>
      </c>
      <c r="BZ9" s="35">
        <f t="shared" ref="BZ9:CR9" si="35">BY9+($CS9-$BY9)/($CS$2-$BY$2)</f>
        <v>-0.28635934018901499</v>
      </c>
      <c r="CA9" s="35">
        <f t="shared" si="35"/>
        <v>-0.30231531984605842</v>
      </c>
      <c r="CB9" s="35">
        <f t="shared" si="35"/>
        <v>-0.31827129950310185</v>
      </c>
      <c r="CC9" s="35">
        <f t="shared" si="35"/>
        <v>-0.33422727916014527</v>
      </c>
      <c r="CD9" s="35">
        <f t="shared" si="35"/>
        <v>-0.3501832588171887</v>
      </c>
      <c r="CE9" s="35">
        <f t="shared" si="35"/>
        <v>-0.36613923847423213</v>
      </c>
      <c r="CF9" s="35">
        <f t="shared" si="35"/>
        <v>-0.38209521813127556</v>
      </c>
      <c r="CG9" s="35">
        <f t="shared" si="35"/>
        <v>-0.39805119778831899</v>
      </c>
      <c r="CH9" s="35">
        <f t="shared" si="35"/>
        <v>-0.41400717744536242</v>
      </c>
      <c r="CI9" s="35">
        <f t="shared" si="35"/>
        <v>-0.42996315710240585</v>
      </c>
      <c r="CJ9" s="35">
        <f t="shared" si="35"/>
        <v>-0.44591913675944927</v>
      </c>
      <c r="CK9" s="35">
        <f t="shared" si="35"/>
        <v>-0.4618751164164927</v>
      </c>
      <c r="CL9" s="35">
        <f t="shared" si="35"/>
        <v>-0.47783109607353613</v>
      </c>
      <c r="CM9" s="35">
        <f t="shared" si="35"/>
        <v>-0.49378707573057956</v>
      </c>
      <c r="CN9" s="35">
        <f t="shared" si="35"/>
        <v>-0.50974305538762299</v>
      </c>
      <c r="CO9" s="35">
        <f t="shared" si="35"/>
        <v>-0.52569903504466642</v>
      </c>
      <c r="CP9" s="35">
        <f t="shared" si="35"/>
        <v>-0.54165501470170985</v>
      </c>
      <c r="CQ9" s="35">
        <f t="shared" si="35"/>
        <v>-0.55761099435875328</v>
      </c>
      <c r="CR9" s="35">
        <f t="shared" si="35"/>
        <v>-0.5735669740157967</v>
      </c>
      <c r="CS9" s="33">
        <f t="shared" si="8"/>
        <v>-0.5895229536728398</v>
      </c>
    </row>
    <row r="10" spans="1:97" x14ac:dyDescent="0.35">
      <c r="A10" s="17" t="s">
        <v>19</v>
      </c>
      <c r="B10" s="18" t="s">
        <v>23</v>
      </c>
      <c r="C10" s="19" t="s">
        <v>34</v>
      </c>
      <c r="D10" s="19"/>
      <c r="E10" s="20" t="s">
        <v>25</v>
      </c>
      <c r="F10" s="36"/>
      <c r="G10" s="48"/>
      <c r="H10" s="38">
        <v>-9.0999999999999998E-2</v>
      </c>
      <c r="I10" s="39">
        <v>-0.25</v>
      </c>
      <c r="J10" s="40">
        <v>-0.33800000000000002</v>
      </c>
      <c r="K10" s="41">
        <v>-0.71</v>
      </c>
      <c r="L10" s="42">
        <v>-0.55200000000000005</v>
      </c>
      <c r="M10" s="43">
        <v>-0.91</v>
      </c>
      <c r="N10" s="44">
        <v>-0.32300000000000001</v>
      </c>
      <c r="O10" s="45">
        <v>-0.69</v>
      </c>
      <c r="P10" s="46">
        <v>-0.316</v>
      </c>
      <c r="Q10" s="47">
        <v>-0.68</v>
      </c>
      <c r="R10" s="33">
        <f>Feuille2!G27</f>
        <v>-0.10306816908132078</v>
      </c>
      <c r="S10" s="33">
        <f>Feuille2!H27</f>
        <v>-0.30626053168188466</v>
      </c>
      <c r="T10" s="33">
        <f>Feuille2!J27</f>
        <v>-0.13738793416738068</v>
      </c>
      <c r="U10" s="33">
        <f>Feuille2!K27</f>
        <v>-0.43950208888639081</v>
      </c>
      <c r="V10" s="1" t="s">
        <v>314</v>
      </c>
      <c r="W10" s="34">
        <f t="shared" si="9"/>
        <v>0</v>
      </c>
      <c r="X10" s="35">
        <f t="shared" ref="X10:AL10" si="36">W10+($AM10-$W10)/($AM$2-$W$2)</f>
        <v>-6.441760567582549E-3</v>
      </c>
      <c r="Y10" s="35">
        <f t="shared" si="36"/>
        <v>-1.2883521135165098E-2</v>
      </c>
      <c r="Z10" s="35">
        <f t="shared" si="36"/>
        <v>-1.9325281702747648E-2</v>
      </c>
      <c r="AA10" s="35">
        <f t="shared" si="36"/>
        <v>-2.5767042270330196E-2</v>
      </c>
      <c r="AB10" s="35">
        <f t="shared" si="36"/>
        <v>-3.2208802837912748E-2</v>
      </c>
      <c r="AC10" s="35">
        <f t="shared" si="36"/>
        <v>-3.8650563405495296E-2</v>
      </c>
      <c r="AD10" s="35">
        <f t="shared" si="36"/>
        <v>-4.5092323973077844E-2</v>
      </c>
      <c r="AE10" s="35">
        <f t="shared" si="36"/>
        <v>-5.1534084540660392E-2</v>
      </c>
      <c r="AF10" s="35">
        <f t="shared" si="36"/>
        <v>-5.797584510824294E-2</v>
      </c>
      <c r="AG10" s="35">
        <f t="shared" si="36"/>
        <v>-6.4417605675825496E-2</v>
      </c>
      <c r="AH10" s="35">
        <f t="shared" si="36"/>
        <v>-7.0859366243408051E-2</v>
      </c>
      <c r="AI10" s="35">
        <f t="shared" si="36"/>
        <v>-7.7301126810990606E-2</v>
      </c>
      <c r="AJ10" s="35">
        <f t="shared" si="36"/>
        <v>-8.3742887378573161E-2</v>
      </c>
      <c r="AK10" s="35">
        <f t="shared" si="36"/>
        <v>-9.0184647946155716E-2</v>
      </c>
      <c r="AL10" s="35">
        <f t="shared" si="36"/>
        <v>-9.6626408513738271E-2</v>
      </c>
      <c r="AM10" s="33">
        <f t="shared" si="11"/>
        <v>-0.10306816908132078</v>
      </c>
      <c r="AN10" s="35">
        <f t="shared" ref="AN10:BF10" si="37">AM10+($BG10-$AM10)/($BG$2-$AM$2)</f>
        <v>-0.11322778721134898</v>
      </c>
      <c r="AO10" s="35">
        <f t="shared" si="37"/>
        <v>-0.12338740534137717</v>
      </c>
      <c r="AP10" s="35">
        <f t="shared" si="37"/>
        <v>-0.13354702347140537</v>
      </c>
      <c r="AQ10" s="35">
        <f t="shared" si="37"/>
        <v>-0.14370664160143357</v>
      </c>
      <c r="AR10" s="35">
        <f t="shared" si="37"/>
        <v>-0.15386625973146176</v>
      </c>
      <c r="AS10" s="35">
        <f t="shared" si="37"/>
        <v>-0.16402587786148995</v>
      </c>
      <c r="AT10" s="35">
        <f t="shared" si="37"/>
        <v>-0.17418549599151814</v>
      </c>
      <c r="AU10" s="35">
        <f t="shared" si="37"/>
        <v>-0.18434511412154633</v>
      </c>
      <c r="AV10" s="35">
        <f t="shared" si="37"/>
        <v>-0.19450473225157452</v>
      </c>
      <c r="AW10" s="35">
        <f t="shared" si="37"/>
        <v>-0.20466435038160272</v>
      </c>
      <c r="AX10" s="35">
        <f t="shared" si="37"/>
        <v>-0.21482396851163091</v>
      </c>
      <c r="AY10" s="35">
        <f t="shared" si="37"/>
        <v>-0.2249835866416591</v>
      </c>
      <c r="AZ10" s="35">
        <f t="shared" si="37"/>
        <v>-0.23514320477168729</v>
      </c>
      <c r="BA10" s="35">
        <f t="shared" si="37"/>
        <v>-0.24530282290171548</v>
      </c>
      <c r="BB10" s="35">
        <f t="shared" si="37"/>
        <v>-0.2554624410317437</v>
      </c>
      <c r="BC10" s="35">
        <f t="shared" si="37"/>
        <v>-0.2656220591617719</v>
      </c>
      <c r="BD10" s="35">
        <f t="shared" si="37"/>
        <v>-0.27578167729180009</v>
      </c>
      <c r="BE10" s="35">
        <f t="shared" si="37"/>
        <v>-0.28594129542182828</v>
      </c>
      <c r="BF10" s="35">
        <f t="shared" si="37"/>
        <v>-0.29610091355185647</v>
      </c>
      <c r="BG10" s="33">
        <f t="shared" si="13"/>
        <v>-0.30626053168188466</v>
      </c>
      <c r="BI10" s="34">
        <f t="shared" si="4"/>
        <v>0</v>
      </c>
      <c r="BJ10" s="35">
        <f t="shared" ref="BJ10:BX10" si="38">BI10+($BY10-$BI10)/($BY$2-$BI$2)</f>
        <v>-8.5867458854612926E-3</v>
      </c>
      <c r="BK10" s="35">
        <f t="shared" si="38"/>
        <v>-1.7173491770922585E-2</v>
      </c>
      <c r="BL10" s="35">
        <f t="shared" si="38"/>
        <v>-2.5760237656383876E-2</v>
      </c>
      <c r="BM10" s="35">
        <f t="shared" si="38"/>
        <v>-3.434698354184517E-2</v>
      </c>
      <c r="BN10" s="35">
        <f t="shared" si="38"/>
        <v>-4.2933729427306465E-2</v>
      </c>
      <c r="BO10" s="35">
        <f t="shared" si="38"/>
        <v>-5.1520475312767759E-2</v>
      </c>
      <c r="BP10" s="35">
        <f t="shared" si="38"/>
        <v>-6.0107221198229054E-2</v>
      </c>
      <c r="BQ10" s="35">
        <f t="shared" si="38"/>
        <v>-6.8693967083690341E-2</v>
      </c>
      <c r="BR10" s="35">
        <f t="shared" si="38"/>
        <v>-7.7280712969151635E-2</v>
      </c>
      <c r="BS10" s="35">
        <f t="shared" si="38"/>
        <v>-8.586745885461293E-2</v>
      </c>
      <c r="BT10" s="35">
        <f t="shared" si="38"/>
        <v>-9.4454204740074224E-2</v>
      </c>
      <c r="BU10" s="35">
        <f t="shared" si="38"/>
        <v>-0.10304095062553552</v>
      </c>
      <c r="BV10" s="35">
        <f t="shared" si="38"/>
        <v>-0.11162769651099681</v>
      </c>
      <c r="BW10" s="35">
        <f t="shared" si="38"/>
        <v>-0.12021444239645811</v>
      </c>
      <c r="BX10" s="35">
        <f t="shared" si="38"/>
        <v>-0.12880118828191939</v>
      </c>
      <c r="BY10" s="33">
        <f t="shared" si="6"/>
        <v>-0.13738793416738068</v>
      </c>
      <c r="BZ10" s="35">
        <f t="shared" ref="BZ10:CR10" si="39">BY10+($CS10-$BY10)/($CS$2-$BY$2)</f>
        <v>-0.1524936419033312</v>
      </c>
      <c r="CA10" s="35">
        <f t="shared" si="39"/>
        <v>-0.16759934963928172</v>
      </c>
      <c r="CB10" s="35">
        <f t="shared" si="39"/>
        <v>-0.18270505737523224</v>
      </c>
      <c r="CC10" s="35">
        <f t="shared" si="39"/>
        <v>-0.19781076511118276</v>
      </c>
      <c r="CD10" s="35">
        <f t="shared" si="39"/>
        <v>-0.21291647284713328</v>
      </c>
      <c r="CE10" s="35">
        <f t="shared" si="39"/>
        <v>-0.22802218058308379</v>
      </c>
      <c r="CF10" s="35">
        <f t="shared" si="39"/>
        <v>-0.24312788831903431</v>
      </c>
      <c r="CG10" s="35">
        <f t="shared" si="39"/>
        <v>-0.2582335960549848</v>
      </c>
      <c r="CH10" s="35">
        <f t="shared" si="39"/>
        <v>-0.2733393037909353</v>
      </c>
      <c r="CI10" s="35">
        <f t="shared" si="39"/>
        <v>-0.28844501152688579</v>
      </c>
      <c r="CJ10" s="35">
        <f t="shared" si="39"/>
        <v>-0.30355071926283628</v>
      </c>
      <c r="CK10" s="35">
        <f t="shared" si="39"/>
        <v>-0.31865642699878677</v>
      </c>
      <c r="CL10" s="35">
        <f t="shared" si="39"/>
        <v>-0.33376213473473726</v>
      </c>
      <c r="CM10" s="35">
        <f t="shared" si="39"/>
        <v>-0.34886784247068775</v>
      </c>
      <c r="CN10" s="35">
        <f t="shared" si="39"/>
        <v>-0.36397355020663824</v>
      </c>
      <c r="CO10" s="35">
        <f t="shared" si="39"/>
        <v>-0.37907925794258873</v>
      </c>
      <c r="CP10" s="35">
        <f t="shared" si="39"/>
        <v>-0.39418496567853922</v>
      </c>
      <c r="CQ10" s="35">
        <f t="shared" si="39"/>
        <v>-0.40929067341448971</v>
      </c>
      <c r="CR10" s="35">
        <f t="shared" si="39"/>
        <v>-0.42439638115044021</v>
      </c>
      <c r="CS10" s="33">
        <f t="shared" si="8"/>
        <v>-0.43950208888639081</v>
      </c>
    </row>
    <row r="11" spans="1:97" x14ac:dyDescent="0.35">
      <c r="A11" s="17" t="s">
        <v>19</v>
      </c>
      <c r="B11" s="18" t="s">
        <v>23</v>
      </c>
      <c r="C11" s="19" t="s">
        <v>35</v>
      </c>
      <c r="D11" s="19"/>
      <c r="E11" s="20" t="s">
        <v>25</v>
      </c>
      <c r="F11" s="36"/>
      <c r="G11" s="48"/>
      <c r="H11" s="38">
        <v>0</v>
      </c>
      <c r="I11" s="39">
        <v>0</v>
      </c>
      <c r="J11" s="40">
        <v>0</v>
      </c>
      <c r="K11" s="41">
        <v>0</v>
      </c>
      <c r="L11" s="42">
        <v>0</v>
      </c>
      <c r="M11" s="43">
        <v>0</v>
      </c>
      <c r="N11" s="44">
        <v>0</v>
      </c>
      <c r="O11" s="45">
        <v>0</v>
      </c>
      <c r="P11" s="46">
        <v>0</v>
      </c>
      <c r="Q11" s="47">
        <v>0</v>
      </c>
      <c r="R11" s="33">
        <v>0</v>
      </c>
      <c r="S11" s="33">
        <v>0</v>
      </c>
      <c r="T11" s="33">
        <v>0</v>
      </c>
      <c r="U11" s="33">
        <v>0</v>
      </c>
      <c r="W11" s="34">
        <f t="shared" si="9"/>
        <v>0</v>
      </c>
      <c r="X11" s="35">
        <f t="shared" ref="X11:AL11" si="40">W11+($AM11-$W11)/($AM$2-$W$2)</f>
        <v>0</v>
      </c>
      <c r="Y11" s="35">
        <f t="shared" si="40"/>
        <v>0</v>
      </c>
      <c r="Z11" s="35">
        <f t="shared" si="40"/>
        <v>0</v>
      </c>
      <c r="AA11" s="35">
        <f t="shared" si="40"/>
        <v>0</v>
      </c>
      <c r="AB11" s="35">
        <f t="shared" si="40"/>
        <v>0</v>
      </c>
      <c r="AC11" s="35">
        <f t="shared" si="40"/>
        <v>0</v>
      </c>
      <c r="AD11" s="35">
        <f t="shared" si="40"/>
        <v>0</v>
      </c>
      <c r="AE11" s="35">
        <f t="shared" si="40"/>
        <v>0</v>
      </c>
      <c r="AF11" s="35">
        <f t="shared" si="40"/>
        <v>0</v>
      </c>
      <c r="AG11" s="35">
        <f t="shared" si="40"/>
        <v>0</v>
      </c>
      <c r="AH11" s="35">
        <f t="shared" si="40"/>
        <v>0</v>
      </c>
      <c r="AI11" s="35">
        <f t="shared" si="40"/>
        <v>0</v>
      </c>
      <c r="AJ11" s="35">
        <f t="shared" si="40"/>
        <v>0</v>
      </c>
      <c r="AK11" s="35">
        <f t="shared" si="40"/>
        <v>0</v>
      </c>
      <c r="AL11" s="35">
        <f t="shared" si="40"/>
        <v>0</v>
      </c>
      <c r="AM11" s="33">
        <f t="shared" si="11"/>
        <v>0</v>
      </c>
      <c r="AN11" s="35">
        <f t="shared" ref="AN11:BF11" si="41">AM11+($BG11-$AM11)/($BG$2-$AM$2)</f>
        <v>0</v>
      </c>
      <c r="AO11" s="35">
        <f t="shared" si="41"/>
        <v>0</v>
      </c>
      <c r="AP11" s="35">
        <f t="shared" si="41"/>
        <v>0</v>
      </c>
      <c r="AQ11" s="35">
        <f t="shared" si="41"/>
        <v>0</v>
      </c>
      <c r="AR11" s="35">
        <f t="shared" si="41"/>
        <v>0</v>
      </c>
      <c r="AS11" s="35">
        <f t="shared" si="41"/>
        <v>0</v>
      </c>
      <c r="AT11" s="35">
        <f t="shared" si="41"/>
        <v>0</v>
      </c>
      <c r="AU11" s="35">
        <f t="shared" si="41"/>
        <v>0</v>
      </c>
      <c r="AV11" s="35">
        <f t="shared" si="41"/>
        <v>0</v>
      </c>
      <c r="AW11" s="35">
        <f t="shared" si="41"/>
        <v>0</v>
      </c>
      <c r="AX11" s="35">
        <f t="shared" si="41"/>
        <v>0</v>
      </c>
      <c r="AY11" s="35">
        <f t="shared" si="41"/>
        <v>0</v>
      </c>
      <c r="AZ11" s="35">
        <f t="shared" si="41"/>
        <v>0</v>
      </c>
      <c r="BA11" s="35">
        <f t="shared" si="41"/>
        <v>0</v>
      </c>
      <c r="BB11" s="35">
        <f t="shared" si="41"/>
        <v>0</v>
      </c>
      <c r="BC11" s="35">
        <f t="shared" si="41"/>
        <v>0</v>
      </c>
      <c r="BD11" s="35">
        <f t="shared" si="41"/>
        <v>0</v>
      </c>
      <c r="BE11" s="35">
        <f t="shared" si="41"/>
        <v>0</v>
      </c>
      <c r="BF11" s="35">
        <f t="shared" si="41"/>
        <v>0</v>
      </c>
      <c r="BG11" s="33">
        <f t="shared" si="13"/>
        <v>0</v>
      </c>
      <c r="BI11" s="34">
        <f t="shared" si="4"/>
        <v>0</v>
      </c>
      <c r="BJ11" s="35">
        <f t="shared" ref="BJ11:BX11" si="42">BI11+($BY11-$BI11)/($BY$2-$BI$2)</f>
        <v>0</v>
      </c>
      <c r="BK11" s="35">
        <f t="shared" si="42"/>
        <v>0</v>
      </c>
      <c r="BL11" s="35">
        <f t="shared" si="42"/>
        <v>0</v>
      </c>
      <c r="BM11" s="35">
        <f t="shared" si="42"/>
        <v>0</v>
      </c>
      <c r="BN11" s="35">
        <f t="shared" si="42"/>
        <v>0</v>
      </c>
      <c r="BO11" s="35">
        <f t="shared" si="42"/>
        <v>0</v>
      </c>
      <c r="BP11" s="35">
        <f t="shared" si="42"/>
        <v>0</v>
      </c>
      <c r="BQ11" s="35">
        <f t="shared" si="42"/>
        <v>0</v>
      </c>
      <c r="BR11" s="35">
        <f t="shared" si="42"/>
        <v>0</v>
      </c>
      <c r="BS11" s="35">
        <f t="shared" si="42"/>
        <v>0</v>
      </c>
      <c r="BT11" s="35">
        <f t="shared" si="42"/>
        <v>0</v>
      </c>
      <c r="BU11" s="35">
        <f t="shared" si="42"/>
        <v>0</v>
      </c>
      <c r="BV11" s="35">
        <f t="shared" si="42"/>
        <v>0</v>
      </c>
      <c r="BW11" s="35">
        <f t="shared" si="42"/>
        <v>0</v>
      </c>
      <c r="BX11" s="35">
        <f t="shared" si="42"/>
        <v>0</v>
      </c>
      <c r="BY11" s="33">
        <f t="shared" si="6"/>
        <v>0</v>
      </c>
      <c r="BZ11" s="35">
        <f t="shared" ref="BZ11:CR11" si="43">BY11+($CS11-$BY11)/($CS$2-$BY$2)</f>
        <v>0</v>
      </c>
      <c r="CA11" s="35">
        <f t="shared" si="43"/>
        <v>0</v>
      </c>
      <c r="CB11" s="35">
        <f t="shared" si="43"/>
        <v>0</v>
      </c>
      <c r="CC11" s="35">
        <f t="shared" si="43"/>
        <v>0</v>
      </c>
      <c r="CD11" s="35">
        <f t="shared" si="43"/>
        <v>0</v>
      </c>
      <c r="CE11" s="35">
        <f t="shared" si="43"/>
        <v>0</v>
      </c>
      <c r="CF11" s="35">
        <f t="shared" si="43"/>
        <v>0</v>
      </c>
      <c r="CG11" s="35">
        <f t="shared" si="43"/>
        <v>0</v>
      </c>
      <c r="CH11" s="35">
        <f t="shared" si="43"/>
        <v>0</v>
      </c>
      <c r="CI11" s="35">
        <f t="shared" si="43"/>
        <v>0</v>
      </c>
      <c r="CJ11" s="35">
        <f t="shared" si="43"/>
        <v>0</v>
      </c>
      <c r="CK11" s="35">
        <f t="shared" si="43"/>
        <v>0</v>
      </c>
      <c r="CL11" s="35">
        <f t="shared" si="43"/>
        <v>0</v>
      </c>
      <c r="CM11" s="35">
        <f t="shared" si="43"/>
        <v>0</v>
      </c>
      <c r="CN11" s="35">
        <f t="shared" si="43"/>
        <v>0</v>
      </c>
      <c r="CO11" s="35">
        <f t="shared" si="43"/>
        <v>0</v>
      </c>
      <c r="CP11" s="35">
        <f t="shared" si="43"/>
        <v>0</v>
      </c>
      <c r="CQ11" s="35">
        <f t="shared" si="43"/>
        <v>0</v>
      </c>
      <c r="CR11" s="35">
        <f t="shared" si="43"/>
        <v>0</v>
      </c>
      <c r="CS11" s="33">
        <f t="shared" si="8"/>
        <v>0</v>
      </c>
    </row>
    <row r="12" spans="1:97" x14ac:dyDescent="0.35">
      <c r="A12" s="17" t="s">
        <v>19</v>
      </c>
      <c r="B12" s="18" t="s">
        <v>23</v>
      </c>
      <c r="C12" s="19" t="s">
        <v>36</v>
      </c>
      <c r="D12" s="19"/>
      <c r="E12" s="20" t="s">
        <v>25</v>
      </c>
      <c r="F12" s="36"/>
      <c r="G12" s="48"/>
      <c r="H12" s="38">
        <v>0</v>
      </c>
      <c r="I12" s="39">
        <v>0</v>
      </c>
      <c r="J12" s="40">
        <v>0</v>
      </c>
      <c r="K12" s="41">
        <v>0</v>
      </c>
      <c r="L12" s="42">
        <v>0</v>
      </c>
      <c r="M12" s="43">
        <v>0</v>
      </c>
      <c r="N12" s="44">
        <v>0</v>
      </c>
      <c r="O12" s="45">
        <v>0</v>
      </c>
      <c r="P12" s="46">
        <v>0</v>
      </c>
      <c r="Q12" s="47">
        <v>0</v>
      </c>
      <c r="R12" s="33">
        <v>0</v>
      </c>
      <c r="S12" s="33">
        <v>0</v>
      </c>
      <c r="T12" s="33">
        <v>0</v>
      </c>
      <c r="U12" s="33">
        <v>0</v>
      </c>
      <c r="W12" s="34">
        <f t="shared" si="9"/>
        <v>0</v>
      </c>
      <c r="X12" s="35">
        <f t="shared" ref="X12:AL12" si="44">W12+($AM12-$W12)/($AM$2-$W$2)</f>
        <v>0</v>
      </c>
      <c r="Y12" s="35">
        <f t="shared" si="44"/>
        <v>0</v>
      </c>
      <c r="Z12" s="35">
        <f t="shared" si="44"/>
        <v>0</v>
      </c>
      <c r="AA12" s="35">
        <f t="shared" si="44"/>
        <v>0</v>
      </c>
      <c r="AB12" s="35">
        <f t="shared" si="44"/>
        <v>0</v>
      </c>
      <c r="AC12" s="35">
        <f t="shared" si="44"/>
        <v>0</v>
      </c>
      <c r="AD12" s="35">
        <f t="shared" si="44"/>
        <v>0</v>
      </c>
      <c r="AE12" s="35">
        <f t="shared" si="44"/>
        <v>0</v>
      </c>
      <c r="AF12" s="35">
        <f t="shared" si="44"/>
        <v>0</v>
      </c>
      <c r="AG12" s="35">
        <f t="shared" si="44"/>
        <v>0</v>
      </c>
      <c r="AH12" s="35">
        <f t="shared" si="44"/>
        <v>0</v>
      </c>
      <c r="AI12" s="35">
        <f t="shared" si="44"/>
        <v>0</v>
      </c>
      <c r="AJ12" s="35">
        <f t="shared" si="44"/>
        <v>0</v>
      </c>
      <c r="AK12" s="35">
        <f t="shared" si="44"/>
        <v>0</v>
      </c>
      <c r="AL12" s="35">
        <f t="shared" si="44"/>
        <v>0</v>
      </c>
      <c r="AM12" s="33">
        <f t="shared" si="11"/>
        <v>0</v>
      </c>
      <c r="AN12" s="35">
        <f t="shared" ref="AN12:BF12" si="45">AM12+($BG12-$AM12)/($BG$2-$AM$2)</f>
        <v>0</v>
      </c>
      <c r="AO12" s="35">
        <f t="shared" si="45"/>
        <v>0</v>
      </c>
      <c r="AP12" s="35">
        <f t="shared" si="45"/>
        <v>0</v>
      </c>
      <c r="AQ12" s="35">
        <f t="shared" si="45"/>
        <v>0</v>
      </c>
      <c r="AR12" s="35">
        <f t="shared" si="45"/>
        <v>0</v>
      </c>
      <c r="AS12" s="35">
        <f t="shared" si="45"/>
        <v>0</v>
      </c>
      <c r="AT12" s="35">
        <f t="shared" si="45"/>
        <v>0</v>
      </c>
      <c r="AU12" s="35">
        <f t="shared" si="45"/>
        <v>0</v>
      </c>
      <c r="AV12" s="35">
        <f t="shared" si="45"/>
        <v>0</v>
      </c>
      <c r="AW12" s="35">
        <f t="shared" si="45"/>
        <v>0</v>
      </c>
      <c r="AX12" s="35">
        <f t="shared" si="45"/>
        <v>0</v>
      </c>
      <c r="AY12" s="35">
        <f t="shared" si="45"/>
        <v>0</v>
      </c>
      <c r="AZ12" s="35">
        <f t="shared" si="45"/>
        <v>0</v>
      </c>
      <c r="BA12" s="35">
        <f t="shared" si="45"/>
        <v>0</v>
      </c>
      <c r="BB12" s="35">
        <f t="shared" si="45"/>
        <v>0</v>
      </c>
      <c r="BC12" s="35">
        <f t="shared" si="45"/>
        <v>0</v>
      </c>
      <c r="BD12" s="35">
        <f t="shared" si="45"/>
        <v>0</v>
      </c>
      <c r="BE12" s="35">
        <f t="shared" si="45"/>
        <v>0</v>
      </c>
      <c r="BF12" s="35">
        <f t="shared" si="45"/>
        <v>0</v>
      </c>
      <c r="BG12" s="33">
        <f t="shared" si="13"/>
        <v>0</v>
      </c>
      <c r="BI12" s="34">
        <f t="shared" si="4"/>
        <v>0</v>
      </c>
      <c r="BJ12" s="35">
        <f t="shared" ref="BJ12:BX12" si="46">BI12+($BY12-$BI12)/($BY$2-$BI$2)</f>
        <v>0</v>
      </c>
      <c r="BK12" s="35">
        <f t="shared" si="46"/>
        <v>0</v>
      </c>
      <c r="BL12" s="35">
        <f t="shared" si="46"/>
        <v>0</v>
      </c>
      <c r="BM12" s="35">
        <f t="shared" si="46"/>
        <v>0</v>
      </c>
      <c r="BN12" s="35">
        <f t="shared" si="46"/>
        <v>0</v>
      </c>
      <c r="BO12" s="35">
        <f t="shared" si="46"/>
        <v>0</v>
      </c>
      <c r="BP12" s="35">
        <f t="shared" si="46"/>
        <v>0</v>
      </c>
      <c r="BQ12" s="35">
        <f t="shared" si="46"/>
        <v>0</v>
      </c>
      <c r="BR12" s="35">
        <f t="shared" si="46"/>
        <v>0</v>
      </c>
      <c r="BS12" s="35">
        <f t="shared" si="46"/>
        <v>0</v>
      </c>
      <c r="BT12" s="35">
        <f t="shared" si="46"/>
        <v>0</v>
      </c>
      <c r="BU12" s="35">
        <f t="shared" si="46"/>
        <v>0</v>
      </c>
      <c r="BV12" s="35">
        <f t="shared" si="46"/>
        <v>0</v>
      </c>
      <c r="BW12" s="35">
        <f t="shared" si="46"/>
        <v>0</v>
      </c>
      <c r="BX12" s="35">
        <f t="shared" si="46"/>
        <v>0</v>
      </c>
      <c r="BY12" s="33">
        <f t="shared" si="6"/>
        <v>0</v>
      </c>
      <c r="BZ12" s="35">
        <f t="shared" ref="BZ12:CR12" si="47">BY12+($CS12-$BY12)/($CS$2-$BY$2)</f>
        <v>0</v>
      </c>
      <c r="CA12" s="35">
        <f t="shared" si="47"/>
        <v>0</v>
      </c>
      <c r="CB12" s="35">
        <f t="shared" si="47"/>
        <v>0</v>
      </c>
      <c r="CC12" s="35">
        <f t="shared" si="47"/>
        <v>0</v>
      </c>
      <c r="CD12" s="35">
        <f t="shared" si="47"/>
        <v>0</v>
      </c>
      <c r="CE12" s="35">
        <f t="shared" si="47"/>
        <v>0</v>
      </c>
      <c r="CF12" s="35">
        <f t="shared" si="47"/>
        <v>0</v>
      </c>
      <c r="CG12" s="35">
        <f t="shared" si="47"/>
        <v>0</v>
      </c>
      <c r="CH12" s="35">
        <f t="shared" si="47"/>
        <v>0</v>
      </c>
      <c r="CI12" s="35">
        <f t="shared" si="47"/>
        <v>0</v>
      </c>
      <c r="CJ12" s="35">
        <f t="shared" si="47"/>
        <v>0</v>
      </c>
      <c r="CK12" s="35">
        <f t="shared" si="47"/>
        <v>0</v>
      </c>
      <c r="CL12" s="35">
        <f t="shared" si="47"/>
        <v>0</v>
      </c>
      <c r="CM12" s="35">
        <f t="shared" si="47"/>
        <v>0</v>
      </c>
      <c r="CN12" s="35">
        <f t="shared" si="47"/>
        <v>0</v>
      </c>
      <c r="CO12" s="35">
        <f t="shared" si="47"/>
        <v>0</v>
      </c>
      <c r="CP12" s="35">
        <f t="shared" si="47"/>
        <v>0</v>
      </c>
      <c r="CQ12" s="35">
        <f t="shared" si="47"/>
        <v>0</v>
      </c>
      <c r="CR12" s="35">
        <f t="shared" si="47"/>
        <v>0</v>
      </c>
      <c r="CS12" s="33">
        <f t="shared" si="8"/>
        <v>0</v>
      </c>
    </row>
    <row r="13" spans="1:97" x14ac:dyDescent="0.35">
      <c r="A13" s="17" t="s">
        <v>19</v>
      </c>
      <c r="B13" s="18" t="s">
        <v>23</v>
      </c>
      <c r="C13" s="19" t="s">
        <v>37</v>
      </c>
      <c r="D13" s="19"/>
      <c r="E13" s="20" t="s">
        <v>25</v>
      </c>
      <c r="F13" s="36"/>
      <c r="G13" s="48"/>
      <c r="H13" s="38">
        <v>0</v>
      </c>
      <c r="I13" s="39">
        <v>0</v>
      </c>
      <c r="J13" s="40">
        <v>0</v>
      </c>
      <c r="K13" s="41">
        <v>0</v>
      </c>
      <c r="L13" s="42">
        <v>0</v>
      </c>
      <c r="M13" s="43">
        <v>0</v>
      </c>
      <c r="N13" s="44">
        <v>0</v>
      </c>
      <c r="O13" s="45">
        <v>0</v>
      </c>
      <c r="P13" s="46">
        <v>0</v>
      </c>
      <c r="Q13" s="47">
        <v>0</v>
      </c>
      <c r="R13" s="33">
        <v>0</v>
      </c>
      <c r="S13" s="33">
        <v>0</v>
      </c>
      <c r="T13" s="33">
        <v>0</v>
      </c>
      <c r="U13" s="33">
        <v>0</v>
      </c>
      <c r="W13" s="34">
        <f t="shared" si="9"/>
        <v>0</v>
      </c>
      <c r="X13" s="35">
        <f t="shared" ref="X13:AL13" si="48">W13+($AM13-$W13)/($AM$2-$W$2)</f>
        <v>0</v>
      </c>
      <c r="Y13" s="35">
        <f t="shared" si="48"/>
        <v>0</v>
      </c>
      <c r="Z13" s="35">
        <f t="shared" si="48"/>
        <v>0</v>
      </c>
      <c r="AA13" s="35">
        <f t="shared" si="48"/>
        <v>0</v>
      </c>
      <c r="AB13" s="35">
        <f t="shared" si="48"/>
        <v>0</v>
      </c>
      <c r="AC13" s="35">
        <f t="shared" si="48"/>
        <v>0</v>
      </c>
      <c r="AD13" s="35">
        <f t="shared" si="48"/>
        <v>0</v>
      </c>
      <c r="AE13" s="35">
        <f t="shared" si="48"/>
        <v>0</v>
      </c>
      <c r="AF13" s="35">
        <f t="shared" si="48"/>
        <v>0</v>
      </c>
      <c r="AG13" s="35">
        <f t="shared" si="48"/>
        <v>0</v>
      </c>
      <c r="AH13" s="35">
        <f t="shared" si="48"/>
        <v>0</v>
      </c>
      <c r="AI13" s="35">
        <f t="shared" si="48"/>
        <v>0</v>
      </c>
      <c r="AJ13" s="35">
        <f t="shared" si="48"/>
        <v>0</v>
      </c>
      <c r="AK13" s="35">
        <f t="shared" si="48"/>
        <v>0</v>
      </c>
      <c r="AL13" s="35">
        <f t="shared" si="48"/>
        <v>0</v>
      </c>
      <c r="AM13" s="33">
        <f t="shared" si="11"/>
        <v>0</v>
      </c>
      <c r="AN13" s="35">
        <f t="shared" ref="AN13:BF13" si="49">AM13+($BG13-$AM13)/($BG$2-$AM$2)</f>
        <v>0</v>
      </c>
      <c r="AO13" s="35">
        <f t="shared" si="49"/>
        <v>0</v>
      </c>
      <c r="AP13" s="35">
        <f t="shared" si="49"/>
        <v>0</v>
      </c>
      <c r="AQ13" s="35">
        <f t="shared" si="49"/>
        <v>0</v>
      </c>
      <c r="AR13" s="35">
        <f t="shared" si="49"/>
        <v>0</v>
      </c>
      <c r="AS13" s="35">
        <f t="shared" si="49"/>
        <v>0</v>
      </c>
      <c r="AT13" s="35">
        <f t="shared" si="49"/>
        <v>0</v>
      </c>
      <c r="AU13" s="35">
        <f t="shared" si="49"/>
        <v>0</v>
      </c>
      <c r="AV13" s="35">
        <f t="shared" si="49"/>
        <v>0</v>
      </c>
      <c r="AW13" s="35">
        <f t="shared" si="49"/>
        <v>0</v>
      </c>
      <c r="AX13" s="35">
        <f t="shared" si="49"/>
        <v>0</v>
      </c>
      <c r="AY13" s="35">
        <f t="shared" si="49"/>
        <v>0</v>
      </c>
      <c r="AZ13" s="35">
        <f t="shared" si="49"/>
        <v>0</v>
      </c>
      <c r="BA13" s="35">
        <f t="shared" si="49"/>
        <v>0</v>
      </c>
      <c r="BB13" s="35">
        <f t="shared" si="49"/>
        <v>0</v>
      </c>
      <c r="BC13" s="35">
        <f t="shared" si="49"/>
        <v>0</v>
      </c>
      <c r="BD13" s="35">
        <f t="shared" si="49"/>
        <v>0</v>
      </c>
      <c r="BE13" s="35">
        <f t="shared" si="49"/>
        <v>0</v>
      </c>
      <c r="BF13" s="35">
        <f t="shared" si="49"/>
        <v>0</v>
      </c>
      <c r="BG13" s="33">
        <f t="shared" si="13"/>
        <v>0</v>
      </c>
      <c r="BI13" s="34">
        <f t="shared" si="4"/>
        <v>0</v>
      </c>
      <c r="BJ13" s="35">
        <f t="shared" ref="BJ13:BX13" si="50">BI13+($BY13-$BI13)/($BY$2-$BI$2)</f>
        <v>0</v>
      </c>
      <c r="BK13" s="35">
        <f t="shared" si="50"/>
        <v>0</v>
      </c>
      <c r="BL13" s="35">
        <f t="shared" si="50"/>
        <v>0</v>
      </c>
      <c r="BM13" s="35">
        <f t="shared" si="50"/>
        <v>0</v>
      </c>
      <c r="BN13" s="35">
        <f t="shared" si="50"/>
        <v>0</v>
      </c>
      <c r="BO13" s="35">
        <f t="shared" si="50"/>
        <v>0</v>
      </c>
      <c r="BP13" s="35">
        <f t="shared" si="50"/>
        <v>0</v>
      </c>
      <c r="BQ13" s="35">
        <f t="shared" si="50"/>
        <v>0</v>
      </c>
      <c r="BR13" s="35">
        <f t="shared" si="50"/>
        <v>0</v>
      </c>
      <c r="BS13" s="35">
        <f t="shared" si="50"/>
        <v>0</v>
      </c>
      <c r="BT13" s="35">
        <f t="shared" si="50"/>
        <v>0</v>
      </c>
      <c r="BU13" s="35">
        <f t="shared" si="50"/>
        <v>0</v>
      </c>
      <c r="BV13" s="35">
        <f t="shared" si="50"/>
        <v>0</v>
      </c>
      <c r="BW13" s="35">
        <f t="shared" si="50"/>
        <v>0</v>
      </c>
      <c r="BX13" s="35">
        <f t="shared" si="50"/>
        <v>0</v>
      </c>
      <c r="BY13" s="33">
        <f t="shared" si="6"/>
        <v>0</v>
      </c>
      <c r="BZ13" s="35">
        <f t="shared" ref="BZ13:CR13" si="51">BY13+($CS13-$BY13)/($CS$2-$BY$2)</f>
        <v>0</v>
      </c>
      <c r="CA13" s="35">
        <f t="shared" si="51"/>
        <v>0</v>
      </c>
      <c r="CB13" s="35">
        <f t="shared" si="51"/>
        <v>0</v>
      </c>
      <c r="CC13" s="35">
        <f t="shared" si="51"/>
        <v>0</v>
      </c>
      <c r="CD13" s="35">
        <f t="shared" si="51"/>
        <v>0</v>
      </c>
      <c r="CE13" s="35">
        <f t="shared" si="51"/>
        <v>0</v>
      </c>
      <c r="CF13" s="35">
        <f t="shared" si="51"/>
        <v>0</v>
      </c>
      <c r="CG13" s="35">
        <f t="shared" si="51"/>
        <v>0</v>
      </c>
      <c r="CH13" s="35">
        <f t="shared" si="51"/>
        <v>0</v>
      </c>
      <c r="CI13" s="35">
        <f t="shared" si="51"/>
        <v>0</v>
      </c>
      <c r="CJ13" s="35">
        <f t="shared" si="51"/>
        <v>0</v>
      </c>
      <c r="CK13" s="35">
        <f t="shared" si="51"/>
        <v>0</v>
      </c>
      <c r="CL13" s="35">
        <f t="shared" si="51"/>
        <v>0</v>
      </c>
      <c r="CM13" s="35">
        <f t="shared" si="51"/>
        <v>0</v>
      </c>
      <c r="CN13" s="35">
        <f t="shared" si="51"/>
        <v>0</v>
      </c>
      <c r="CO13" s="35">
        <f t="shared" si="51"/>
        <v>0</v>
      </c>
      <c r="CP13" s="35">
        <f t="shared" si="51"/>
        <v>0</v>
      </c>
      <c r="CQ13" s="35">
        <f t="shared" si="51"/>
        <v>0</v>
      </c>
      <c r="CR13" s="35">
        <f t="shared" si="51"/>
        <v>0</v>
      </c>
      <c r="CS13" s="33">
        <f t="shared" si="8"/>
        <v>0</v>
      </c>
    </row>
    <row r="14" spans="1:97" x14ac:dyDescent="0.35">
      <c r="A14" s="17" t="s">
        <v>19</v>
      </c>
      <c r="B14" s="18" t="s">
        <v>23</v>
      </c>
      <c r="C14" s="19" t="s">
        <v>38</v>
      </c>
      <c r="D14" s="19"/>
      <c r="E14" s="20" t="s">
        <v>25</v>
      </c>
      <c r="F14" s="36"/>
      <c r="G14" s="48"/>
      <c r="H14" s="38">
        <v>-0.112</v>
      </c>
      <c r="I14" s="39">
        <v>-0.30358678195042699</v>
      </c>
      <c r="J14" s="40">
        <v>-0.16600000000000001</v>
      </c>
      <c r="K14" s="41">
        <f>((0.985^36-1)*100)/100</f>
        <v>-0.41963087830984158</v>
      </c>
      <c r="L14" s="42">
        <v>-0.112</v>
      </c>
      <c r="M14" s="43">
        <f>((0.99^36-1)*100)/100</f>
        <v>-0.30358678195042665</v>
      </c>
      <c r="N14" s="44">
        <v>-0.112</v>
      </c>
      <c r="O14" s="45">
        <f>((0.99^36-1)*100)/100</f>
        <v>-0.30358678195042665</v>
      </c>
      <c r="P14" s="46">
        <v>-0.06</v>
      </c>
      <c r="Q14" s="47">
        <f>((0.995^36-1)*100)/100</f>
        <v>-0.16510683268127324</v>
      </c>
      <c r="R14" s="33">
        <v>-0.05</v>
      </c>
      <c r="S14" s="33">
        <v>-0.15</v>
      </c>
      <c r="T14" s="33">
        <v>-0.11</v>
      </c>
      <c r="U14" s="33">
        <v>-0.3</v>
      </c>
      <c r="V14" s="1" t="s">
        <v>39</v>
      </c>
      <c r="W14" s="34">
        <f t="shared" si="9"/>
        <v>0</v>
      </c>
      <c r="X14" s="35">
        <f t="shared" ref="X14:AL14" si="52">W14+($AM14-$W14)/($AM$2-$W$2)</f>
        <v>-3.1250000000000002E-3</v>
      </c>
      <c r="Y14" s="35">
        <f t="shared" si="52"/>
        <v>-6.2500000000000003E-3</v>
      </c>
      <c r="Z14" s="35">
        <f t="shared" si="52"/>
        <v>-9.3750000000000014E-3</v>
      </c>
      <c r="AA14" s="35">
        <f t="shared" si="52"/>
        <v>-1.2500000000000001E-2</v>
      </c>
      <c r="AB14" s="35">
        <f t="shared" si="52"/>
        <v>-1.5625E-2</v>
      </c>
      <c r="AC14" s="35">
        <f t="shared" si="52"/>
        <v>-1.8749999999999999E-2</v>
      </c>
      <c r="AD14" s="35">
        <f t="shared" si="52"/>
        <v>-2.1874999999999999E-2</v>
      </c>
      <c r="AE14" s="35">
        <f t="shared" si="52"/>
        <v>-2.4999999999999998E-2</v>
      </c>
      <c r="AF14" s="35">
        <f t="shared" si="52"/>
        <v>-2.8124999999999997E-2</v>
      </c>
      <c r="AG14" s="35">
        <f t="shared" si="52"/>
        <v>-3.1249999999999997E-2</v>
      </c>
      <c r="AH14" s="35">
        <f t="shared" si="52"/>
        <v>-3.4374999999999996E-2</v>
      </c>
      <c r="AI14" s="35">
        <f t="shared" si="52"/>
        <v>-3.7499999999999999E-2</v>
      </c>
      <c r="AJ14" s="35">
        <f t="shared" si="52"/>
        <v>-4.0625000000000001E-2</v>
      </c>
      <c r="AK14" s="35">
        <f t="shared" si="52"/>
        <v>-4.3750000000000004E-2</v>
      </c>
      <c r="AL14" s="35">
        <f t="shared" si="52"/>
        <v>-4.6875000000000007E-2</v>
      </c>
      <c r="AM14" s="33">
        <f t="shared" si="11"/>
        <v>-0.05</v>
      </c>
      <c r="AN14" s="35">
        <f t="shared" ref="AN14:BF14" si="53">AM14+($BG14-$AM14)/($BG$2-$AM$2)</f>
        <v>-5.5E-2</v>
      </c>
      <c r="AO14" s="35">
        <f t="shared" si="53"/>
        <v>-0.06</v>
      </c>
      <c r="AP14" s="35">
        <f t="shared" si="53"/>
        <v>-6.5000000000000002E-2</v>
      </c>
      <c r="AQ14" s="35">
        <f t="shared" si="53"/>
        <v>-7.0000000000000007E-2</v>
      </c>
      <c r="AR14" s="35">
        <f t="shared" si="53"/>
        <v>-7.5000000000000011E-2</v>
      </c>
      <c r="AS14" s="35">
        <f t="shared" si="53"/>
        <v>-8.0000000000000016E-2</v>
      </c>
      <c r="AT14" s="35">
        <f t="shared" si="53"/>
        <v>-8.500000000000002E-2</v>
      </c>
      <c r="AU14" s="35">
        <f t="shared" si="53"/>
        <v>-9.0000000000000024E-2</v>
      </c>
      <c r="AV14" s="35">
        <f t="shared" si="53"/>
        <v>-9.5000000000000029E-2</v>
      </c>
      <c r="AW14" s="35">
        <f t="shared" si="53"/>
        <v>-0.10000000000000003</v>
      </c>
      <c r="AX14" s="35">
        <f t="shared" si="53"/>
        <v>-0.10500000000000004</v>
      </c>
      <c r="AY14" s="35">
        <f t="shared" si="53"/>
        <v>-0.11000000000000004</v>
      </c>
      <c r="AZ14" s="35">
        <f t="shared" si="53"/>
        <v>-0.11500000000000005</v>
      </c>
      <c r="BA14" s="35">
        <f t="shared" si="53"/>
        <v>-0.12000000000000005</v>
      </c>
      <c r="BB14" s="35">
        <f t="shared" si="53"/>
        <v>-0.12500000000000006</v>
      </c>
      <c r="BC14" s="35">
        <f t="shared" si="53"/>
        <v>-0.13000000000000006</v>
      </c>
      <c r="BD14" s="35">
        <f t="shared" si="53"/>
        <v>-0.13500000000000006</v>
      </c>
      <c r="BE14" s="35">
        <f t="shared" si="53"/>
        <v>-0.14000000000000007</v>
      </c>
      <c r="BF14" s="35">
        <f t="shared" si="53"/>
        <v>-0.14500000000000007</v>
      </c>
      <c r="BG14" s="33">
        <f t="shared" si="13"/>
        <v>-0.15</v>
      </c>
      <c r="BI14" s="34">
        <f t="shared" si="4"/>
        <v>0</v>
      </c>
      <c r="BJ14" s="35">
        <f t="shared" ref="BJ14:BX14" si="54">BI14+($BY14-$BI14)/($BY$2-$BI$2)</f>
        <v>-6.875E-3</v>
      </c>
      <c r="BK14" s="35">
        <f t="shared" si="54"/>
        <v>-1.375E-2</v>
      </c>
      <c r="BL14" s="35">
        <f t="shared" si="54"/>
        <v>-2.0625000000000001E-2</v>
      </c>
      <c r="BM14" s="35">
        <f t="shared" si="54"/>
        <v>-2.75E-2</v>
      </c>
      <c r="BN14" s="35">
        <f t="shared" si="54"/>
        <v>-3.4375000000000003E-2</v>
      </c>
      <c r="BO14" s="35">
        <f t="shared" si="54"/>
        <v>-4.1250000000000002E-2</v>
      </c>
      <c r="BP14" s="35">
        <f t="shared" si="54"/>
        <v>-4.8125000000000001E-2</v>
      </c>
      <c r="BQ14" s="35">
        <f t="shared" si="54"/>
        <v>-5.5E-2</v>
      </c>
      <c r="BR14" s="35">
        <f t="shared" si="54"/>
        <v>-6.1874999999999999E-2</v>
      </c>
      <c r="BS14" s="35">
        <f t="shared" si="54"/>
        <v>-6.8750000000000006E-2</v>
      </c>
      <c r="BT14" s="35">
        <f t="shared" si="54"/>
        <v>-7.5625000000000012E-2</v>
      </c>
      <c r="BU14" s="35">
        <f t="shared" si="54"/>
        <v>-8.2500000000000018E-2</v>
      </c>
      <c r="BV14" s="35">
        <f t="shared" si="54"/>
        <v>-8.9375000000000024E-2</v>
      </c>
      <c r="BW14" s="35">
        <f t="shared" si="54"/>
        <v>-9.625000000000003E-2</v>
      </c>
      <c r="BX14" s="35">
        <f t="shared" si="54"/>
        <v>-0.10312500000000004</v>
      </c>
      <c r="BY14" s="33">
        <f t="shared" si="6"/>
        <v>-0.11</v>
      </c>
      <c r="BZ14" s="35">
        <f t="shared" ref="BZ14:CR14" si="55">BY14+($CS14-$BY14)/($CS$2-$BY$2)</f>
        <v>-0.1195</v>
      </c>
      <c r="CA14" s="35">
        <f t="shared" si="55"/>
        <v>-0.129</v>
      </c>
      <c r="CB14" s="35">
        <f t="shared" si="55"/>
        <v>-0.13850000000000001</v>
      </c>
      <c r="CC14" s="35">
        <f t="shared" si="55"/>
        <v>-0.14800000000000002</v>
      </c>
      <c r="CD14" s="35">
        <f t="shared" si="55"/>
        <v>-0.15750000000000003</v>
      </c>
      <c r="CE14" s="35">
        <f t="shared" si="55"/>
        <v>-0.16700000000000004</v>
      </c>
      <c r="CF14" s="35">
        <f t="shared" si="55"/>
        <v>-0.17650000000000005</v>
      </c>
      <c r="CG14" s="35">
        <f t="shared" si="55"/>
        <v>-0.18600000000000005</v>
      </c>
      <c r="CH14" s="35">
        <f t="shared" si="55"/>
        <v>-0.19550000000000006</v>
      </c>
      <c r="CI14" s="35">
        <f t="shared" si="55"/>
        <v>-0.20500000000000007</v>
      </c>
      <c r="CJ14" s="35">
        <f t="shared" si="55"/>
        <v>-0.21450000000000008</v>
      </c>
      <c r="CK14" s="35">
        <f t="shared" si="55"/>
        <v>-0.22400000000000009</v>
      </c>
      <c r="CL14" s="35">
        <f t="shared" si="55"/>
        <v>-0.2335000000000001</v>
      </c>
      <c r="CM14" s="35">
        <f t="shared" si="55"/>
        <v>-0.2430000000000001</v>
      </c>
      <c r="CN14" s="35">
        <f t="shared" si="55"/>
        <v>-0.25250000000000011</v>
      </c>
      <c r="CO14" s="35">
        <f t="shared" si="55"/>
        <v>-0.26200000000000012</v>
      </c>
      <c r="CP14" s="35">
        <f t="shared" si="55"/>
        <v>-0.27150000000000013</v>
      </c>
      <c r="CQ14" s="35">
        <f t="shared" si="55"/>
        <v>-0.28100000000000014</v>
      </c>
      <c r="CR14" s="35">
        <f t="shared" si="55"/>
        <v>-0.29050000000000015</v>
      </c>
      <c r="CS14" s="33">
        <f t="shared" si="8"/>
        <v>-0.3</v>
      </c>
    </row>
    <row r="15" spans="1:97" x14ac:dyDescent="0.35">
      <c r="A15" s="17" t="s">
        <v>19</v>
      </c>
      <c r="B15" s="18" t="s">
        <v>23</v>
      </c>
      <c r="C15" s="19" t="s">
        <v>40</v>
      </c>
      <c r="D15" s="19"/>
      <c r="E15" s="20" t="s">
        <v>25</v>
      </c>
      <c r="F15" s="36"/>
      <c r="G15" s="48"/>
      <c r="H15" s="38">
        <v>0</v>
      </c>
      <c r="I15" s="39">
        <v>0</v>
      </c>
      <c r="J15" s="40">
        <v>0</v>
      </c>
      <c r="K15" s="41">
        <v>0</v>
      </c>
      <c r="L15" s="42">
        <v>0</v>
      </c>
      <c r="M15" s="43">
        <v>0</v>
      </c>
      <c r="N15" s="44">
        <v>0</v>
      </c>
      <c r="O15" s="45">
        <v>0</v>
      </c>
      <c r="P15" s="46">
        <v>0</v>
      </c>
      <c r="Q15" s="47">
        <v>0</v>
      </c>
      <c r="R15" s="33">
        <v>0.1</v>
      </c>
      <c r="S15" s="33">
        <v>0.3</v>
      </c>
      <c r="T15" s="33">
        <v>0</v>
      </c>
      <c r="U15" s="33">
        <v>0</v>
      </c>
      <c r="V15" s="1" t="s">
        <v>41</v>
      </c>
      <c r="W15" s="34">
        <f t="shared" si="9"/>
        <v>0</v>
      </c>
      <c r="X15" s="35">
        <f t="shared" ref="X15:AL15" si="56">W15+($AM15-$W15)/($AM$2-$W$2)</f>
        <v>6.2500000000000003E-3</v>
      </c>
      <c r="Y15" s="35">
        <f t="shared" si="56"/>
        <v>1.2500000000000001E-2</v>
      </c>
      <c r="Z15" s="35">
        <f t="shared" si="56"/>
        <v>1.8750000000000003E-2</v>
      </c>
      <c r="AA15" s="35">
        <f t="shared" si="56"/>
        <v>2.5000000000000001E-2</v>
      </c>
      <c r="AB15" s="35">
        <f t="shared" si="56"/>
        <v>3.125E-2</v>
      </c>
      <c r="AC15" s="35">
        <f t="shared" si="56"/>
        <v>3.7499999999999999E-2</v>
      </c>
      <c r="AD15" s="35">
        <f t="shared" si="56"/>
        <v>4.3749999999999997E-2</v>
      </c>
      <c r="AE15" s="35">
        <f t="shared" si="56"/>
        <v>4.9999999999999996E-2</v>
      </c>
      <c r="AF15" s="35">
        <f t="shared" si="56"/>
        <v>5.6249999999999994E-2</v>
      </c>
      <c r="AG15" s="35">
        <f t="shared" si="56"/>
        <v>6.2499999999999993E-2</v>
      </c>
      <c r="AH15" s="35">
        <f t="shared" si="56"/>
        <v>6.8749999999999992E-2</v>
      </c>
      <c r="AI15" s="35">
        <f t="shared" si="56"/>
        <v>7.4999999999999997E-2</v>
      </c>
      <c r="AJ15" s="35">
        <f t="shared" si="56"/>
        <v>8.1250000000000003E-2</v>
      </c>
      <c r="AK15" s="35">
        <f t="shared" si="56"/>
        <v>8.7500000000000008E-2</v>
      </c>
      <c r="AL15" s="35">
        <f t="shared" si="56"/>
        <v>9.3750000000000014E-2</v>
      </c>
      <c r="AM15" s="33">
        <f t="shared" si="11"/>
        <v>0.1</v>
      </c>
      <c r="AN15" s="35">
        <f t="shared" ref="AN15:BF15" si="57">AM15+($BG15-$AM15)/($BG$2-$AM$2)</f>
        <v>0.11</v>
      </c>
      <c r="AO15" s="35">
        <f t="shared" si="57"/>
        <v>0.12</v>
      </c>
      <c r="AP15" s="35">
        <f t="shared" si="57"/>
        <v>0.13</v>
      </c>
      <c r="AQ15" s="35">
        <f t="shared" si="57"/>
        <v>0.14000000000000001</v>
      </c>
      <c r="AR15" s="35">
        <f t="shared" si="57"/>
        <v>0.15000000000000002</v>
      </c>
      <c r="AS15" s="35">
        <f t="shared" si="57"/>
        <v>0.16000000000000003</v>
      </c>
      <c r="AT15" s="35">
        <f t="shared" si="57"/>
        <v>0.17000000000000004</v>
      </c>
      <c r="AU15" s="35">
        <f t="shared" si="57"/>
        <v>0.18000000000000005</v>
      </c>
      <c r="AV15" s="35">
        <f t="shared" si="57"/>
        <v>0.19000000000000006</v>
      </c>
      <c r="AW15" s="35">
        <f t="shared" si="57"/>
        <v>0.20000000000000007</v>
      </c>
      <c r="AX15" s="35">
        <f t="shared" si="57"/>
        <v>0.21000000000000008</v>
      </c>
      <c r="AY15" s="35">
        <f t="shared" si="57"/>
        <v>0.22000000000000008</v>
      </c>
      <c r="AZ15" s="35">
        <f t="shared" si="57"/>
        <v>0.23000000000000009</v>
      </c>
      <c r="BA15" s="35">
        <f t="shared" si="57"/>
        <v>0.2400000000000001</v>
      </c>
      <c r="BB15" s="35">
        <f t="shared" si="57"/>
        <v>0.25000000000000011</v>
      </c>
      <c r="BC15" s="35">
        <f t="shared" si="57"/>
        <v>0.26000000000000012</v>
      </c>
      <c r="BD15" s="35">
        <f t="shared" si="57"/>
        <v>0.27000000000000013</v>
      </c>
      <c r="BE15" s="35">
        <f t="shared" si="57"/>
        <v>0.28000000000000014</v>
      </c>
      <c r="BF15" s="35">
        <f t="shared" si="57"/>
        <v>0.29000000000000015</v>
      </c>
      <c r="BG15" s="33">
        <f t="shared" si="13"/>
        <v>0.3</v>
      </c>
      <c r="BI15" s="34">
        <f t="shared" si="4"/>
        <v>0</v>
      </c>
      <c r="BJ15" s="35">
        <f t="shared" ref="BJ15:BX15" si="58">BI15+($BY15-$BI15)/($BY$2-$BI$2)</f>
        <v>0</v>
      </c>
      <c r="BK15" s="35">
        <f t="shared" si="58"/>
        <v>0</v>
      </c>
      <c r="BL15" s="35">
        <f t="shared" si="58"/>
        <v>0</v>
      </c>
      <c r="BM15" s="35">
        <f t="shared" si="58"/>
        <v>0</v>
      </c>
      <c r="BN15" s="35">
        <f t="shared" si="58"/>
        <v>0</v>
      </c>
      <c r="BO15" s="35">
        <f t="shared" si="58"/>
        <v>0</v>
      </c>
      <c r="BP15" s="35">
        <f t="shared" si="58"/>
        <v>0</v>
      </c>
      <c r="BQ15" s="35">
        <f t="shared" si="58"/>
        <v>0</v>
      </c>
      <c r="BR15" s="35">
        <f t="shared" si="58"/>
        <v>0</v>
      </c>
      <c r="BS15" s="35">
        <f t="shared" si="58"/>
        <v>0</v>
      </c>
      <c r="BT15" s="35">
        <f t="shared" si="58"/>
        <v>0</v>
      </c>
      <c r="BU15" s="35">
        <f t="shared" si="58"/>
        <v>0</v>
      </c>
      <c r="BV15" s="35">
        <f t="shared" si="58"/>
        <v>0</v>
      </c>
      <c r="BW15" s="35">
        <f t="shared" si="58"/>
        <v>0</v>
      </c>
      <c r="BX15" s="35">
        <f t="shared" si="58"/>
        <v>0</v>
      </c>
      <c r="BY15" s="33">
        <f t="shared" si="6"/>
        <v>0</v>
      </c>
      <c r="BZ15" s="35">
        <f t="shared" ref="BZ15:CR15" si="59">BY15+($CS15-$BY15)/($CS$2-$BY$2)</f>
        <v>0</v>
      </c>
      <c r="CA15" s="35">
        <f t="shared" si="59"/>
        <v>0</v>
      </c>
      <c r="CB15" s="35">
        <f t="shared" si="59"/>
        <v>0</v>
      </c>
      <c r="CC15" s="35">
        <f t="shared" si="59"/>
        <v>0</v>
      </c>
      <c r="CD15" s="35">
        <f t="shared" si="59"/>
        <v>0</v>
      </c>
      <c r="CE15" s="35">
        <f t="shared" si="59"/>
        <v>0</v>
      </c>
      <c r="CF15" s="35">
        <f t="shared" si="59"/>
        <v>0</v>
      </c>
      <c r="CG15" s="35">
        <f t="shared" si="59"/>
        <v>0</v>
      </c>
      <c r="CH15" s="35">
        <f t="shared" si="59"/>
        <v>0</v>
      </c>
      <c r="CI15" s="35">
        <f t="shared" si="59"/>
        <v>0</v>
      </c>
      <c r="CJ15" s="35">
        <f t="shared" si="59"/>
        <v>0</v>
      </c>
      <c r="CK15" s="35">
        <f t="shared" si="59"/>
        <v>0</v>
      </c>
      <c r="CL15" s="35">
        <f t="shared" si="59"/>
        <v>0</v>
      </c>
      <c r="CM15" s="35">
        <f t="shared" si="59"/>
        <v>0</v>
      </c>
      <c r="CN15" s="35">
        <f t="shared" si="59"/>
        <v>0</v>
      </c>
      <c r="CO15" s="35">
        <f t="shared" si="59"/>
        <v>0</v>
      </c>
      <c r="CP15" s="35">
        <f t="shared" si="59"/>
        <v>0</v>
      </c>
      <c r="CQ15" s="35">
        <f t="shared" si="59"/>
        <v>0</v>
      </c>
      <c r="CR15" s="35">
        <f t="shared" si="59"/>
        <v>0</v>
      </c>
      <c r="CS15" s="33">
        <f t="shared" si="8"/>
        <v>0</v>
      </c>
    </row>
    <row r="16" spans="1:97" x14ac:dyDescent="0.35">
      <c r="A16" s="17" t="s">
        <v>19</v>
      </c>
      <c r="B16" s="18" t="s">
        <v>23</v>
      </c>
      <c r="C16" s="19" t="s">
        <v>42</v>
      </c>
      <c r="D16" s="19"/>
      <c r="E16" s="20" t="s">
        <v>25</v>
      </c>
      <c r="F16" s="36"/>
      <c r="G16" s="48"/>
      <c r="H16" s="38">
        <v>-0.13400000000000001</v>
      </c>
      <c r="I16" s="39">
        <v>-0.35</v>
      </c>
      <c r="J16" s="40">
        <v>0</v>
      </c>
      <c r="K16" s="41">
        <v>0</v>
      </c>
      <c r="L16" s="42">
        <v>0</v>
      </c>
      <c r="M16" s="43">
        <v>0</v>
      </c>
      <c r="N16" s="44">
        <v>-0.13400000000000001</v>
      </c>
      <c r="O16" s="45">
        <v>-0.35</v>
      </c>
      <c r="P16" s="46">
        <v>-0.20599999999999999</v>
      </c>
      <c r="Q16" s="47">
        <v>-0.5</v>
      </c>
      <c r="R16" s="33">
        <f>H16</f>
        <v>-0.13400000000000001</v>
      </c>
      <c r="S16" s="33">
        <f>I16</f>
        <v>-0.35</v>
      </c>
      <c r="T16" s="33">
        <v>-0.05</v>
      </c>
      <c r="U16" s="33">
        <v>-0.15</v>
      </c>
      <c r="V16" s="1" t="s">
        <v>43</v>
      </c>
      <c r="W16" s="34">
        <f t="shared" si="9"/>
        <v>0</v>
      </c>
      <c r="X16" s="35">
        <f t="shared" ref="X16:AL16" si="60">W16+($AM16-$W16)/($AM$2-$W$2)</f>
        <v>-8.3750000000000005E-3</v>
      </c>
      <c r="Y16" s="35">
        <f t="shared" si="60"/>
        <v>-1.6750000000000001E-2</v>
      </c>
      <c r="Z16" s="35">
        <f t="shared" si="60"/>
        <v>-2.5125000000000001E-2</v>
      </c>
      <c r="AA16" s="35">
        <f t="shared" si="60"/>
        <v>-3.3500000000000002E-2</v>
      </c>
      <c r="AB16" s="35">
        <f t="shared" si="60"/>
        <v>-4.1875000000000002E-2</v>
      </c>
      <c r="AC16" s="35">
        <f t="shared" si="60"/>
        <v>-5.0250000000000003E-2</v>
      </c>
      <c r="AD16" s="35">
        <f t="shared" si="60"/>
        <v>-5.8625000000000003E-2</v>
      </c>
      <c r="AE16" s="35">
        <f t="shared" si="60"/>
        <v>-6.7000000000000004E-2</v>
      </c>
      <c r="AF16" s="35">
        <f t="shared" si="60"/>
        <v>-7.5374999999999998E-2</v>
      </c>
      <c r="AG16" s="35">
        <f t="shared" si="60"/>
        <v>-8.3749999999999991E-2</v>
      </c>
      <c r="AH16" s="35">
        <f t="shared" si="60"/>
        <v>-9.2124999999999985E-2</v>
      </c>
      <c r="AI16" s="35">
        <f t="shared" si="60"/>
        <v>-0.10049999999999998</v>
      </c>
      <c r="AJ16" s="35">
        <f t="shared" si="60"/>
        <v>-0.10887499999999997</v>
      </c>
      <c r="AK16" s="35">
        <f t="shared" si="60"/>
        <v>-0.11724999999999997</v>
      </c>
      <c r="AL16" s="35">
        <f t="shared" si="60"/>
        <v>-0.12562499999999996</v>
      </c>
      <c r="AM16" s="33">
        <f t="shared" si="11"/>
        <v>-0.13400000000000001</v>
      </c>
      <c r="AN16" s="35">
        <f t="shared" ref="AN16:BF16" si="61">AM16+($BG16-$AM16)/($BG$2-$AM$2)</f>
        <v>-0.14480000000000001</v>
      </c>
      <c r="AO16" s="35">
        <f t="shared" si="61"/>
        <v>-0.15560000000000002</v>
      </c>
      <c r="AP16" s="35">
        <f t="shared" si="61"/>
        <v>-0.16640000000000002</v>
      </c>
      <c r="AQ16" s="35">
        <f t="shared" si="61"/>
        <v>-0.17720000000000002</v>
      </c>
      <c r="AR16" s="35">
        <f t="shared" si="61"/>
        <v>-0.18800000000000003</v>
      </c>
      <c r="AS16" s="35">
        <f t="shared" si="61"/>
        <v>-0.19880000000000003</v>
      </c>
      <c r="AT16" s="35">
        <f t="shared" si="61"/>
        <v>-0.20960000000000004</v>
      </c>
      <c r="AU16" s="35">
        <f t="shared" si="61"/>
        <v>-0.22040000000000004</v>
      </c>
      <c r="AV16" s="35">
        <f t="shared" si="61"/>
        <v>-0.23120000000000004</v>
      </c>
      <c r="AW16" s="35">
        <f t="shared" si="61"/>
        <v>-0.24200000000000005</v>
      </c>
      <c r="AX16" s="35">
        <f t="shared" si="61"/>
        <v>-0.25280000000000002</v>
      </c>
      <c r="AY16" s="35">
        <f t="shared" si="61"/>
        <v>-0.2636</v>
      </c>
      <c r="AZ16" s="35">
        <f t="shared" si="61"/>
        <v>-0.27439999999999998</v>
      </c>
      <c r="BA16" s="35">
        <f t="shared" si="61"/>
        <v>-0.28519999999999995</v>
      </c>
      <c r="BB16" s="35">
        <f t="shared" si="61"/>
        <v>-0.29599999999999993</v>
      </c>
      <c r="BC16" s="35">
        <f t="shared" si="61"/>
        <v>-0.30679999999999991</v>
      </c>
      <c r="BD16" s="35">
        <f t="shared" si="61"/>
        <v>-0.31759999999999988</v>
      </c>
      <c r="BE16" s="35">
        <f t="shared" si="61"/>
        <v>-0.32839999999999986</v>
      </c>
      <c r="BF16" s="35">
        <f t="shared" si="61"/>
        <v>-0.33919999999999983</v>
      </c>
      <c r="BG16" s="33">
        <f t="shared" si="13"/>
        <v>-0.35</v>
      </c>
      <c r="BI16" s="34">
        <f t="shared" si="4"/>
        <v>0</v>
      </c>
      <c r="BJ16" s="35">
        <f t="shared" ref="BJ16:BX16" si="62">BI16+($BY16-$BI16)/($BY$2-$BI$2)</f>
        <v>-3.1250000000000002E-3</v>
      </c>
      <c r="BK16" s="35">
        <f t="shared" si="62"/>
        <v>-6.2500000000000003E-3</v>
      </c>
      <c r="BL16" s="35">
        <f t="shared" si="62"/>
        <v>-9.3750000000000014E-3</v>
      </c>
      <c r="BM16" s="35">
        <f t="shared" si="62"/>
        <v>-1.2500000000000001E-2</v>
      </c>
      <c r="BN16" s="35">
        <f t="shared" si="62"/>
        <v>-1.5625E-2</v>
      </c>
      <c r="BO16" s="35">
        <f t="shared" si="62"/>
        <v>-1.8749999999999999E-2</v>
      </c>
      <c r="BP16" s="35">
        <f t="shared" si="62"/>
        <v>-2.1874999999999999E-2</v>
      </c>
      <c r="BQ16" s="35">
        <f t="shared" si="62"/>
        <v>-2.4999999999999998E-2</v>
      </c>
      <c r="BR16" s="35">
        <f t="shared" si="62"/>
        <v>-2.8124999999999997E-2</v>
      </c>
      <c r="BS16" s="35">
        <f t="shared" si="62"/>
        <v>-3.1249999999999997E-2</v>
      </c>
      <c r="BT16" s="35">
        <f t="shared" si="62"/>
        <v>-3.4374999999999996E-2</v>
      </c>
      <c r="BU16" s="35">
        <f t="shared" si="62"/>
        <v>-3.7499999999999999E-2</v>
      </c>
      <c r="BV16" s="35">
        <f t="shared" si="62"/>
        <v>-4.0625000000000001E-2</v>
      </c>
      <c r="BW16" s="35">
        <f t="shared" si="62"/>
        <v>-4.3750000000000004E-2</v>
      </c>
      <c r="BX16" s="35">
        <f t="shared" si="62"/>
        <v>-4.6875000000000007E-2</v>
      </c>
      <c r="BY16" s="33">
        <f t="shared" si="6"/>
        <v>-0.05</v>
      </c>
      <c r="BZ16" s="35">
        <f t="shared" ref="BZ16:CR16" si="63">BY16+($CS16-$BY16)/($CS$2-$BY$2)</f>
        <v>-5.5E-2</v>
      </c>
      <c r="CA16" s="35">
        <f t="shared" si="63"/>
        <v>-0.06</v>
      </c>
      <c r="CB16" s="35">
        <f t="shared" si="63"/>
        <v>-6.5000000000000002E-2</v>
      </c>
      <c r="CC16" s="35">
        <f t="shared" si="63"/>
        <v>-7.0000000000000007E-2</v>
      </c>
      <c r="CD16" s="35">
        <f t="shared" si="63"/>
        <v>-7.5000000000000011E-2</v>
      </c>
      <c r="CE16" s="35">
        <f t="shared" si="63"/>
        <v>-8.0000000000000016E-2</v>
      </c>
      <c r="CF16" s="35">
        <f t="shared" si="63"/>
        <v>-8.500000000000002E-2</v>
      </c>
      <c r="CG16" s="35">
        <f t="shared" si="63"/>
        <v>-9.0000000000000024E-2</v>
      </c>
      <c r="CH16" s="35">
        <f t="shared" si="63"/>
        <v>-9.5000000000000029E-2</v>
      </c>
      <c r="CI16" s="35">
        <f t="shared" si="63"/>
        <v>-0.10000000000000003</v>
      </c>
      <c r="CJ16" s="35">
        <f t="shared" si="63"/>
        <v>-0.10500000000000004</v>
      </c>
      <c r="CK16" s="35">
        <f t="shared" si="63"/>
        <v>-0.11000000000000004</v>
      </c>
      <c r="CL16" s="35">
        <f t="shared" si="63"/>
        <v>-0.11500000000000005</v>
      </c>
      <c r="CM16" s="35">
        <f t="shared" si="63"/>
        <v>-0.12000000000000005</v>
      </c>
      <c r="CN16" s="35">
        <f t="shared" si="63"/>
        <v>-0.12500000000000006</v>
      </c>
      <c r="CO16" s="35">
        <f t="shared" si="63"/>
        <v>-0.13000000000000006</v>
      </c>
      <c r="CP16" s="35">
        <f t="shared" si="63"/>
        <v>-0.13500000000000006</v>
      </c>
      <c r="CQ16" s="35">
        <f t="shared" si="63"/>
        <v>-0.14000000000000007</v>
      </c>
      <c r="CR16" s="35">
        <f t="shared" si="63"/>
        <v>-0.14500000000000007</v>
      </c>
      <c r="CS16" s="33">
        <f t="shared" si="8"/>
        <v>-0.15</v>
      </c>
    </row>
    <row r="17" spans="1:97" x14ac:dyDescent="0.35">
      <c r="A17" s="17" t="s">
        <v>19</v>
      </c>
      <c r="B17" s="18" t="s">
        <v>23</v>
      </c>
      <c r="C17" s="19" t="s">
        <v>44</v>
      </c>
      <c r="D17" s="19"/>
      <c r="E17" s="20" t="s">
        <v>25</v>
      </c>
      <c r="F17" s="50"/>
      <c r="G17" s="51"/>
      <c r="H17" s="52">
        <v>-0.13400000000000001</v>
      </c>
      <c r="I17" s="53">
        <v>-0.35</v>
      </c>
      <c r="J17" s="54">
        <v>0</v>
      </c>
      <c r="K17" s="55">
        <v>0</v>
      </c>
      <c r="L17" s="56">
        <v>0</v>
      </c>
      <c r="M17" s="57">
        <v>0</v>
      </c>
      <c r="N17" s="58">
        <v>-0.13400000000000001</v>
      </c>
      <c r="O17" s="59">
        <v>-0.35</v>
      </c>
      <c r="P17" s="60">
        <v>-0.20599999999999999</v>
      </c>
      <c r="Q17" s="61">
        <v>-0.5</v>
      </c>
      <c r="R17" s="33">
        <f>H17</f>
        <v>-0.13400000000000001</v>
      </c>
      <c r="S17" s="33">
        <f>I17</f>
        <v>-0.35</v>
      </c>
      <c r="T17" s="33">
        <v>-0.05</v>
      </c>
      <c r="U17" s="33">
        <v>-0.15</v>
      </c>
      <c r="V17" s="1" t="s">
        <v>45</v>
      </c>
      <c r="W17" s="34">
        <f t="shared" si="9"/>
        <v>0</v>
      </c>
      <c r="X17" s="35">
        <f t="shared" ref="X17:AL17" si="64">W17+($AM17-$W17)/($AM$2-$W$2)</f>
        <v>-8.3750000000000005E-3</v>
      </c>
      <c r="Y17" s="35">
        <f t="shared" si="64"/>
        <v>-1.6750000000000001E-2</v>
      </c>
      <c r="Z17" s="35">
        <f t="shared" si="64"/>
        <v>-2.5125000000000001E-2</v>
      </c>
      <c r="AA17" s="35">
        <f t="shared" si="64"/>
        <v>-3.3500000000000002E-2</v>
      </c>
      <c r="AB17" s="35">
        <f t="shared" si="64"/>
        <v>-4.1875000000000002E-2</v>
      </c>
      <c r="AC17" s="35">
        <f t="shared" si="64"/>
        <v>-5.0250000000000003E-2</v>
      </c>
      <c r="AD17" s="35">
        <f t="shared" si="64"/>
        <v>-5.8625000000000003E-2</v>
      </c>
      <c r="AE17" s="35">
        <f t="shared" si="64"/>
        <v>-6.7000000000000004E-2</v>
      </c>
      <c r="AF17" s="35">
        <f t="shared" si="64"/>
        <v>-7.5374999999999998E-2</v>
      </c>
      <c r="AG17" s="35">
        <f t="shared" si="64"/>
        <v>-8.3749999999999991E-2</v>
      </c>
      <c r="AH17" s="35">
        <f t="shared" si="64"/>
        <v>-9.2124999999999985E-2</v>
      </c>
      <c r="AI17" s="35">
        <f t="shared" si="64"/>
        <v>-0.10049999999999998</v>
      </c>
      <c r="AJ17" s="35">
        <f t="shared" si="64"/>
        <v>-0.10887499999999997</v>
      </c>
      <c r="AK17" s="35">
        <f t="shared" si="64"/>
        <v>-0.11724999999999997</v>
      </c>
      <c r="AL17" s="35">
        <f t="shared" si="64"/>
        <v>-0.12562499999999996</v>
      </c>
      <c r="AM17" s="33">
        <f t="shared" si="11"/>
        <v>-0.13400000000000001</v>
      </c>
      <c r="AN17" s="35">
        <f t="shared" ref="AN17:BF17" si="65">AM17+($BG17-$AM17)/($BG$2-$AM$2)</f>
        <v>-0.14480000000000001</v>
      </c>
      <c r="AO17" s="35">
        <f t="shared" si="65"/>
        <v>-0.15560000000000002</v>
      </c>
      <c r="AP17" s="35">
        <f t="shared" si="65"/>
        <v>-0.16640000000000002</v>
      </c>
      <c r="AQ17" s="35">
        <f t="shared" si="65"/>
        <v>-0.17720000000000002</v>
      </c>
      <c r="AR17" s="35">
        <f t="shared" si="65"/>
        <v>-0.18800000000000003</v>
      </c>
      <c r="AS17" s="35">
        <f t="shared" si="65"/>
        <v>-0.19880000000000003</v>
      </c>
      <c r="AT17" s="35">
        <f t="shared" si="65"/>
        <v>-0.20960000000000004</v>
      </c>
      <c r="AU17" s="35">
        <f t="shared" si="65"/>
        <v>-0.22040000000000004</v>
      </c>
      <c r="AV17" s="35">
        <f t="shared" si="65"/>
        <v>-0.23120000000000004</v>
      </c>
      <c r="AW17" s="35">
        <f t="shared" si="65"/>
        <v>-0.24200000000000005</v>
      </c>
      <c r="AX17" s="35">
        <f t="shared" si="65"/>
        <v>-0.25280000000000002</v>
      </c>
      <c r="AY17" s="35">
        <f t="shared" si="65"/>
        <v>-0.2636</v>
      </c>
      <c r="AZ17" s="35">
        <f t="shared" si="65"/>
        <v>-0.27439999999999998</v>
      </c>
      <c r="BA17" s="35">
        <f t="shared" si="65"/>
        <v>-0.28519999999999995</v>
      </c>
      <c r="BB17" s="35">
        <f t="shared" si="65"/>
        <v>-0.29599999999999993</v>
      </c>
      <c r="BC17" s="35">
        <f t="shared" si="65"/>
        <v>-0.30679999999999991</v>
      </c>
      <c r="BD17" s="35">
        <f t="shared" si="65"/>
        <v>-0.31759999999999988</v>
      </c>
      <c r="BE17" s="35">
        <f t="shared" si="65"/>
        <v>-0.32839999999999986</v>
      </c>
      <c r="BF17" s="35">
        <f t="shared" si="65"/>
        <v>-0.33919999999999983</v>
      </c>
      <c r="BG17" s="33">
        <f t="shared" si="13"/>
        <v>-0.35</v>
      </c>
      <c r="BI17" s="34">
        <f t="shared" si="4"/>
        <v>0</v>
      </c>
      <c r="BJ17" s="35">
        <f t="shared" ref="BJ17:BX17" si="66">BI17+($BY17-$BI17)/($BY$2-$BI$2)</f>
        <v>-3.1250000000000002E-3</v>
      </c>
      <c r="BK17" s="35">
        <f t="shared" si="66"/>
        <v>-6.2500000000000003E-3</v>
      </c>
      <c r="BL17" s="35">
        <f t="shared" si="66"/>
        <v>-9.3750000000000014E-3</v>
      </c>
      <c r="BM17" s="35">
        <f t="shared" si="66"/>
        <v>-1.2500000000000001E-2</v>
      </c>
      <c r="BN17" s="35">
        <f t="shared" si="66"/>
        <v>-1.5625E-2</v>
      </c>
      <c r="BO17" s="35">
        <f t="shared" si="66"/>
        <v>-1.8749999999999999E-2</v>
      </c>
      <c r="BP17" s="35">
        <f t="shared" si="66"/>
        <v>-2.1874999999999999E-2</v>
      </c>
      <c r="BQ17" s="35">
        <f t="shared" si="66"/>
        <v>-2.4999999999999998E-2</v>
      </c>
      <c r="BR17" s="35">
        <f t="shared" si="66"/>
        <v>-2.8124999999999997E-2</v>
      </c>
      <c r="BS17" s="35">
        <f t="shared" si="66"/>
        <v>-3.1249999999999997E-2</v>
      </c>
      <c r="BT17" s="35">
        <f t="shared" si="66"/>
        <v>-3.4374999999999996E-2</v>
      </c>
      <c r="BU17" s="35">
        <f t="shared" si="66"/>
        <v>-3.7499999999999999E-2</v>
      </c>
      <c r="BV17" s="35">
        <f t="shared" si="66"/>
        <v>-4.0625000000000001E-2</v>
      </c>
      <c r="BW17" s="35">
        <f t="shared" si="66"/>
        <v>-4.3750000000000004E-2</v>
      </c>
      <c r="BX17" s="35">
        <f t="shared" si="66"/>
        <v>-4.6875000000000007E-2</v>
      </c>
      <c r="BY17" s="33">
        <f t="shared" si="6"/>
        <v>-0.05</v>
      </c>
      <c r="BZ17" s="35">
        <f t="shared" ref="BZ17:CR17" si="67">BY17+($CS17-$BY17)/($CS$2-$BY$2)</f>
        <v>-5.5E-2</v>
      </c>
      <c r="CA17" s="35">
        <f t="shared" si="67"/>
        <v>-0.06</v>
      </c>
      <c r="CB17" s="35">
        <f t="shared" si="67"/>
        <v>-6.5000000000000002E-2</v>
      </c>
      <c r="CC17" s="35">
        <f t="shared" si="67"/>
        <v>-7.0000000000000007E-2</v>
      </c>
      <c r="CD17" s="35">
        <f t="shared" si="67"/>
        <v>-7.5000000000000011E-2</v>
      </c>
      <c r="CE17" s="35">
        <f t="shared" si="67"/>
        <v>-8.0000000000000016E-2</v>
      </c>
      <c r="CF17" s="35">
        <f t="shared" si="67"/>
        <v>-8.500000000000002E-2</v>
      </c>
      <c r="CG17" s="35">
        <f t="shared" si="67"/>
        <v>-9.0000000000000024E-2</v>
      </c>
      <c r="CH17" s="35">
        <f t="shared" si="67"/>
        <v>-9.5000000000000029E-2</v>
      </c>
      <c r="CI17" s="35">
        <f t="shared" si="67"/>
        <v>-0.10000000000000003</v>
      </c>
      <c r="CJ17" s="35">
        <f t="shared" si="67"/>
        <v>-0.10500000000000004</v>
      </c>
      <c r="CK17" s="35">
        <f t="shared" si="67"/>
        <v>-0.11000000000000004</v>
      </c>
      <c r="CL17" s="35">
        <f t="shared" si="67"/>
        <v>-0.11500000000000005</v>
      </c>
      <c r="CM17" s="35">
        <f t="shared" si="67"/>
        <v>-0.12000000000000005</v>
      </c>
      <c r="CN17" s="35">
        <f t="shared" si="67"/>
        <v>-0.12500000000000006</v>
      </c>
      <c r="CO17" s="35">
        <f t="shared" si="67"/>
        <v>-0.13000000000000006</v>
      </c>
      <c r="CP17" s="35">
        <f t="shared" si="67"/>
        <v>-0.13500000000000006</v>
      </c>
      <c r="CQ17" s="35">
        <f t="shared" si="67"/>
        <v>-0.14000000000000007</v>
      </c>
      <c r="CR17" s="35">
        <f t="shared" si="67"/>
        <v>-0.14500000000000007</v>
      </c>
      <c r="CS17" s="33">
        <f t="shared" si="8"/>
        <v>-0.15</v>
      </c>
    </row>
    <row r="18" spans="1:97" x14ac:dyDescent="0.35">
      <c r="A18" s="62" t="s">
        <v>19</v>
      </c>
      <c r="B18" s="63" t="s">
        <v>23</v>
      </c>
      <c r="C18" s="64" t="s">
        <v>46</v>
      </c>
      <c r="D18" s="65"/>
      <c r="E18" s="66"/>
      <c r="F18" s="67"/>
      <c r="G18" s="68"/>
      <c r="H18" s="69"/>
      <c r="I18" s="69"/>
      <c r="J18" s="70"/>
      <c r="K18" s="71"/>
      <c r="L18" s="72"/>
      <c r="M18" s="73"/>
      <c r="N18" s="74"/>
      <c r="O18" s="75"/>
      <c r="P18" s="76"/>
      <c r="Q18" s="77"/>
      <c r="R18" s="33">
        <v>0</v>
      </c>
      <c r="S18" s="33">
        <v>0</v>
      </c>
      <c r="T18" s="33">
        <f>(107/116)-1</f>
        <v>-7.7586206896551713E-2</v>
      </c>
      <c r="U18" s="33">
        <f>(80/116)-1</f>
        <v>-0.31034482758620685</v>
      </c>
      <c r="V18" s="1" t="s">
        <v>47</v>
      </c>
      <c r="W18" s="34">
        <f t="shared" si="9"/>
        <v>0</v>
      </c>
      <c r="X18" s="35">
        <f t="shared" ref="X18:AL18" si="68">W18+($AM18-$W18)/($AM$2-$W$2)</f>
        <v>0</v>
      </c>
      <c r="Y18" s="35">
        <f t="shared" si="68"/>
        <v>0</v>
      </c>
      <c r="Z18" s="35">
        <f t="shared" si="68"/>
        <v>0</v>
      </c>
      <c r="AA18" s="35">
        <f t="shared" si="68"/>
        <v>0</v>
      </c>
      <c r="AB18" s="35">
        <f t="shared" si="68"/>
        <v>0</v>
      </c>
      <c r="AC18" s="35">
        <f t="shared" si="68"/>
        <v>0</v>
      </c>
      <c r="AD18" s="35">
        <f t="shared" si="68"/>
        <v>0</v>
      </c>
      <c r="AE18" s="35">
        <f t="shared" si="68"/>
        <v>0</v>
      </c>
      <c r="AF18" s="35">
        <f t="shared" si="68"/>
        <v>0</v>
      </c>
      <c r="AG18" s="35">
        <f t="shared" si="68"/>
        <v>0</v>
      </c>
      <c r="AH18" s="35">
        <f t="shared" si="68"/>
        <v>0</v>
      </c>
      <c r="AI18" s="35">
        <f t="shared" si="68"/>
        <v>0</v>
      </c>
      <c r="AJ18" s="35">
        <f t="shared" si="68"/>
        <v>0</v>
      </c>
      <c r="AK18" s="35">
        <f t="shared" si="68"/>
        <v>0</v>
      </c>
      <c r="AL18" s="35">
        <f t="shared" si="68"/>
        <v>0</v>
      </c>
      <c r="AM18" s="33">
        <f t="shared" si="11"/>
        <v>0</v>
      </c>
      <c r="AN18" s="35">
        <f t="shared" ref="AN18:BF18" si="69">AM18+($BG18-$AM18)/($BG$2-$AM$2)</f>
        <v>0</v>
      </c>
      <c r="AO18" s="35">
        <f t="shared" si="69"/>
        <v>0</v>
      </c>
      <c r="AP18" s="35">
        <f t="shared" si="69"/>
        <v>0</v>
      </c>
      <c r="AQ18" s="35">
        <f t="shared" si="69"/>
        <v>0</v>
      </c>
      <c r="AR18" s="35">
        <f t="shared" si="69"/>
        <v>0</v>
      </c>
      <c r="AS18" s="35">
        <f t="shared" si="69"/>
        <v>0</v>
      </c>
      <c r="AT18" s="35">
        <f t="shared" si="69"/>
        <v>0</v>
      </c>
      <c r="AU18" s="35">
        <f t="shared" si="69"/>
        <v>0</v>
      </c>
      <c r="AV18" s="35">
        <f t="shared" si="69"/>
        <v>0</v>
      </c>
      <c r="AW18" s="35">
        <f t="shared" si="69"/>
        <v>0</v>
      </c>
      <c r="AX18" s="35">
        <f t="shared" si="69"/>
        <v>0</v>
      </c>
      <c r="AY18" s="35">
        <f t="shared" si="69"/>
        <v>0</v>
      </c>
      <c r="AZ18" s="35">
        <f t="shared" si="69"/>
        <v>0</v>
      </c>
      <c r="BA18" s="35">
        <f t="shared" si="69"/>
        <v>0</v>
      </c>
      <c r="BB18" s="35">
        <f t="shared" si="69"/>
        <v>0</v>
      </c>
      <c r="BC18" s="35">
        <f t="shared" si="69"/>
        <v>0</v>
      </c>
      <c r="BD18" s="35">
        <f t="shared" si="69"/>
        <v>0</v>
      </c>
      <c r="BE18" s="35">
        <f t="shared" si="69"/>
        <v>0</v>
      </c>
      <c r="BF18" s="35">
        <f t="shared" si="69"/>
        <v>0</v>
      </c>
      <c r="BG18" s="33">
        <f t="shared" si="13"/>
        <v>0</v>
      </c>
      <c r="BI18" s="34">
        <f t="shared" si="4"/>
        <v>0</v>
      </c>
      <c r="BJ18" s="35">
        <f t="shared" ref="BJ18:BX18" si="70">BI18+($BY18-$BI18)/($BY$2-$BI$2)</f>
        <v>-4.849137931034482E-3</v>
      </c>
      <c r="BK18" s="35">
        <f t="shared" si="70"/>
        <v>-9.6982758620689641E-3</v>
      </c>
      <c r="BL18" s="35">
        <f t="shared" si="70"/>
        <v>-1.4547413793103446E-2</v>
      </c>
      <c r="BM18" s="35">
        <f t="shared" si="70"/>
        <v>-1.9396551724137928E-2</v>
      </c>
      <c r="BN18" s="35">
        <f t="shared" si="70"/>
        <v>-2.424568965517241E-2</v>
      </c>
      <c r="BO18" s="35">
        <f t="shared" si="70"/>
        <v>-2.9094827586206892E-2</v>
      </c>
      <c r="BP18" s="35">
        <f t="shared" si="70"/>
        <v>-3.3943965517241374E-2</v>
      </c>
      <c r="BQ18" s="35">
        <f t="shared" si="70"/>
        <v>-3.8793103448275856E-2</v>
      </c>
      <c r="BR18" s="35">
        <f t="shared" si="70"/>
        <v>-4.3642241379310338E-2</v>
      </c>
      <c r="BS18" s="35">
        <f t="shared" si="70"/>
        <v>-4.849137931034482E-2</v>
      </c>
      <c r="BT18" s="35">
        <f t="shared" si="70"/>
        <v>-5.3340517241379302E-2</v>
      </c>
      <c r="BU18" s="35">
        <f t="shared" si="70"/>
        <v>-5.8189655172413784E-2</v>
      </c>
      <c r="BV18" s="35">
        <f t="shared" si="70"/>
        <v>-6.303879310344826E-2</v>
      </c>
      <c r="BW18" s="35">
        <f t="shared" si="70"/>
        <v>-6.7887931034482735E-2</v>
      </c>
      <c r="BX18" s="35">
        <f t="shared" si="70"/>
        <v>-7.273706896551721E-2</v>
      </c>
      <c r="BY18" s="33">
        <f t="shared" si="6"/>
        <v>-7.7586206896551713E-2</v>
      </c>
      <c r="BZ18" s="35">
        <f t="shared" ref="BZ18:CR18" si="71">BY18+($CS18-$BY18)/($CS$2-$BY$2)</f>
        <v>-8.9224137931034467E-2</v>
      </c>
      <c r="CA18" s="35">
        <f t="shared" si="71"/>
        <v>-0.10086206896551722</v>
      </c>
      <c r="CB18" s="35">
        <f t="shared" si="71"/>
        <v>-0.11249999999999998</v>
      </c>
      <c r="CC18" s="35">
        <f t="shared" si="71"/>
        <v>-0.12413793103448273</v>
      </c>
      <c r="CD18" s="35">
        <f t="shared" si="71"/>
        <v>-0.1357758620689655</v>
      </c>
      <c r="CE18" s="35">
        <f t="shared" si="71"/>
        <v>-0.14741379310344827</v>
      </c>
      <c r="CF18" s="35">
        <f t="shared" si="71"/>
        <v>-0.15905172413793103</v>
      </c>
      <c r="CG18" s="35">
        <f t="shared" si="71"/>
        <v>-0.1706896551724138</v>
      </c>
      <c r="CH18" s="35">
        <f t="shared" si="71"/>
        <v>-0.18232758620689657</v>
      </c>
      <c r="CI18" s="35">
        <f t="shared" si="71"/>
        <v>-0.19396551724137934</v>
      </c>
      <c r="CJ18" s="35">
        <f t="shared" si="71"/>
        <v>-0.20560344827586211</v>
      </c>
      <c r="CK18" s="35">
        <f t="shared" si="71"/>
        <v>-0.21724137931034487</v>
      </c>
      <c r="CL18" s="35">
        <f t="shared" si="71"/>
        <v>-0.22887931034482764</v>
      </c>
      <c r="CM18" s="35">
        <f t="shared" si="71"/>
        <v>-0.24051724137931041</v>
      </c>
      <c r="CN18" s="35">
        <f t="shared" si="71"/>
        <v>-0.25215517241379315</v>
      </c>
      <c r="CO18" s="35">
        <f t="shared" si="71"/>
        <v>-0.26379310344827589</v>
      </c>
      <c r="CP18" s="35">
        <f t="shared" si="71"/>
        <v>-0.27543103448275863</v>
      </c>
      <c r="CQ18" s="35">
        <f t="shared" si="71"/>
        <v>-0.28706896551724137</v>
      </c>
      <c r="CR18" s="35">
        <f t="shared" si="71"/>
        <v>-0.29870689655172411</v>
      </c>
      <c r="CS18" s="33">
        <f t="shared" si="8"/>
        <v>-0.31034482758620685</v>
      </c>
    </row>
    <row r="19" spans="1:97" hidden="1" x14ac:dyDescent="0.35">
      <c r="A19" s="62" t="s">
        <v>19</v>
      </c>
      <c r="B19" s="63" t="s">
        <v>48</v>
      </c>
      <c r="C19" s="78" t="s">
        <v>49</v>
      </c>
      <c r="D19" s="78" t="s">
        <v>24</v>
      </c>
      <c r="E19" s="79"/>
      <c r="F19" s="80"/>
      <c r="G19" s="81">
        <v>0.952322311844509</v>
      </c>
      <c r="H19" s="81"/>
      <c r="I19" s="81"/>
      <c r="J19" s="82"/>
      <c r="K19" s="83"/>
      <c r="L19" s="84"/>
      <c r="M19" s="85"/>
      <c r="N19" s="86"/>
      <c r="O19" s="87"/>
      <c r="P19" s="88"/>
      <c r="Q19" s="89"/>
      <c r="W19" s="34">
        <f t="shared" si="9"/>
        <v>0.952322311844509</v>
      </c>
      <c r="X19" s="35">
        <f t="shared" ref="X19:AL19" si="72">W19+($AM19-$W19)/($AM$2-$W$2)</f>
        <v>0.89280216735422724</v>
      </c>
      <c r="Y19" s="35">
        <f t="shared" si="72"/>
        <v>0.83328202286394548</v>
      </c>
      <c r="Z19" s="35">
        <f t="shared" si="72"/>
        <v>0.77376187837366373</v>
      </c>
      <c r="AA19" s="35">
        <f t="shared" si="72"/>
        <v>0.71424173388338197</v>
      </c>
      <c r="AB19" s="35">
        <f t="shared" si="72"/>
        <v>0.65472158939310021</v>
      </c>
      <c r="AC19" s="35">
        <f t="shared" si="72"/>
        <v>0.59520144490281846</v>
      </c>
      <c r="AD19" s="35">
        <f t="shared" si="72"/>
        <v>0.5356813004125367</v>
      </c>
      <c r="AE19" s="35">
        <f t="shared" si="72"/>
        <v>0.47616115592225489</v>
      </c>
      <c r="AF19" s="35">
        <f t="shared" si="72"/>
        <v>0.41664101143197307</v>
      </c>
      <c r="AG19" s="35">
        <f t="shared" si="72"/>
        <v>0.35712086694169126</v>
      </c>
      <c r="AH19" s="35">
        <f t="shared" si="72"/>
        <v>0.29760072245140945</v>
      </c>
      <c r="AI19" s="35">
        <f t="shared" si="72"/>
        <v>0.23808057796112764</v>
      </c>
      <c r="AJ19" s="35">
        <f t="shared" si="72"/>
        <v>0.17856043347084583</v>
      </c>
      <c r="AK19" s="35">
        <f t="shared" si="72"/>
        <v>0.11904028898056401</v>
      </c>
      <c r="AL19" s="35">
        <f t="shared" si="72"/>
        <v>5.9520144490282201E-2</v>
      </c>
      <c r="AM19" s="33">
        <f t="shared" si="11"/>
        <v>0</v>
      </c>
      <c r="AN19" s="35">
        <f t="shared" ref="AN19:BF19" si="73">AM19+($BG19-$AM19)/($BG$2-$AM$2)</f>
        <v>0</v>
      </c>
      <c r="AO19" s="35">
        <f t="shared" si="73"/>
        <v>0</v>
      </c>
      <c r="AP19" s="35">
        <f t="shared" si="73"/>
        <v>0</v>
      </c>
      <c r="AQ19" s="35">
        <f t="shared" si="73"/>
        <v>0</v>
      </c>
      <c r="AR19" s="35">
        <f t="shared" si="73"/>
        <v>0</v>
      </c>
      <c r="AS19" s="35">
        <f t="shared" si="73"/>
        <v>0</v>
      </c>
      <c r="AT19" s="35">
        <f t="shared" si="73"/>
        <v>0</v>
      </c>
      <c r="AU19" s="35">
        <f t="shared" si="73"/>
        <v>0</v>
      </c>
      <c r="AV19" s="35">
        <f t="shared" si="73"/>
        <v>0</v>
      </c>
      <c r="AW19" s="35">
        <f t="shared" si="73"/>
        <v>0</v>
      </c>
      <c r="AX19" s="35">
        <f t="shared" si="73"/>
        <v>0</v>
      </c>
      <c r="AY19" s="35">
        <f t="shared" si="73"/>
        <v>0</v>
      </c>
      <c r="AZ19" s="35">
        <f t="shared" si="73"/>
        <v>0</v>
      </c>
      <c r="BA19" s="35">
        <f t="shared" si="73"/>
        <v>0</v>
      </c>
      <c r="BB19" s="35">
        <f t="shared" si="73"/>
        <v>0</v>
      </c>
      <c r="BC19" s="35">
        <f t="shared" si="73"/>
        <v>0</v>
      </c>
      <c r="BD19" s="35">
        <f t="shared" si="73"/>
        <v>0</v>
      </c>
      <c r="BE19" s="35">
        <f t="shared" si="73"/>
        <v>0</v>
      </c>
      <c r="BF19" s="35">
        <f t="shared" si="73"/>
        <v>0</v>
      </c>
      <c r="BG19" s="33">
        <f t="shared" si="13"/>
        <v>0</v>
      </c>
      <c r="BI19" s="34">
        <f t="shared" si="4"/>
        <v>0.952322311844509</v>
      </c>
      <c r="BJ19" s="35">
        <f t="shared" ref="BJ19:BX19" si="74">BI19+($BY19-$BI19)/($BY$2-$BI$2)</f>
        <v>0.89280216735422724</v>
      </c>
      <c r="BK19" s="35">
        <f t="shared" si="74"/>
        <v>0.83328202286394548</v>
      </c>
      <c r="BL19" s="35">
        <f t="shared" si="74"/>
        <v>0.77376187837366373</v>
      </c>
      <c r="BM19" s="35">
        <f t="shared" si="74"/>
        <v>0.71424173388338197</v>
      </c>
      <c r="BN19" s="35">
        <f t="shared" si="74"/>
        <v>0.65472158939310021</v>
      </c>
      <c r="BO19" s="35">
        <f t="shared" si="74"/>
        <v>0.59520144490281846</v>
      </c>
      <c r="BP19" s="35">
        <f t="shared" si="74"/>
        <v>0.5356813004125367</v>
      </c>
      <c r="BQ19" s="35">
        <f t="shared" si="74"/>
        <v>0.47616115592225489</v>
      </c>
      <c r="BR19" s="35">
        <f t="shared" si="74"/>
        <v>0.41664101143197307</v>
      </c>
      <c r="BS19" s="35">
        <f t="shared" si="74"/>
        <v>0.35712086694169126</v>
      </c>
      <c r="BT19" s="35">
        <f t="shared" si="74"/>
        <v>0.29760072245140945</v>
      </c>
      <c r="BU19" s="35">
        <f t="shared" si="74"/>
        <v>0.23808057796112764</v>
      </c>
      <c r="BV19" s="35">
        <f t="shared" si="74"/>
        <v>0.17856043347084583</v>
      </c>
      <c r="BW19" s="35">
        <f t="shared" si="74"/>
        <v>0.11904028898056401</v>
      </c>
      <c r="BX19" s="35">
        <f t="shared" si="74"/>
        <v>5.9520144490282201E-2</v>
      </c>
      <c r="BY19" s="33">
        <f t="shared" si="6"/>
        <v>0</v>
      </c>
      <c r="BZ19" s="35">
        <f t="shared" ref="BZ19:CR19" si="75">BY19+($CS19-$BY19)/($CS$2-$BY$2)</f>
        <v>0</v>
      </c>
      <c r="CA19" s="35">
        <f t="shared" si="75"/>
        <v>0</v>
      </c>
      <c r="CB19" s="35">
        <f t="shared" si="75"/>
        <v>0</v>
      </c>
      <c r="CC19" s="35">
        <f t="shared" si="75"/>
        <v>0</v>
      </c>
      <c r="CD19" s="35">
        <f t="shared" si="75"/>
        <v>0</v>
      </c>
      <c r="CE19" s="35">
        <f t="shared" si="75"/>
        <v>0</v>
      </c>
      <c r="CF19" s="35">
        <f t="shared" si="75"/>
        <v>0</v>
      </c>
      <c r="CG19" s="35">
        <f t="shared" si="75"/>
        <v>0</v>
      </c>
      <c r="CH19" s="35">
        <f t="shared" si="75"/>
        <v>0</v>
      </c>
      <c r="CI19" s="35">
        <f t="shared" si="75"/>
        <v>0</v>
      </c>
      <c r="CJ19" s="35">
        <f t="shared" si="75"/>
        <v>0</v>
      </c>
      <c r="CK19" s="35">
        <f t="shared" si="75"/>
        <v>0</v>
      </c>
      <c r="CL19" s="35">
        <f t="shared" si="75"/>
        <v>0</v>
      </c>
      <c r="CM19" s="35">
        <f t="shared" si="75"/>
        <v>0</v>
      </c>
      <c r="CN19" s="35">
        <f t="shared" si="75"/>
        <v>0</v>
      </c>
      <c r="CO19" s="35">
        <f t="shared" si="75"/>
        <v>0</v>
      </c>
      <c r="CP19" s="35">
        <f t="shared" si="75"/>
        <v>0</v>
      </c>
      <c r="CQ19" s="35">
        <f t="shared" si="75"/>
        <v>0</v>
      </c>
      <c r="CR19" s="35">
        <f t="shared" si="75"/>
        <v>0</v>
      </c>
      <c r="CS19" s="33">
        <f t="shared" si="8"/>
        <v>0</v>
      </c>
    </row>
    <row r="20" spans="1:97" hidden="1" x14ac:dyDescent="0.35">
      <c r="A20" s="62" t="s">
        <v>19</v>
      </c>
      <c r="B20" s="63" t="s">
        <v>48</v>
      </c>
      <c r="C20" s="78" t="s">
        <v>49</v>
      </c>
      <c r="D20" s="78" t="s">
        <v>27</v>
      </c>
      <c r="E20" s="79"/>
      <c r="F20" s="80"/>
      <c r="G20" s="81">
        <v>0.88506018409251797</v>
      </c>
      <c r="H20" s="81"/>
      <c r="I20" s="81"/>
      <c r="J20" s="82"/>
      <c r="K20" s="83"/>
      <c r="L20" s="84"/>
      <c r="M20" s="85"/>
      <c r="N20" s="86"/>
      <c r="O20" s="87"/>
      <c r="P20" s="88"/>
      <c r="Q20" s="89"/>
      <c r="W20" s="34">
        <f t="shared" si="9"/>
        <v>0.88506018409251797</v>
      </c>
      <c r="X20" s="35">
        <f t="shared" ref="X20:AL20" si="76">W20+($AM20-$W20)/($AM$2-$W$2)</f>
        <v>0.82974392258673557</v>
      </c>
      <c r="Y20" s="35">
        <f t="shared" si="76"/>
        <v>0.77442766108095318</v>
      </c>
      <c r="Z20" s="35">
        <f t="shared" si="76"/>
        <v>0.71911139957517078</v>
      </c>
      <c r="AA20" s="35">
        <f t="shared" si="76"/>
        <v>0.66379513806938839</v>
      </c>
      <c r="AB20" s="35">
        <f t="shared" si="76"/>
        <v>0.608478876563606</v>
      </c>
      <c r="AC20" s="35">
        <f t="shared" si="76"/>
        <v>0.5531626150578236</v>
      </c>
      <c r="AD20" s="35">
        <f t="shared" si="76"/>
        <v>0.49784635355204121</v>
      </c>
      <c r="AE20" s="35">
        <f t="shared" si="76"/>
        <v>0.44253009204625882</v>
      </c>
      <c r="AF20" s="35">
        <f t="shared" si="76"/>
        <v>0.38721383054047642</v>
      </c>
      <c r="AG20" s="35">
        <f t="shared" si="76"/>
        <v>0.33189756903469403</v>
      </c>
      <c r="AH20" s="35">
        <f t="shared" si="76"/>
        <v>0.27658130752891164</v>
      </c>
      <c r="AI20" s="35">
        <f t="shared" si="76"/>
        <v>0.22126504602312927</v>
      </c>
      <c r="AJ20" s="35">
        <f t="shared" si="76"/>
        <v>0.1659487845173469</v>
      </c>
      <c r="AK20" s="35">
        <f t="shared" si="76"/>
        <v>0.11063252301156454</v>
      </c>
      <c r="AL20" s="35">
        <f t="shared" si="76"/>
        <v>5.5316261505782165E-2</v>
      </c>
      <c r="AM20" s="33">
        <f t="shared" si="11"/>
        <v>0</v>
      </c>
      <c r="AN20" s="35">
        <f t="shared" ref="AN20:BF20" si="77">AM20+($BG20-$AM20)/($BG$2-$AM$2)</f>
        <v>0</v>
      </c>
      <c r="AO20" s="35">
        <f t="shared" si="77"/>
        <v>0</v>
      </c>
      <c r="AP20" s="35">
        <f t="shared" si="77"/>
        <v>0</v>
      </c>
      <c r="AQ20" s="35">
        <f t="shared" si="77"/>
        <v>0</v>
      </c>
      <c r="AR20" s="35">
        <f t="shared" si="77"/>
        <v>0</v>
      </c>
      <c r="AS20" s="35">
        <f t="shared" si="77"/>
        <v>0</v>
      </c>
      <c r="AT20" s="35">
        <f t="shared" si="77"/>
        <v>0</v>
      </c>
      <c r="AU20" s="35">
        <f t="shared" si="77"/>
        <v>0</v>
      </c>
      <c r="AV20" s="35">
        <f t="shared" si="77"/>
        <v>0</v>
      </c>
      <c r="AW20" s="35">
        <f t="shared" si="77"/>
        <v>0</v>
      </c>
      <c r="AX20" s="35">
        <f t="shared" si="77"/>
        <v>0</v>
      </c>
      <c r="AY20" s="35">
        <f t="shared" si="77"/>
        <v>0</v>
      </c>
      <c r="AZ20" s="35">
        <f t="shared" si="77"/>
        <v>0</v>
      </c>
      <c r="BA20" s="35">
        <f t="shared" si="77"/>
        <v>0</v>
      </c>
      <c r="BB20" s="35">
        <f t="shared" si="77"/>
        <v>0</v>
      </c>
      <c r="BC20" s="35">
        <f t="shared" si="77"/>
        <v>0</v>
      </c>
      <c r="BD20" s="35">
        <f t="shared" si="77"/>
        <v>0</v>
      </c>
      <c r="BE20" s="35">
        <f t="shared" si="77"/>
        <v>0</v>
      </c>
      <c r="BF20" s="35">
        <f t="shared" si="77"/>
        <v>0</v>
      </c>
      <c r="BG20" s="33">
        <f t="shared" si="13"/>
        <v>0</v>
      </c>
      <c r="BI20" s="34">
        <f t="shared" si="4"/>
        <v>0.88506018409251797</v>
      </c>
      <c r="BJ20" s="35">
        <f t="shared" ref="BJ20:BX20" si="78">BI20+($BY20-$BI20)/($BY$2-$BI$2)</f>
        <v>0.82974392258673557</v>
      </c>
      <c r="BK20" s="35">
        <f t="shared" si="78"/>
        <v>0.77442766108095318</v>
      </c>
      <c r="BL20" s="35">
        <f t="shared" si="78"/>
        <v>0.71911139957517078</v>
      </c>
      <c r="BM20" s="35">
        <f t="shared" si="78"/>
        <v>0.66379513806938839</v>
      </c>
      <c r="BN20" s="35">
        <f t="shared" si="78"/>
        <v>0.608478876563606</v>
      </c>
      <c r="BO20" s="35">
        <f t="shared" si="78"/>
        <v>0.5531626150578236</v>
      </c>
      <c r="BP20" s="35">
        <f t="shared" si="78"/>
        <v>0.49784635355204121</v>
      </c>
      <c r="BQ20" s="35">
        <f t="shared" si="78"/>
        <v>0.44253009204625882</v>
      </c>
      <c r="BR20" s="35">
        <f t="shared" si="78"/>
        <v>0.38721383054047642</v>
      </c>
      <c r="BS20" s="35">
        <f t="shared" si="78"/>
        <v>0.33189756903469403</v>
      </c>
      <c r="BT20" s="35">
        <f t="shared" si="78"/>
        <v>0.27658130752891164</v>
      </c>
      <c r="BU20" s="35">
        <f t="shared" si="78"/>
        <v>0.22126504602312927</v>
      </c>
      <c r="BV20" s="35">
        <f t="shared" si="78"/>
        <v>0.1659487845173469</v>
      </c>
      <c r="BW20" s="35">
        <f t="shared" si="78"/>
        <v>0.11063252301156454</v>
      </c>
      <c r="BX20" s="35">
        <f t="shared" si="78"/>
        <v>5.5316261505782165E-2</v>
      </c>
      <c r="BY20" s="33">
        <f t="shared" si="6"/>
        <v>0</v>
      </c>
      <c r="BZ20" s="35">
        <f t="shared" ref="BZ20:CR20" si="79">BY20+($CS20-$BY20)/($CS$2-$BY$2)</f>
        <v>0</v>
      </c>
      <c r="CA20" s="35">
        <f t="shared" si="79"/>
        <v>0</v>
      </c>
      <c r="CB20" s="35">
        <f t="shared" si="79"/>
        <v>0</v>
      </c>
      <c r="CC20" s="35">
        <f t="shared" si="79"/>
        <v>0</v>
      </c>
      <c r="CD20" s="35">
        <f t="shared" si="79"/>
        <v>0</v>
      </c>
      <c r="CE20" s="35">
        <f t="shared" si="79"/>
        <v>0</v>
      </c>
      <c r="CF20" s="35">
        <f t="shared" si="79"/>
        <v>0</v>
      </c>
      <c r="CG20" s="35">
        <f t="shared" si="79"/>
        <v>0</v>
      </c>
      <c r="CH20" s="35">
        <f t="shared" si="79"/>
        <v>0</v>
      </c>
      <c r="CI20" s="35">
        <f t="shared" si="79"/>
        <v>0</v>
      </c>
      <c r="CJ20" s="35">
        <f t="shared" si="79"/>
        <v>0</v>
      </c>
      <c r="CK20" s="35">
        <f t="shared" si="79"/>
        <v>0</v>
      </c>
      <c r="CL20" s="35">
        <f t="shared" si="79"/>
        <v>0</v>
      </c>
      <c r="CM20" s="35">
        <f t="shared" si="79"/>
        <v>0</v>
      </c>
      <c r="CN20" s="35">
        <f t="shared" si="79"/>
        <v>0</v>
      </c>
      <c r="CO20" s="35">
        <f t="shared" si="79"/>
        <v>0</v>
      </c>
      <c r="CP20" s="35">
        <f t="shared" si="79"/>
        <v>0</v>
      </c>
      <c r="CQ20" s="35">
        <f t="shared" si="79"/>
        <v>0</v>
      </c>
      <c r="CR20" s="35">
        <f t="shared" si="79"/>
        <v>0</v>
      </c>
      <c r="CS20" s="33">
        <f t="shared" si="8"/>
        <v>0</v>
      </c>
    </row>
    <row r="21" spans="1:97" hidden="1" x14ac:dyDescent="0.35">
      <c r="A21" s="62" t="s">
        <v>19</v>
      </c>
      <c r="B21" s="63" t="s">
        <v>48</v>
      </c>
      <c r="C21" s="78" t="s">
        <v>49</v>
      </c>
      <c r="D21" s="78" t="s">
        <v>29</v>
      </c>
      <c r="E21" s="79"/>
      <c r="F21" s="80"/>
      <c r="G21" s="81">
        <v>0.72002440760703801</v>
      </c>
      <c r="H21" s="81"/>
      <c r="I21" s="81"/>
      <c r="J21" s="82"/>
      <c r="K21" s="83"/>
      <c r="L21" s="84"/>
      <c r="M21" s="85"/>
      <c r="N21" s="86"/>
      <c r="O21" s="87"/>
      <c r="P21" s="88"/>
      <c r="Q21" s="89"/>
      <c r="W21" s="34">
        <f t="shared" si="9"/>
        <v>0.72002440760703801</v>
      </c>
      <c r="X21" s="35">
        <f t="shared" ref="X21:AL21" si="80">W21+($AM21-$W21)/($AM$2-$W$2)</f>
        <v>0.67502288213159811</v>
      </c>
      <c r="Y21" s="35">
        <f t="shared" si="80"/>
        <v>0.63002135665615822</v>
      </c>
      <c r="Z21" s="35">
        <f t="shared" si="80"/>
        <v>0.58501983118071832</v>
      </c>
      <c r="AA21" s="35">
        <f t="shared" si="80"/>
        <v>0.54001830570527842</v>
      </c>
      <c r="AB21" s="35">
        <f t="shared" si="80"/>
        <v>0.49501678022983853</v>
      </c>
      <c r="AC21" s="35">
        <f t="shared" si="80"/>
        <v>0.45001525475439863</v>
      </c>
      <c r="AD21" s="35">
        <f t="shared" si="80"/>
        <v>0.40501372927895873</v>
      </c>
      <c r="AE21" s="35">
        <f t="shared" si="80"/>
        <v>0.36001220380351884</v>
      </c>
      <c r="AF21" s="35">
        <f t="shared" si="80"/>
        <v>0.31501067832807894</v>
      </c>
      <c r="AG21" s="35">
        <f t="shared" si="80"/>
        <v>0.27000915285263904</v>
      </c>
      <c r="AH21" s="35">
        <f t="shared" si="80"/>
        <v>0.22500762737719918</v>
      </c>
      <c r="AI21" s="35">
        <f t="shared" si="80"/>
        <v>0.18000610190175931</v>
      </c>
      <c r="AJ21" s="35">
        <f t="shared" si="80"/>
        <v>0.13500457642631944</v>
      </c>
      <c r="AK21" s="35">
        <f t="shared" si="80"/>
        <v>9.0003050950879571E-2</v>
      </c>
      <c r="AL21" s="35">
        <f t="shared" si="80"/>
        <v>4.5001525475439695E-2</v>
      </c>
      <c r="AM21" s="33">
        <f t="shared" si="11"/>
        <v>0</v>
      </c>
      <c r="AN21" s="35">
        <f t="shared" ref="AN21:BF21" si="81">AM21+($BG21-$AM21)/($BG$2-$AM$2)</f>
        <v>0</v>
      </c>
      <c r="AO21" s="35">
        <f t="shared" si="81"/>
        <v>0</v>
      </c>
      <c r="AP21" s="35">
        <f t="shared" si="81"/>
        <v>0</v>
      </c>
      <c r="AQ21" s="35">
        <f t="shared" si="81"/>
        <v>0</v>
      </c>
      <c r="AR21" s="35">
        <f t="shared" si="81"/>
        <v>0</v>
      </c>
      <c r="AS21" s="35">
        <f t="shared" si="81"/>
        <v>0</v>
      </c>
      <c r="AT21" s="35">
        <f t="shared" si="81"/>
        <v>0</v>
      </c>
      <c r="AU21" s="35">
        <f t="shared" si="81"/>
        <v>0</v>
      </c>
      <c r="AV21" s="35">
        <f t="shared" si="81"/>
        <v>0</v>
      </c>
      <c r="AW21" s="35">
        <f t="shared" si="81"/>
        <v>0</v>
      </c>
      <c r="AX21" s="35">
        <f t="shared" si="81"/>
        <v>0</v>
      </c>
      <c r="AY21" s="35">
        <f t="shared" si="81"/>
        <v>0</v>
      </c>
      <c r="AZ21" s="35">
        <f t="shared" si="81"/>
        <v>0</v>
      </c>
      <c r="BA21" s="35">
        <f t="shared" si="81"/>
        <v>0</v>
      </c>
      <c r="BB21" s="35">
        <f t="shared" si="81"/>
        <v>0</v>
      </c>
      <c r="BC21" s="35">
        <f t="shared" si="81"/>
        <v>0</v>
      </c>
      <c r="BD21" s="35">
        <f t="shared" si="81"/>
        <v>0</v>
      </c>
      <c r="BE21" s="35">
        <f t="shared" si="81"/>
        <v>0</v>
      </c>
      <c r="BF21" s="35">
        <f t="shared" si="81"/>
        <v>0</v>
      </c>
      <c r="BG21" s="33">
        <f t="shared" si="13"/>
        <v>0</v>
      </c>
      <c r="BI21" s="34">
        <f t="shared" si="4"/>
        <v>0.72002440760703801</v>
      </c>
      <c r="BJ21" s="35">
        <f t="shared" ref="BJ21:BX21" si="82">BI21+($BY21-$BI21)/($BY$2-$BI$2)</f>
        <v>0.67502288213159811</v>
      </c>
      <c r="BK21" s="35">
        <f t="shared" si="82"/>
        <v>0.63002135665615822</v>
      </c>
      <c r="BL21" s="35">
        <f t="shared" si="82"/>
        <v>0.58501983118071832</v>
      </c>
      <c r="BM21" s="35">
        <f t="shared" si="82"/>
        <v>0.54001830570527842</v>
      </c>
      <c r="BN21" s="35">
        <f t="shared" si="82"/>
        <v>0.49501678022983853</v>
      </c>
      <c r="BO21" s="35">
        <f t="shared" si="82"/>
        <v>0.45001525475439863</v>
      </c>
      <c r="BP21" s="35">
        <f t="shared" si="82"/>
        <v>0.40501372927895873</v>
      </c>
      <c r="BQ21" s="35">
        <f t="shared" si="82"/>
        <v>0.36001220380351884</v>
      </c>
      <c r="BR21" s="35">
        <f t="shared" si="82"/>
        <v>0.31501067832807894</v>
      </c>
      <c r="BS21" s="35">
        <f t="shared" si="82"/>
        <v>0.27000915285263904</v>
      </c>
      <c r="BT21" s="35">
        <f t="shared" si="82"/>
        <v>0.22500762737719918</v>
      </c>
      <c r="BU21" s="35">
        <f t="shared" si="82"/>
        <v>0.18000610190175931</v>
      </c>
      <c r="BV21" s="35">
        <f t="shared" si="82"/>
        <v>0.13500457642631944</v>
      </c>
      <c r="BW21" s="35">
        <f t="shared" si="82"/>
        <v>9.0003050950879571E-2</v>
      </c>
      <c r="BX21" s="35">
        <f t="shared" si="82"/>
        <v>4.5001525475439695E-2</v>
      </c>
      <c r="BY21" s="33">
        <f t="shared" si="6"/>
        <v>0</v>
      </c>
      <c r="BZ21" s="35">
        <f t="shared" ref="BZ21:CR21" si="83">BY21+($CS21-$BY21)/($CS$2-$BY$2)</f>
        <v>0</v>
      </c>
      <c r="CA21" s="35">
        <f t="shared" si="83"/>
        <v>0</v>
      </c>
      <c r="CB21" s="35">
        <f t="shared" si="83"/>
        <v>0</v>
      </c>
      <c r="CC21" s="35">
        <f t="shared" si="83"/>
        <v>0</v>
      </c>
      <c r="CD21" s="35">
        <f t="shared" si="83"/>
        <v>0</v>
      </c>
      <c r="CE21" s="35">
        <f t="shared" si="83"/>
        <v>0</v>
      </c>
      <c r="CF21" s="35">
        <f t="shared" si="83"/>
        <v>0</v>
      </c>
      <c r="CG21" s="35">
        <f t="shared" si="83"/>
        <v>0</v>
      </c>
      <c r="CH21" s="35">
        <f t="shared" si="83"/>
        <v>0</v>
      </c>
      <c r="CI21" s="35">
        <f t="shared" si="83"/>
        <v>0</v>
      </c>
      <c r="CJ21" s="35">
        <f t="shared" si="83"/>
        <v>0</v>
      </c>
      <c r="CK21" s="35">
        <f t="shared" si="83"/>
        <v>0</v>
      </c>
      <c r="CL21" s="35">
        <f t="shared" si="83"/>
        <v>0</v>
      </c>
      <c r="CM21" s="35">
        <f t="shared" si="83"/>
        <v>0</v>
      </c>
      <c r="CN21" s="35">
        <f t="shared" si="83"/>
        <v>0</v>
      </c>
      <c r="CO21" s="35">
        <f t="shared" si="83"/>
        <v>0</v>
      </c>
      <c r="CP21" s="35">
        <f t="shared" si="83"/>
        <v>0</v>
      </c>
      <c r="CQ21" s="35">
        <f t="shared" si="83"/>
        <v>0</v>
      </c>
      <c r="CR21" s="35">
        <f t="shared" si="83"/>
        <v>0</v>
      </c>
      <c r="CS21" s="33">
        <f t="shared" si="8"/>
        <v>0</v>
      </c>
    </row>
    <row r="22" spans="1:97" hidden="1" x14ac:dyDescent="0.35">
      <c r="A22" s="62" t="s">
        <v>19</v>
      </c>
      <c r="B22" s="63" t="s">
        <v>48</v>
      </c>
      <c r="C22" s="78" t="s">
        <v>49</v>
      </c>
      <c r="D22" s="78" t="s">
        <v>30</v>
      </c>
      <c r="E22" s="79"/>
      <c r="F22" s="80"/>
      <c r="G22" s="81">
        <v>0.62494339280862199</v>
      </c>
      <c r="H22" s="81"/>
      <c r="I22" s="81"/>
      <c r="J22" s="82"/>
      <c r="K22" s="83"/>
      <c r="L22" s="84"/>
      <c r="M22" s="85"/>
      <c r="N22" s="86"/>
      <c r="O22" s="87"/>
      <c r="P22" s="88"/>
      <c r="Q22" s="89"/>
      <c r="W22" s="34">
        <f t="shared" si="9"/>
        <v>0.62494339280862199</v>
      </c>
      <c r="X22" s="35">
        <f t="shared" ref="X22:AL22" si="84">W22+($AM22-$W22)/($AM$2-$W$2)</f>
        <v>0.58588443075808316</v>
      </c>
      <c r="Y22" s="35">
        <f t="shared" si="84"/>
        <v>0.54682546870754434</v>
      </c>
      <c r="Z22" s="35">
        <f t="shared" si="84"/>
        <v>0.50776650665700551</v>
      </c>
      <c r="AA22" s="35">
        <f t="shared" si="84"/>
        <v>0.46870754460646663</v>
      </c>
      <c r="AB22" s="35">
        <f t="shared" si="84"/>
        <v>0.42964858255592775</v>
      </c>
      <c r="AC22" s="35">
        <f t="shared" si="84"/>
        <v>0.39058962050538887</v>
      </c>
      <c r="AD22" s="35">
        <f t="shared" si="84"/>
        <v>0.35153065845484999</v>
      </c>
      <c r="AE22" s="35">
        <f t="shared" si="84"/>
        <v>0.31247169640431111</v>
      </c>
      <c r="AF22" s="35">
        <f t="shared" si="84"/>
        <v>0.27341273435377222</v>
      </c>
      <c r="AG22" s="35">
        <f t="shared" si="84"/>
        <v>0.23435377230323334</v>
      </c>
      <c r="AH22" s="35">
        <f t="shared" si="84"/>
        <v>0.19529481025269446</v>
      </c>
      <c r="AI22" s="35">
        <f t="shared" si="84"/>
        <v>0.15623584820215558</v>
      </c>
      <c r="AJ22" s="35">
        <f t="shared" si="84"/>
        <v>0.1171768861516167</v>
      </c>
      <c r="AK22" s="35">
        <f t="shared" si="84"/>
        <v>7.8117924101077818E-2</v>
      </c>
      <c r="AL22" s="35">
        <f t="shared" si="84"/>
        <v>3.9058962050538944E-2</v>
      </c>
      <c r="AM22" s="33">
        <f t="shared" si="11"/>
        <v>0</v>
      </c>
      <c r="AN22" s="35">
        <f t="shared" ref="AN22:BF22" si="85">AM22+($BG22-$AM22)/($BG$2-$AM$2)</f>
        <v>0</v>
      </c>
      <c r="AO22" s="35">
        <f t="shared" si="85"/>
        <v>0</v>
      </c>
      <c r="AP22" s="35">
        <f t="shared" si="85"/>
        <v>0</v>
      </c>
      <c r="AQ22" s="35">
        <f t="shared" si="85"/>
        <v>0</v>
      </c>
      <c r="AR22" s="35">
        <f t="shared" si="85"/>
        <v>0</v>
      </c>
      <c r="AS22" s="35">
        <f t="shared" si="85"/>
        <v>0</v>
      </c>
      <c r="AT22" s="35">
        <f t="shared" si="85"/>
        <v>0</v>
      </c>
      <c r="AU22" s="35">
        <f t="shared" si="85"/>
        <v>0</v>
      </c>
      <c r="AV22" s="35">
        <f t="shared" si="85"/>
        <v>0</v>
      </c>
      <c r="AW22" s="35">
        <f t="shared" si="85"/>
        <v>0</v>
      </c>
      <c r="AX22" s="35">
        <f t="shared" si="85"/>
        <v>0</v>
      </c>
      <c r="AY22" s="35">
        <f t="shared" si="85"/>
        <v>0</v>
      </c>
      <c r="AZ22" s="35">
        <f t="shared" si="85"/>
        <v>0</v>
      </c>
      <c r="BA22" s="35">
        <f t="shared" si="85"/>
        <v>0</v>
      </c>
      <c r="BB22" s="35">
        <f t="shared" si="85"/>
        <v>0</v>
      </c>
      <c r="BC22" s="35">
        <f t="shared" si="85"/>
        <v>0</v>
      </c>
      <c r="BD22" s="35">
        <f t="shared" si="85"/>
        <v>0</v>
      </c>
      <c r="BE22" s="35">
        <f t="shared" si="85"/>
        <v>0</v>
      </c>
      <c r="BF22" s="35">
        <f t="shared" si="85"/>
        <v>0</v>
      </c>
      <c r="BG22" s="33">
        <f t="shared" si="13"/>
        <v>0</v>
      </c>
      <c r="BI22" s="34">
        <f t="shared" si="4"/>
        <v>0.62494339280862199</v>
      </c>
      <c r="BJ22" s="35">
        <f t="shared" ref="BJ22:BX22" si="86">BI22+($BY22-$BI22)/($BY$2-$BI$2)</f>
        <v>0.58588443075808316</v>
      </c>
      <c r="BK22" s="35">
        <f t="shared" si="86"/>
        <v>0.54682546870754434</v>
      </c>
      <c r="BL22" s="35">
        <f t="shared" si="86"/>
        <v>0.50776650665700551</v>
      </c>
      <c r="BM22" s="35">
        <f t="shared" si="86"/>
        <v>0.46870754460646663</v>
      </c>
      <c r="BN22" s="35">
        <f t="shared" si="86"/>
        <v>0.42964858255592775</v>
      </c>
      <c r="BO22" s="35">
        <f t="shared" si="86"/>
        <v>0.39058962050538887</v>
      </c>
      <c r="BP22" s="35">
        <f t="shared" si="86"/>
        <v>0.35153065845484999</v>
      </c>
      <c r="BQ22" s="35">
        <f t="shared" si="86"/>
        <v>0.31247169640431111</v>
      </c>
      <c r="BR22" s="35">
        <f t="shared" si="86"/>
        <v>0.27341273435377222</v>
      </c>
      <c r="BS22" s="35">
        <f t="shared" si="86"/>
        <v>0.23435377230323334</v>
      </c>
      <c r="BT22" s="35">
        <f t="shared" si="86"/>
        <v>0.19529481025269446</v>
      </c>
      <c r="BU22" s="35">
        <f t="shared" si="86"/>
        <v>0.15623584820215558</v>
      </c>
      <c r="BV22" s="35">
        <f t="shared" si="86"/>
        <v>0.1171768861516167</v>
      </c>
      <c r="BW22" s="35">
        <f t="shared" si="86"/>
        <v>7.8117924101077818E-2</v>
      </c>
      <c r="BX22" s="35">
        <f t="shared" si="86"/>
        <v>3.9058962050538944E-2</v>
      </c>
      <c r="BY22" s="33">
        <f t="shared" si="6"/>
        <v>0</v>
      </c>
      <c r="BZ22" s="35">
        <f t="shared" ref="BZ22:CR22" si="87">BY22+($CS22-$BY22)/($CS$2-$BY$2)</f>
        <v>0</v>
      </c>
      <c r="CA22" s="35">
        <f t="shared" si="87"/>
        <v>0</v>
      </c>
      <c r="CB22" s="35">
        <f t="shared" si="87"/>
        <v>0</v>
      </c>
      <c r="CC22" s="35">
        <f t="shared" si="87"/>
        <v>0</v>
      </c>
      <c r="CD22" s="35">
        <f t="shared" si="87"/>
        <v>0</v>
      </c>
      <c r="CE22" s="35">
        <f t="shared" si="87"/>
        <v>0</v>
      </c>
      <c r="CF22" s="35">
        <f t="shared" si="87"/>
        <v>0</v>
      </c>
      <c r="CG22" s="35">
        <f t="shared" si="87"/>
        <v>0</v>
      </c>
      <c r="CH22" s="35">
        <f t="shared" si="87"/>
        <v>0</v>
      </c>
      <c r="CI22" s="35">
        <f t="shared" si="87"/>
        <v>0</v>
      </c>
      <c r="CJ22" s="35">
        <f t="shared" si="87"/>
        <v>0</v>
      </c>
      <c r="CK22" s="35">
        <f t="shared" si="87"/>
        <v>0</v>
      </c>
      <c r="CL22" s="35">
        <f t="shared" si="87"/>
        <v>0</v>
      </c>
      <c r="CM22" s="35">
        <f t="shared" si="87"/>
        <v>0</v>
      </c>
      <c r="CN22" s="35">
        <f t="shared" si="87"/>
        <v>0</v>
      </c>
      <c r="CO22" s="35">
        <f t="shared" si="87"/>
        <v>0</v>
      </c>
      <c r="CP22" s="35">
        <f t="shared" si="87"/>
        <v>0</v>
      </c>
      <c r="CQ22" s="35">
        <f t="shared" si="87"/>
        <v>0</v>
      </c>
      <c r="CR22" s="35">
        <f t="shared" si="87"/>
        <v>0</v>
      </c>
      <c r="CS22" s="33">
        <f t="shared" si="8"/>
        <v>0</v>
      </c>
    </row>
    <row r="23" spans="1:97" hidden="1" x14ac:dyDescent="0.35">
      <c r="A23" s="62" t="s">
        <v>19</v>
      </c>
      <c r="B23" s="63" t="s">
        <v>48</v>
      </c>
      <c r="C23" s="78" t="s">
        <v>49</v>
      </c>
      <c r="D23" s="78" t="s">
        <v>31</v>
      </c>
      <c r="E23" s="79"/>
      <c r="F23" s="80"/>
      <c r="G23" s="81">
        <v>0.46327996782853498</v>
      </c>
      <c r="H23" s="81"/>
      <c r="I23" s="81"/>
      <c r="J23" s="82"/>
      <c r="K23" s="83"/>
      <c r="L23" s="84"/>
      <c r="M23" s="85"/>
      <c r="N23" s="86"/>
      <c r="O23" s="87"/>
      <c r="P23" s="88"/>
      <c r="Q23" s="89"/>
      <c r="W23" s="34">
        <f t="shared" si="9"/>
        <v>0.46327996782853498</v>
      </c>
      <c r="X23" s="35">
        <f t="shared" ref="X23:AL23" si="88">W23+($AM23-$W23)/($AM$2-$W$2)</f>
        <v>0.43432496983925156</v>
      </c>
      <c r="Y23" s="35">
        <f t="shared" si="88"/>
        <v>0.40536997184996815</v>
      </c>
      <c r="Z23" s="35">
        <f t="shared" si="88"/>
        <v>0.37641497386068473</v>
      </c>
      <c r="AA23" s="35">
        <f t="shared" si="88"/>
        <v>0.34745997587140132</v>
      </c>
      <c r="AB23" s="35">
        <f t="shared" si="88"/>
        <v>0.3185049778821179</v>
      </c>
      <c r="AC23" s="35">
        <f t="shared" si="88"/>
        <v>0.28954997989283449</v>
      </c>
      <c r="AD23" s="35">
        <f t="shared" si="88"/>
        <v>0.26059498190355107</v>
      </c>
      <c r="AE23" s="35">
        <f t="shared" si="88"/>
        <v>0.23163998391426763</v>
      </c>
      <c r="AF23" s="35">
        <f t="shared" si="88"/>
        <v>0.20268498592498418</v>
      </c>
      <c r="AG23" s="35">
        <f t="shared" si="88"/>
        <v>0.17372998793570074</v>
      </c>
      <c r="AH23" s="35">
        <f t="shared" si="88"/>
        <v>0.1447749899464173</v>
      </c>
      <c r="AI23" s="35">
        <f t="shared" si="88"/>
        <v>0.11581999195713386</v>
      </c>
      <c r="AJ23" s="35">
        <f t="shared" si="88"/>
        <v>8.6864993967850412E-2</v>
      </c>
      <c r="AK23" s="35">
        <f t="shared" si="88"/>
        <v>5.7909995978566976E-2</v>
      </c>
      <c r="AL23" s="35">
        <f t="shared" si="88"/>
        <v>2.895499798928354E-2</v>
      </c>
      <c r="AM23" s="33">
        <f t="shared" si="11"/>
        <v>0</v>
      </c>
      <c r="AN23" s="35">
        <f t="shared" ref="AN23:BF23" si="89">AM23+($BG23-$AM23)/($BG$2-$AM$2)</f>
        <v>0</v>
      </c>
      <c r="AO23" s="35">
        <f t="shared" si="89"/>
        <v>0</v>
      </c>
      <c r="AP23" s="35">
        <f t="shared" si="89"/>
        <v>0</v>
      </c>
      <c r="AQ23" s="35">
        <f t="shared" si="89"/>
        <v>0</v>
      </c>
      <c r="AR23" s="35">
        <f t="shared" si="89"/>
        <v>0</v>
      </c>
      <c r="AS23" s="35">
        <f t="shared" si="89"/>
        <v>0</v>
      </c>
      <c r="AT23" s="35">
        <f t="shared" si="89"/>
        <v>0</v>
      </c>
      <c r="AU23" s="35">
        <f t="shared" si="89"/>
        <v>0</v>
      </c>
      <c r="AV23" s="35">
        <f t="shared" si="89"/>
        <v>0</v>
      </c>
      <c r="AW23" s="35">
        <f t="shared" si="89"/>
        <v>0</v>
      </c>
      <c r="AX23" s="35">
        <f t="shared" si="89"/>
        <v>0</v>
      </c>
      <c r="AY23" s="35">
        <f t="shared" si="89"/>
        <v>0</v>
      </c>
      <c r="AZ23" s="35">
        <f t="shared" si="89"/>
        <v>0</v>
      </c>
      <c r="BA23" s="35">
        <f t="shared" si="89"/>
        <v>0</v>
      </c>
      <c r="BB23" s="35">
        <f t="shared" si="89"/>
        <v>0</v>
      </c>
      <c r="BC23" s="35">
        <f t="shared" si="89"/>
        <v>0</v>
      </c>
      <c r="BD23" s="35">
        <f t="shared" si="89"/>
        <v>0</v>
      </c>
      <c r="BE23" s="35">
        <f t="shared" si="89"/>
        <v>0</v>
      </c>
      <c r="BF23" s="35">
        <f t="shared" si="89"/>
        <v>0</v>
      </c>
      <c r="BG23" s="33">
        <f t="shared" si="13"/>
        <v>0</v>
      </c>
      <c r="BI23" s="34">
        <f t="shared" si="4"/>
        <v>0.46327996782853498</v>
      </c>
      <c r="BJ23" s="35">
        <f t="shared" ref="BJ23:BX23" si="90">BI23+($BY23-$BI23)/($BY$2-$BI$2)</f>
        <v>0.43432496983925156</v>
      </c>
      <c r="BK23" s="35">
        <f t="shared" si="90"/>
        <v>0.40536997184996815</v>
      </c>
      <c r="BL23" s="35">
        <f t="shared" si="90"/>
        <v>0.37641497386068473</v>
      </c>
      <c r="BM23" s="35">
        <f t="shared" si="90"/>
        <v>0.34745997587140132</v>
      </c>
      <c r="BN23" s="35">
        <f t="shared" si="90"/>
        <v>0.3185049778821179</v>
      </c>
      <c r="BO23" s="35">
        <f t="shared" si="90"/>
        <v>0.28954997989283449</v>
      </c>
      <c r="BP23" s="35">
        <f t="shared" si="90"/>
        <v>0.26059498190355107</v>
      </c>
      <c r="BQ23" s="35">
        <f t="shared" si="90"/>
        <v>0.23163998391426763</v>
      </c>
      <c r="BR23" s="35">
        <f t="shared" si="90"/>
        <v>0.20268498592498418</v>
      </c>
      <c r="BS23" s="35">
        <f t="shared" si="90"/>
        <v>0.17372998793570074</v>
      </c>
      <c r="BT23" s="35">
        <f t="shared" si="90"/>
        <v>0.1447749899464173</v>
      </c>
      <c r="BU23" s="35">
        <f t="shared" si="90"/>
        <v>0.11581999195713386</v>
      </c>
      <c r="BV23" s="35">
        <f t="shared" si="90"/>
        <v>8.6864993967850412E-2</v>
      </c>
      <c r="BW23" s="35">
        <f t="shared" si="90"/>
        <v>5.7909995978566976E-2</v>
      </c>
      <c r="BX23" s="35">
        <f t="shared" si="90"/>
        <v>2.895499798928354E-2</v>
      </c>
      <c r="BY23" s="33">
        <f t="shared" si="6"/>
        <v>0</v>
      </c>
      <c r="BZ23" s="35">
        <f t="shared" ref="BZ23:CR23" si="91">BY23+($CS23-$BY23)/($CS$2-$BY$2)</f>
        <v>0</v>
      </c>
      <c r="CA23" s="35">
        <f t="shared" si="91"/>
        <v>0</v>
      </c>
      <c r="CB23" s="35">
        <f t="shared" si="91"/>
        <v>0</v>
      </c>
      <c r="CC23" s="35">
        <f t="shared" si="91"/>
        <v>0</v>
      </c>
      <c r="CD23" s="35">
        <f t="shared" si="91"/>
        <v>0</v>
      </c>
      <c r="CE23" s="35">
        <f t="shared" si="91"/>
        <v>0</v>
      </c>
      <c r="CF23" s="35">
        <f t="shared" si="91"/>
        <v>0</v>
      </c>
      <c r="CG23" s="35">
        <f t="shared" si="91"/>
        <v>0</v>
      </c>
      <c r="CH23" s="35">
        <f t="shared" si="91"/>
        <v>0</v>
      </c>
      <c r="CI23" s="35">
        <f t="shared" si="91"/>
        <v>0</v>
      </c>
      <c r="CJ23" s="35">
        <f t="shared" si="91"/>
        <v>0</v>
      </c>
      <c r="CK23" s="35">
        <f t="shared" si="91"/>
        <v>0</v>
      </c>
      <c r="CL23" s="35">
        <f t="shared" si="91"/>
        <v>0</v>
      </c>
      <c r="CM23" s="35">
        <f t="shared" si="91"/>
        <v>0</v>
      </c>
      <c r="CN23" s="35">
        <f t="shared" si="91"/>
        <v>0</v>
      </c>
      <c r="CO23" s="35">
        <f t="shared" si="91"/>
        <v>0</v>
      </c>
      <c r="CP23" s="35">
        <f t="shared" si="91"/>
        <v>0</v>
      </c>
      <c r="CQ23" s="35">
        <f t="shared" si="91"/>
        <v>0</v>
      </c>
      <c r="CR23" s="35">
        <f t="shared" si="91"/>
        <v>0</v>
      </c>
      <c r="CS23" s="33">
        <f t="shared" si="8"/>
        <v>0</v>
      </c>
    </row>
    <row r="24" spans="1:97" hidden="1" x14ac:dyDescent="0.35">
      <c r="A24" s="62" t="s">
        <v>19</v>
      </c>
      <c r="B24" s="63" t="s">
        <v>48</v>
      </c>
      <c r="C24" s="78" t="s">
        <v>49</v>
      </c>
      <c r="D24" s="78" t="s">
        <v>34</v>
      </c>
      <c r="E24" s="79"/>
      <c r="F24" s="80"/>
      <c r="G24" s="81">
        <v>1.5051181102362201</v>
      </c>
      <c r="H24" s="81"/>
      <c r="I24" s="81"/>
      <c r="J24" s="82"/>
      <c r="K24" s="83"/>
      <c r="L24" s="84"/>
      <c r="M24" s="85"/>
      <c r="N24" s="86"/>
      <c r="O24" s="87"/>
      <c r="P24" s="88"/>
      <c r="Q24" s="89"/>
      <c r="W24" s="34">
        <f t="shared" si="9"/>
        <v>1.5051181102362201</v>
      </c>
      <c r="X24" s="35">
        <f t="shared" ref="X24:AL24" si="92">W24+($AM24-$W24)/($AM$2-$W$2)</f>
        <v>1.4110482283464563</v>
      </c>
      <c r="Y24" s="35">
        <f t="shared" si="92"/>
        <v>1.3169783464566924</v>
      </c>
      <c r="Z24" s="35">
        <f t="shared" si="92"/>
        <v>1.2229084645669286</v>
      </c>
      <c r="AA24" s="35">
        <f t="shared" si="92"/>
        <v>1.1288385826771647</v>
      </c>
      <c r="AB24" s="35">
        <f t="shared" si="92"/>
        <v>1.0347687007874009</v>
      </c>
      <c r="AC24" s="35">
        <f t="shared" si="92"/>
        <v>0.94069881889763718</v>
      </c>
      <c r="AD24" s="35">
        <f t="shared" si="92"/>
        <v>0.84662893700787345</v>
      </c>
      <c r="AE24" s="35">
        <f t="shared" si="92"/>
        <v>0.75255905511810972</v>
      </c>
      <c r="AF24" s="35">
        <f t="shared" si="92"/>
        <v>0.65848917322834599</v>
      </c>
      <c r="AG24" s="35">
        <f t="shared" si="92"/>
        <v>0.56441929133858226</v>
      </c>
      <c r="AH24" s="35">
        <f t="shared" si="92"/>
        <v>0.47034940944881853</v>
      </c>
      <c r="AI24" s="35">
        <f t="shared" si="92"/>
        <v>0.3762795275590548</v>
      </c>
      <c r="AJ24" s="35">
        <f t="shared" si="92"/>
        <v>0.28220964566929108</v>
      </c>
      <c r="AK24" s="35">
        <f t="shared" si="92"/>
        <v>0.18813976377952732</v>
      </c>
      <c r="AL24" s="35">
        <f t="shared" si="92"/>
        <v>9.4069881889763562E-2</v>
      </c>
      <c r="AM24" s="33">
        <f t="shared" si="11"/>
        <v>0</v>
      </c>
      <c r="AN24" s="35">
        <f t="shared" ref="AN24:BF24" si="93">AM24+($BG24-$AM24)/($BG$2-$AM$2)</f>
        <v>0</v>
      </c>
      <c r="AO24" s="35">
        <f t="shared" si="93"/>
        <v>0</v>
      </c>
      <c r="AP24" s="35">
        <f t="shared" si="93"/>
        <v>0</v>
      </c>
      <c r="AQ24" s="35">
        <f t="shared" si="93"/>
        <v>0</v>
      </c>
      <c r="AR24" s="35">
        <f t="shared" si="93"/>
        <v>0</v>
      </c>
      <c r="AS24" s="35">
        <f t="shared" si="93"/>
        <v>0</v>
      </c>
      <c r="AT24" s="35">
        <f t="shared" si="93"/>
        <v>0</v>
      </c>
      <c r="AU24" s="35">
        <f t="shared" si="93"/>
        <v>0</v>
      </c>
      <c r="AV24" s="35">
        <f t="shared" si="93"/>
        <v>0</v>
      </c>
      <c r="AW24" s="35">
        <f t="shared" si="93"/>
        <v>0</v>
      </c>
      <c r="AX24" s="35">
        <f t="shared" si="93"/>
        <v>0</v>
      </c>
      <c r="AY24" s="35">
        <f t="shared" si="93"/>
        <v>0</v>
      </c>
      <c r="AZ24" s="35">
        <f t="shared" si="93"/>
        <v>0</v>
      </c>
      <c r="BA24" s="35">
        <f t="shared" si="93"/>
        <v>0</v>
      </c>
      <c r="BB24" s="35">
        <f t="shared" si="93"/>
        <v>0</v>
      </c>
      <c r="BC24" s="35">
        <f t="shared" si="93"/>
        <v>0</v>
      </c>
      <c r="BD24" s="35">
        <f t="shared" si="93"/>
        <v>0</v>
      </c>
      <c r="BE24" s="35">
        <f t="shared" si="93"/>
        <v>0</v>
      </c>
      <c r="BF24" s="35">
        <f t="shared" si="93"/>
        <v>0</v>
      </c>
      <c r="BG24" s="33">
        <f t="shared" si="13"/>
        <v>0</v>
      </c>
      <c r="BI24" s="34">
        <f t="shared" si="4"/>
        <v>1.5051181102362201</v>
      </c>
      <c r="BJ24" s="35">
        <f t="shared" ref="BJ24:BX24" si="94">BI24+($BY24-$BI24)/($BY$2-$BI$2)</f>
        <v>1.4110482283464563</v>
      </c>
      <c r="BK24" s="35">
        <f t="shared" si="94"/>
        <v>1.3169783464566924</v>
      </c>
      <c r="BL24" s="35">
        <f t="shared" si="94"/>
        <v>1.2229084645669286</v>
      </c>
      <c r="BM24" s="35">
        <f t="shared" si="94"/>
        <v>1.1288385826771647</v>
      </c>
      <c r="BN24" s="35">
        <f t="shared" si="94"/>
        <v>1.0347687007874009</v>
      </c>
      <c r="BO24" s="35">
        <f t="shared" si="94"/>
        <v>0.94069881889763718</v>
      </c>
      <c r="BP24" s="35">
        <f t="shared" si="94"/>
        <v>0.84662893700787345</v>
      </c>
      <c r="BQ24" s="35">
        <f t="shared" si="94"/>
        <v>0.75255905511810972</v>
      </c>
      <c r="BR24" s="35">
        <f t="shared" si="94"/>
        <v>0.65848917322834599</v>
      </c>
      <c r="BS24" s="35">
        <f t="shared" si="94"/>
        <v>0.56441929133858226</v>
      </c>
      <c r="BT24" s="35">
        <f t="shared" si="94"/>
        <v>0.47034940944881853</v>
      </c>
      <c r="BU24" s="35">
        <f t="shared" si="94"/>
        <v>0.3762795275590548</v>
      </c>
      <c r="BV24" s="35">
        <f t="shared" si="94"/>
        <v>0.28220964566929108</v>
      </c>
      <c r="BW24" s="35">
        <f t="shared" si="94"/>
        <v>0.18813976377952732</v>
      </c>
      <c r="BX24" s="35">
        <f t="shared" si="94"/>
        <v>9.4069881889763562E-2</v>
      </c>
      <c r="BY24" s="33">
        <f t="shared" si="6"/>
        <v>0</v>
      </c>
      <c r="BZ24" s="35">
        <f t="shared" ref="BZ24:CR24" si="95">BY24+($CS24-$BY24)/($CS$2-$BY$2)</f>
        <v>0</v>
      </c>
      <c r="CA24" s="35">
        <f t="shared" si="95"/>
        <v>0</v>
      </c>
      <c r="CB24" s="35">
        <f t="shared" si="95"/>
        <v>0</v>
      </c>
      <c r="CC24" s="35">
        <f t="shared" si="95"/>
        <v>0</v>
      </c>
      <c r="CD24" s="35">
        <f t="shared" si="95"/>
        <v>0</v>
      </c>
      <c r="CE24" s="35">
        <f t="shared" si="95"/>
        <v>0</v>
      </c>
      <c r="CF24" s="35">
        <f t="shared" si="95"/>
        <v>0</v>
      </c>
      <c r="CG24" s="35">
        <f t="shared" si="95"/>
        <v>0</v>
      </c>
      <c r="CH24" s="35">
        <f t="shared" si="95"/>
        <v>0</v>
      </c>
      <c r="CI24" s="35">
        <f t="shared" si="95"/>
        <v>0</v>
      </c>
      <c r="CJ24" s="35">
        <f t="shared" si="95"/>
        <v>0</v>
      </c>
      <c r="CK24" s="35">
        <f t="shared" si="95"/>
        <v>0</v>
      </c>
      <c r="CL24" s="35">
        <f t="shared" si="95"/>
        <v>0</v>
      </c>
      <c r="CM24" s="35">
        <f t="shared" si="95"/>
        <v>0</v>
      </c>
      <c r="CN24" s="35">
        <f t="shared" si="95"/>
        <v>0</v>
      </c>
      <c r="CO24" s="35">
        <f t="shared" si="95"/>
        <v>0</v>
      </c>
      <c r="CP24" s="35">
        <f t="shared" si="95"/>
        <v>0</v>
      </c>
      <c r="CQ24" s="35">
        <f t="shared" si="95"/>
        <v>0</v>
      </c>
      <c r="CR24" s="35">
        <f t="shared" si="95"/>
        <v>0</v>
      </c>
      <c r="CS24" s="33">
        <f t="shared" si="8"/>
        <v>0</v>
      </c>
    </row>
    <row r="25" spans="1:97" hidden="1" x14ac:dyDescent="0.35">
      <c r="A25" s="62" t="s">
        <v>19</v>
      </c>
      <c r="B25" s="63" t="s">
        <v>48</v>
      </c>
      <c r="C25" s="78" t="s">
        <v>49</v>
      </c>
      <c r="D25" s="78" t="s">
        <v>35</v>
      </c>
      <c r="E25" s="79"/>
      <c r="F25" s="80"/>
      <c r="G25" s="81">
        <v>1.8785028414658</v>
      </c>
      <c r="H25" s="81"/>
      <c r="I25" s="81"/>
      <c r="J25" s="82"/>
      <c r="K25" s="83"/>
      <c r="L25" s="84"/>
      <c r="M25" s="85"/>
      <c r="N25" s="86"/>
      <c r="O25" s="87"/>
      <c r="P25" s="88"/>
      <c r="Q25" s="89"/>
      <c r="W25" s="34">
        <f t="shared" si="9"/>
        <v>1.8785028414658</v>
      </c>
      <c r="X25" s="35">
        <f t="shared" ref="X25:AL25" si="96">W25+($AM25-$W25)/($AM$2-$W$2)</f>
        <v>1.7610964138741876</v>
      </c>
      <c r="Y25" s="35">
        <f t="shared" si="96"/>
        <v>1.6436899862825751</v>
      </c>
      <c r="Z25" s="35">
        <f t="shared" si="96"/>
        <v>1.5262835586909627</v>
      </c>
      <c r="AA25" s="35">
        <f t="shared" si="96"/>
        <v>1.4088771310993502</v>
      </c>
      <c r="AB25" s="35">
        <f t="shared" si="96"/>
        <v>1.2914707035077377</v>
      </c>
      <c r="AC25" s="35">
        <f t="shared" si="96"/>
        <v>1.1740642759161253</v>
      </c>
      <c r="AD25" s="35">
        <f t="shared" si="96"/>
        <v>1.0566578483245128</v>
      </c>
      <c r="AE25" s="35">
        <f t="shared" si="96"/>
        <v>0.93925142073290036</v>
      </c>
      <c r="AF25" s="35">
        <f t="shared" si="96"/>
        <v>0.82184499314128789</v>
      </c>
      <c r="AG25" s="35">
        <f t="shared" si="96"/>
        <v>0.70443856554967543</v>
      </c>
      <c r="AH25" s="35">
        <f t="shared" si="96"/>
        <v>0.58703213795806297</v>
      </c>
      <c r="AI25" s="35">
        <f t="shared" si="96"/>
        <v>0.46962571036645046</v>
      </c>
      <c r="AJ25" s="35">
        <f t="shared" si="96"/>
        <v>0.35221928277483794</v>
      </c>
      <c r="AK25" s="35">
        <f t="shared" si="96"/>
        <v>0.23481285518322542</v>
      </c>
      <c r="AL25" s="35">
        <f t="shared" si="96"/>
        <v>0.11740642759161292</v>
      </c>
      <c r="AM25" s="33">
        <f t="shared" si="11"/>
        <v>0</v>
      </c>
      <c r="AN25" s="35">
        <f t="shared" ref="AN25:BF25" si="97">AM25+($BG25-$AM25)/($BG$2-$AM$2)</f>
        <v>0</v>
      </c>
      <c r="AO25" s="35">
        <f t="shared" si="97"/>
        <v>0</v>
      </c>
      <c r="AP25" s="35">
        <f t="shared" si="97"/>
        <v>0</v>
      </c>
      <c r="AQ25" s="35">
        <f t="shared" si="97"/>
        <v>0</v>
      </c>
      <c r="AR25" s="35">
        <f t="shared" si="97"/>
        <v>0</v>
      </c>
      <c r="AS25" s="35">
        <f t="shared" si="97"/>
        <v>0</v>
      </c>
      <c r="AT25" s="35">
        <f t="shared" si="97"/>
        <v>0</v>
      </c>
      <c r="AU25" s="35">
        <f t="shared" si="97"/>
        <v>0</v>
      </c>
      <c r="AV25" s="35">
        <f t="shared" si="97"/>
        <v>0</v>
      </c>
      <c r="AW25" s="35">
        <f t="shared" si="97"/>
        <v>0</v>
      </c>
      <c r="AX25" s="35">
        <f t="shared" si="97"/>
        <v>0</v>
      </c>
      <c r="AY25" s="35">
        <f t="shared" si="97"/>
        <v>0</v>
      </c>
      <c r="AZ25" s="35">
        <f t="shared" si="97"/>
        <v>0</v>
      </c>
      <c r="BA25" s="35">
        <f t="shared" si="97"/>
        <v>0</v>
      </c>
      <c r="BB25" s="35">
        <f t="shared" si="97"/>
        <v>0</v>
      </c>
      <c r="BC25" s="35">
        <f t="shared" si="97"/>
        <v>0</v>
      </c>
      <c r="BD25" s="35">
        <f t="shared" si="97"/>
        <v>0</v>
      </c>
      <c r="BE25" s="35">
        <f t="shared" si="97"/>
        <v>0</v>
      </c>
      <c r="BF25" s="35">
        <f t="shared" si="97"/>
        <v>0</v>
      </c>
      <c r="BG25" s="33">
        <f t="shared" si="13"/>
        <v>0</v>
      </c>
      <c r="BI25" s="34">
        <f t="shared" si="4"/>
        <v>1.8785028414658</v>
      </c>
      <c r="BJ25" s="35">
        <f t="shared" ref="BJ25:BX25" si="98">BI25+($BY25-$BI25)/($BY$2-$BI$2)</f>
        <v>1.7610964138741876</v>
      </c>
      <c r="BK25" s="35">
        <f t="shared" si="98"/>
        <v>1.6436899862825751</v>
      </c>
      <c r="BL25" s="35">
        <f t="shared" si="98"/>
        <v>1.5262835586909627</v>
      </c>
      <c r="BM25" s="35">
        <f t="shared" si="98"/>
        <v>1.4088771310993502</v>
      </c>
      <c r="BN25" s="35">
        <f t="shared" si="98"/>
        <v>1.2914707035077377</v>
      </c>
      <c r="BO25" s="35">
        <f t="shared" si="98"/>
        <v>1.1740642759161253</v>
      </c>
      <c r="BP25" s="35">
        <f t="shared" si="98"/>
        <v>1.0566578483245128</v>
      </c>
      <c r="BQ25" s="35">
        <f t="shared" si="98"/>
        <v>0.93925142073290036</v>
      </c>
      <c r="BR25" s="35">
        <f t="shared" si="98"/>
        <v>0.82184499314128789</v>
      </c>
      <c r="BS25" s="35">
        <f t="shared" si="98"/>
        <v>0.70443856554967543</v>
      </c>
      <c r="BT25" s="35">
        <f t="shared" si="98"/>
        <v>0.58703213795806297</v>
      </c>
      <c r="BU25" s="35">
        <f t="shared" si="98"/>
        <v>0.46962571036645046</v>
      </c>
      <c r="BV25" s="35">
        <f t="shared" si="98"/>
        <v>0.35221928277483794</v>
      </c>
      <c r="BW25" s="35">
        <f t="shared" si="98"/>
        <v>0.23481285518322542</v>
      </c>
      <c r="BX25" s="35">
        <f t="shared" si="98"/>
        <v>0.11740642759161292</v>
      </c>
      <c r="BY25" s="33">
        <f t="shared" si="6"/>
        <v>0</v>
      </c>
      <c r="BZ25" s="35">
        <f t="shared" ref="BZ25:CR25" si="99">BY25+($CS25-$BY25)/($CS$2-$BY$2)</f>
        <v>0</v>
      </c>
      <c r="CA25" s="35">
        <f t="shared" si="99"/>
        <v>0</v>
      </c>
      <c r="CB25" s="35">
        <f t="shared" si="99"/>
        <v>0</v>
      </c>
      <c r="CC25" s="35">
        <f t="shared" si="99"/>
        <v>0</v>
      </c>
      <c r="CD25" s="35">
        <f t="shared" si="99"/>
        <v>0</v>
      </c>
      <c r="CE25" s="35">
        <f t="shared" si="99"/>
        <v>0</v>
      </c>
      <c r="CF25" s="35">
        <f t="shared" si="99"/>
        <v>0</v>
      </c>
      <c r="CG25" s="35">
        <f t="shared" si="99"/>
        <v>0</v>
      </c>
      <c r="CH25" s="35">
        <f t="shared" si="99"/>
        <v>0</v>
      </c>
      <c r="CI25" s="35">
        <f t="shared" si="99"/>
        <v>0</v>
      </c>
      <c r="CJ25" s="35">
        <f t="shared" si="99"/>
        <v>0</v>
      </c>
      <c r="CK25" s="35">
        <f t="shared" si="99"/>
        <v>0</v>
      </c>
      <c r="CL25" s="35">
        <f t="shared" si="99"/>
        <v>0</v>
      </c>
      <c r="CM25" s="35">
        <f t="shared" si="99"/>
        <v>0</v>
      </c>
      <c r="CN25" s="35">
        <f t="shared" si="99"/>
        <v>0</v>
      </c>
      <c r="CO25" s="35">
        <f t="shared" si="99"/>
        <v>0</v>
      </c>
      <c r="CP25" s="35">
        <f t="shared" si="99"/>
        <v>0</v>
      </c>
      <c r="CQ25" s="35">
        <f t="shared" si="99"/>
        <v>0</v>
      </c>
      <c r="CR25" s="35">
        <f t="shared" si="99"/>
        <v>0</v>
      </c>
      <c r="CS25" s="33">
        <f t="shared" si="8"/>
        <v>0</v>
      </c>
    </row>
    <row r="26" spans="1:97" hidden="1" x14ac:dyDescent="0.35">
      <c r="A26" s="62" t="s">
        <v>19</v>
      </c>
      <c r="B26" s="63" t="s">
        <v>48</v>
      </c>
      <c r="C26" s="78" t="s">
        <v>49</v>
      </c>
      <c r="D26" s="78" t="s">
        <v>50</v>
      </c>
      <c r="E26" s="79"/>
      <c r="F26" s="80"/>
      <c r="G26" s="81">
        <v>1.0568229265515301</v>
      </c>
      <c r="H26" s="81"/>
      <c r="I26" s="81"/>
      <c r="J26" s="82"/>
      <c r="K26" s="83"/>
      <c r="L26" s="84"/>
      <c r="M26" s="85"/>
      <c r="N26" s="86"/>
      <c r="O26" s="87"/>
      <c r="P26" s="88"/>
      <c r="Q26" s="89"/>
      <c r="W26" s="34">
        <f t="shared" si="9"/>
        <v>1.0568229265515301</v>
      </c>
      <c r="X26" s="35">
        <f t="shared" ref="X26:AL26" si="100">W26+($AM26-$W26)/($AM$2-$W$2)</f>
        <v>0.99077149364205952</v>
      </c>
      <c r="Y26" s="35">
        <f t="shared" si="100"/>
        <v>0.92472006073258894</v>
      </c>
      <c r="Z26" s="35">
        <f t="shared" si="100"/>
        <v>0.85866862782311837</v>
      </c>
      <c r="AA26" s="35">
        <f t="shared" si="100"/>
        <v>0.79261719491364779</v>
      </c>
      <c r="AB26" s="35">
        <f t="shared" si="100"/>
        <v>0.72656576200417722</v>
      </c>
      <c r="AC26" s="35">
        <f t="shared" si="100"/>
        <v>0.66051432909470664</v>
      </c>
      <c r="AD26" s="35">
        <f t="shared" si="100"/>
        <v>0.59446289618523607</v>
      </c>
      <c r="AE26" s="35">
        <f t="shared" si="100"/>
        <v>0.52841146327576549</v>
      </c>
      <c r="AF26" s="35">
        <f t="shared" si="100"/>
        <v>0.46236003036629486</v>
      </c>
      <c r="AG26" s="35">
        <f t="shared" si="100"/>
        <v>0.39630859745682423</v>
      </c>
      <c r="AH26" s="35">
        <f t="shared" si="100"/>
        <v>0.3302571645473536</v>
      </c>
      <c r="AI26" s="35">
        <f t="shared" si="100"/>
        <v>0.26420573163788297</v>
      </c>
      <c r="AJ26" s="35">
        <f t="shared" si="100"/>
        <v>0.19815429872841234</v>
      </c>
      <c r="AK26" s="35">
        <f t="shared" si="100"/>
        <v>0.13210286581894171</v>
      </c>
      <c r="AL26" s="35">
        <f t="shared" si="100"/>
        <v>6.6051432909471075E-2</v>
      </c>
      <c r="AM26" s="33">
        <f t="shared" si="11"/>
        <v>0</v>
      </c>
      <c r="AN26" s="35">
        <f t="shared" ref="AN26:BF26" si="101">AM26+($BG26-$AM26)/($BG$2-$AM$2)</f>
        <v>0</v>
      </c>
      <c r="AO26" s="35">
        <f t="shared" si="101"/>
        <v>0</v>
      </c>
      <c r="AP26" s="35">
        <f t="shared" si="101"/>
        <v>0</v>
      </c>
      <c r="AQ26" s="35">
        <f t="shared" si="101"/>
        <v>0</v>
      </c>
      <c r="AR26" s="35">
        <f t="shared" si="101"/>
        <v>0</v>
      </c>
      <c r="AS26" s="35">
        <f t="shared" si="101"/>
        <v>0</v>
      </c>
      <c r="AT26" s="35">
        <f t="shared" si="101"/>
        <v>0</v>
      </c>
      <c r="AU26" s="35">
        <f t="shared" si="101"/>
        <v>0</v>
      </c>
      <c r="AV26" s="35">
        <f t="shared" si="101"/>
        <v>0</v>
      </c>
      <c r="AW26" s="35">
        <f t="shared" si="101"/>
        <v>0</v>
      </c>
      <c r="AX26" s="35">
        <f t="shared" si="101"/>
        <v>0</v>
      </c>
      <c r="AY26" s="35">
        <f t="shared" si="101"/>
        <v>0</v>
      </c>
      <c r="AZ26" s="35">
        <f t="shared" si="101"/>
        <v>0</v>
      </c>
      <c r="BA26" s="35">
        <f t="shared" si="101"/>
        <v>0</v>
      </c>
      <c r="BB26" s="35">
        <f t="shared" si="101"/>
        <v>0</v>
      </c>
      <c r="BC26" s="35">
        <f t="shared" si="101"/>
        <v>0</v>
      </c>
      <c r="BD26" s="35">
        <f t="shared" si="101"/>
        <v>0</v>
      </c>
      <c r="BE26" s="35">
        <f t="shared" si="101"/>
        <v>0</v>
      </c>
      <c r="BF26" s="35">
        <f t="shared" si="101"/>
        <v>0</v>
      </c>
      <c r="BG26" s="33">
        <f t="shared" si="13"/>
        <v>0</v>
      </c>
      <c r="BI26" s="34">
        <f t="shared" si="4"/>
        <v>1.0568229265515301</v>
      </c>
      <c r="BJ26" s="35">
        <f t="shared" ref="BJ26:BX26" si="102">BI26+($BY26-$BI26)/($BY$2-$BI$2)</f>
        <v>0.99077149364205952</v>
      </c>
      <c r="BK26" s="35">
        <f t="shared" si="102"/>
        <v>0.92472006073258894</v>
      </c>
      <c r="BL26" s="35">
        <f t="shared" si="102"/>
        <v>0.85866862782311837</v>
      </c>
      <c r="BM26" s="35">
        <f t="shared" si="102"/>
        <v>0.79261719491364779</v>
      </c>
      <c r="BN26" s="35">
        <f t="shared" si="102"/>
        <v>0.72656576200417722</v>
      </c>
      <c r="BO26" s="35">
        <f t="shared" si="102"/>
        <v>0.66051432909470664</v>
      </c>
      <c r="BP26" s="35">
        <f t="shared" si="102"/>
        <v>0.59446289618523607</v>
      </c>
      <c r="BQ26" s="35">
        <f t="shared" si="102"/>
        <v>0.52841146327576549</v>
      </c>
      <c r="BR26" s="35">
        <f t="shared" si="102"/>
        <v>0.46236003036629486</v>
      </c>
      <c r="BS26" s="35">
        <f t="shared" si="102"/>
        <v>0.39630859745682423</v>
      </c>
      <c r="BT26" s="35">
        <f t="shared" si="102"/>
        <v>0.3302571645473536</v>
      </c>
      <c r="BU26" s="35">
        <f t="shared" si="102"/>
        <v>0.26420573163788297</v>
      </c>
      <c r="BV26" s="35">
        <f t="shared" si="102"/>
        <v>0.19815429872841234</v>
      </c>
      <c r="BW26" s="35">
        <f t="shared" si="102"/>
        <v>0.13210286581894171</v>
      </c>
      <c r="BX26" s="35">
        <f t="shared" si="102"/>
        <v>6.6051432909471075E-2</v>
      </c>
      <c r="BY26" s="33">
        <f t="shared" si="6"/>
        <v>0</v>
      </c>
      <c r="BZ26" s="35">
        <f t="shared" ref="BZ26:CR26" si="103">BY26+($CS26-$BY26)/($CS$2-$BY$2)</f>
        <v>0</v>
      </c>
      <c r="CA26" s="35">
        <f t="shared" si="103"/>
        <v>0</v>
      </c>
      <c r="CB26" s="35">
        <f t="shared" si="103"/>
        <v>0</v>
      </c>
      <c r="CC26" s="35">
        <f t="shared" si="103"/>
        <v>0</v>
      </c>
      <c r="CD26" s="35">
        <f t="shared" si="103"/>
        <v>0</v>
      </c>
      <c r="CE26" s="35">
        <f t="shared" si="103"/>
        <v>0</v>
      </c>
      <c r="CF26" s="35">
        <f t="shared" si="103"/>
        <v>0</v>
      </c>
      <c r="CG26" s="35">
        <f t="shared" si="103"/>
        <v>0</v>
      </c>
      <c r="CH26" s="35">
        <f t="shared" si="103"/>
        <v>0</v>
      </c>
      <c r="CI26" s="35">
        <f t="shared" si="103"/>
        <v>0</v>
      </c>
      <c r="CJ26" s="35">
        <f t="shared" si="103"/>
        <v>0</v>
      </c>
      <c r="CK26" s="35">
        <f t="shared" si="103"/>
        <v>0</v>
      </c>
      <c r="CL26" s="35">
        <f t="shared" si="103"/>
        <v>0</v>
      </c>
      <c r="CM26" s="35">
        <f t="shared" si="103"/>
        <v>0</v>
      </c>
      <c r="CN26" s="35">
        <f t="shared" si="103"/>
        <v>0</v>
      </c>
      <c r="CO26" s="35">
        <f t="shared" si="103"/>
        <v>0</v>
      </c>
      <c r="CP26" s="35">
        <f t="shared" si="103"/>
        <v>0</v>
      </c>
      <c r="CQ26" s="35">
        <f t="shared" si="103"/>
        <v>0</v>
      </c>
      <c r="CR26" s="35">
        <f t="shared" si="103"/>
        <v>0</v>
      </c>
      <c r="CS26" s="33">
        <f t="shared" si="8"/>
        <v>0</v>
      </c>
    </row>
    <row r="27" spans="1:97" hidden="1" x14ac:dyDescent="0.35">
      <c r="A27" s="62" t="s">
        <v>19</v>
      </c>
      <c r="B27" s="63" t="s">
        <v>48</v>
      </c>
      <c r="C27" s="78" t="s">
        <v>49</v>
      </c>
      <c r="D27" s="78" t="s">
        <v>37</v>
      </c>
      <c r="E27" s="79"/>
      <c r="F27" s="80"/>
      <c r="G27" s="81">
        <v>1.05065130947484</v>
      </c>
      <c r="H27" s="81"/>
      <c r="I27" s="81"/>
      <c r="J27" s="82"/>
      <c r="K27" s="83"/>
      <c r="L27" s="84"/>
      <c r="M27" s="85"/>
      <c r="N27" s="86"/>
      <c r="O27" s="87"/>
      <c r="P27" s="88"/>
      <c r="Q27" s="89"/>
      <c r="W27" s="34">
        <f t="shared" si="9"/>
        <v>1.05065130947484</v>
      </c>
      <c r="X27" s="35">
        <f t="shared" ref="X27:AL27" si="104">W27+($AM27-$W27)/($AM$2-$W$2)</f>
        <v>0.98498560263266244</v>
      </c>
      <c r="Y27" s="35">
        <f t="shared" si="104"/>
        <v>0.9193198957904849</v>
      </c>
      <c r="Z27" s="35">
        <f t="shared" si="104"/>
        <v>0.85365418894830736</v>
      </c>
      <c r="AA27" s="35">
        <f t="shared" si="104"/>
        <v>0.78798848210612982</v>
      </c>
      <c r="AB27" s="35">
        <f t="shared" si="104"/>
        <v>0.72232277526395228</v>
      </c>
      <c r="AC27" s="35">
        <f t="shared" si="104"/>
        <v>0.65665706842177474</v>
      </c>
      <c r="AD27" s="35">
        <f t="shared" si="104"/>
        <v>0.5909913615795972</v>
      </c>
      <c r="AE27" s="35">
        <f t="shared" si="104"/>
        <v>0.52532565473741966</v>
      </c>
      <c r="AF27" s="35">
        <f t="shared" si="104"/>
        <v>0.45965994789524217</v>
      </c>
      <c r="AG27" s="35">
        <f t="shared" si="104"/>
        <v>0.39399424105306469</v>
      </c>
      <c r="AH27" s="35">
        <f t="shared" si="104"/>
        <v>0.3283285342108872</v>
      </c>
      <c r="AI27" s="35">
        <f t="shared" si="104"/>
        <v>0.26266282736870972</v>
      </c>
      <c r="AJ27" s="35">
        <f t="shared" si="104"/>
        <v>0.19699712052653223</v>
      </c>
      <c r="AK27" s="35">
        <f t="shared" si="104"/>
        <v>0.13133141368435475</v>
      </c>
      <c r="AL27" s="35">
        <f t="shared" si="104"/>
        <v>6.5665706842177249E-2</v>
      </c>
      <c r="AM27" s="33">
        <f t="shared" si="11"/>
        <v>0</v>
      </c>
      <c r="AN27" s="35">
        <f t="shared" ref="AN27:BF27" si="105">AM27+($BG27-$AM27)/($BG$2-$AM$2)</f>
        <v>0</v>
      </c>
      <c r="AO27" s="35">
        <f t="shared" si="105"/>
        <v>0</v>
      </c>
      <c r="AP27" s="35">
        <f t="shared" si="105"/>
        <v>0</v>
      </c>
      <c r="AQ27" s="35">
        <f t="shared" si="105"/>
        <v>0</v>
      </c>
      <c r="AR27" s="35">
        <f t="shared" si="105"/>
        <v>0</v>
      </c>
      <c r="AS27" s="35">
        <f t="shared" si="105"/>
        <v>0</v>
      </c>
      <c r="AT27" s="35">
        <f t="shared" si="105"/>
        <v>0</v>
      </c>
      <c r="AU27" s="35">
        <f t="shared" si="105"/>
        <v>0</v>
      </c>
      <c r="AV27" s="35">
        <f t="shared" si="105"/>
        <v>0</v>
      </c>
      <c r="AW27" s="35">
        <f t="shared" si="105"/>
        <v>0</v>
      </c>
      <c r="AX27" s="35">
        <f t="shared" si="105"/>
        <v>0</v>
      </c>
      <c r="AY27" s="35">
        <f t="shared" si="105"/>
        <v>0</v>
      </c>
      <c r="AZ27" s="35">
        <f t="shared" si="105"/>
        <v>0</v>
      </c>
      <c r="BA27" s="35">
        <f t="shared" si="105"/>
        <v>0</v>
      </c>
      <c r="BB27" s="35">
        <f t="shared" si="105"/>
        <v>0</v>
      </c>
      <c r="BC27" s="35">
        <f t="shared" si="105"/>
        <v>0</v>
      </c>
      <c r="BD27" s="35">
        <f t="shared" si="105"/>
        <v>0</v>
      </c>
      <c r="BE27" s="35">
        <f t="shared" si="105"/>
        <v>0</v>
      </c>
      <c r="BF27" s="35">
        <f t="shared" si="105"/>
        <v>0</v>
      </c>
      <c r="BG27" s="33">
        <f t="shared" si="13"/>
        <v>0</v>
      </c>
      <c r="BI27" s="34">
        <f t="shared" si="4"/>
        <v>1.05065130947484</v>
      </c>
      <c r="BJ27" s="35">
        <f t="shared" ref="BJ27:BX27" si="106">BI27+($BY27-$BI27)/($BY$2-$BI$2)</f>
        <v>0.98498560263266244</v>
      </c>
      <c r="BK27" s="35">
        <f t="shared" si="106"/>
        <v>0.9193198957904849</v>
      </c>
      <c r="BL27" s="35">
        <f t="shared" si="106"/>
        <v>0.85365418894830736</v>
      </c>
      <c r="BM27" s="35">
        <f t="shared" si="106"/>
        <v>0.78798848210612982</v>
      </c>
      <c r="BN27" s="35">
        <f t="shared" si="106"/>
        <v>0.72232277526395228</v>
      </c>
      <c r="BO27" s="35">
        <f t="shared" si="106"/>
        <v>0.65665706842177474</v>
      </c>
      <c r="BP27" s="35">
        <f t="shared" si="106"/>
        <v>0.5909913615795972</v>
      </c>
      <c r="BQ27" s="35">
        <f t="shared" si="106"/>
        <v>0.52532565473741966</v>
      </c>
      <c r="BR27" s="35">
        <f t="shared" si="106"/>
        <v>0.45965994789524217</v>
      </c>
      <c r="BS27" s="35">
        <f t="shared" si="106"/>
        <v>0.39399424105306469</v>
      </c>
      <c r="BT27" s="35">
        <f t="shared" si="106"/>
        <v>0.3283285342108872</v>
      </c>
      <c r="BU27" s="35">
        <f t="shared" si="106"/>
        <v>0.26266282736870972</v>
      </c>
      <c r="BV27" s="35">
        <f t="shared" si="106"/>
        <v>0.19699712052653223</v>
      </c>
      <c r="BW27" s="35">
        <f t="shared" si="106"/>
        <v>0.13133141368435475</v>
      </c>
      <c r="BX27" s="35">
        <f t="shared" si="106"/>
        <v>6.5665706842177249E-2</v>
      </c>
      <c r="BY27" s="33">
        <f t="shared" si="6"/>
        <v>0</v>
      </c>
      <c r="BZ27" s="35">
        <f t="shared" ref="BZ27:CR27" si="107">BY27+($CS27-$BY27)/($CS$2-$BY$2)</f>
        <v>0</v>
      </c>
      <c r="CA27" s="35">
        <f t="shared" si="107"/>
        <v>0</v>
      </c>
      <c r="CB27" s="35">
        <f t="shared" si="107"/>
        <v>0</v>
      </c>
      <c r="CC27" s="35">
        <f t="shared" si="107"/>
        <v>0</v>
      </c>
      <c r="CD27" s="35">
        <f t="shared" si="107"/>
        <v>0</v>
      </c>
      <c r="CE27" s="35">
        <f t="shared" si="107"/>
        <v>0</v>
      </c>
      <c r="CF27" s="35">
        <f t="shared" si="107"/>
        <v>0</v>
      </c>
      <c r="CG27" s="35">
        <f t="shared" si="107"/>
        <v>0</v>
      </c>
      <c r="CH27" s="35">
        <f t="shared" si="107"/>
        <v>0</v>
      </c>
      <c r="CI27" s="35">
        <f t="shared" si="107"/>
        <v>0</v>
      </c>
      <c r="CJ27" s="35">
        <f t="shared" si="107"/>
        <v>0</v>
      </c>
      <c r="CK27" s="35">
        <f t="shared" si="107"/>
        <v>0</v>
      </c>
      <c r="CL27" s="35">
        <f t="shared" si="107"/>
        <v>0</v>
      </c>
      <c r="CM27" s="35">
        <f t="shared" si="107"/>
        <v>0</v>
      </c>
      <c r="CN27" s="35">
        <f t="shared" si="107"/>
        <v>0</v>
      </c>
      <c r="CO27" s="35">
        <f t="shared" si="107"/>
        <v>0</v>
      </c>
      <c r="CP27" s="35">
        <f t="shared" si="107"/>
        <v>0</v>
      </c>
      <c r="CQ27" s="35">
        <f t="shared" si="107"/>
        <v>0</v>
      </c>
      <c r="CR27" s="35">
        <f t="shared" si="107"/>
        <v>0</v>
      </c>
      <c r="CS27" s="33">
        <f t="shared" si="8"/>
        <v>0</v>
      </c>
    </row>
    <row r="28" spans="1:97" hidden="1" x14ac:dyDescent="0.35">
      <c r="A28" s="62" t="s">
        <v>19</v>
      </c>
      <c r="B28" s="63" t="s">
        <v>48</v>
      </c>
      <c r="C28" s="78" t="s">
        <v>49</v>
      </c>
      <c r="D28" s="78" t="s">
        <v>38</v>
      </c>
      <c r="E28" s="79"/>
      <c r="F28" s="80"/>
      <c r="G28" s="81">
        <v>0.66839378238341995</v>
      </c>
      <c r="H28" s="81"/>
      <c r="I28" s="81"/>
      <c r="J28" s="82"/>
      <c r="K28" s="83"/>
      <c r="L28" s="84"/>
      <c r="M28" s="85"/>
      <c r="N28" s="86"/>
      <c r="O28" s="87"/>
      <c r="P28" s="88"/>
      <c r="Q28" s="89"/>
      <c r="W28" s="34">
        <f t="shared" si="9"/>
        <v>0.66839378238341995</v>
      </c>
      <c r="X28" s="35">
        <f t="shared" ref="X28:AL28" si="108">W28+($AM28-$W28)/($AM$2-$W$2)</f>
        <v>0.62661917098445619</v>
      </c>
      <c r="Y28" s="35">
        <f t="shared" si="108"/>
        <v>0.58484455958549242</v>
      </c>
      <c r="Z28" s="35">
        <f t="shared" si="108"/>
        <v>0.54306994818652865</v>
      </c>
      <c r="AA28" s="35">
        <f t="shared" si="108"/>
        <v>0.50129533678756488</v>
      </c>
      <c r="AB28" s="35">
        <f t="shared" si="108"/>
        <v>0.45952072538860111</v>
      </c>
      <c r="AC28" s="35">
        <f t="shared" si="108"/>
        <v>0.41774611398963735</v>
      </c>
      <c r="AD28" s="35">
        <f t="shared" si="108"/>
        <v>0.37597150259067358</v>
      </c>
      <c r="AE28" s="35">
        <f t="shared" si="108"/>
        <v>0.33419689119170981</v>
      </c>
      <c r="AF28" s="35">
        <f t="shared" si="108"/>
        <v>0.29242227979274604</v>
      </c>
      <c r="AG28" s="35">
        <f t="shared" si="108"/>
        <v>0.25064766839378227</v>
      </c>
      <c r="AH28" s="35">
        <f t="shared" si="108"/>
        <v>0.20887305699481853</v>
      </c>
      <c r="AI28" s="35">
        <f t="shared" si="108"/>
        <v>0.16709844559585479</v>
      </c>
      <c r="AJ28" s="35">
        <f t="shared" si="108"/>
        <v>0.12532383419689105</v>
      </c>
      <c r="AK28" s="35">
        <f t="shared" si="108"/>
        <v>8.3549222797927314E-2</v>
      </c>
      <c r="AL28" s="35">
        <f t="shared" si="108"/>
        <v>4.1774611398963567E-2</v>
      </c>
      <c r="AM28" s="33">
        <f t="shared" si="11"/>
        <v>0</v>
      </c>
      <c r="AN28" s="35">
        <f t="shared" ref="AN28:BF28" si="109">AM28+($BG28-$AM28)/($BG$2-$AM$2)</f>
        <v>0</v>
      </c>
      <c r="AO28" s="35">
        <f t="shared" si="109"/>
        <v>0</v>
      </c>
      <c r="AP28" s="35">
        <f t="shared" si="109"/>
        <v>0</v>
      </c>
      <c r="AQ28" s="35">
        <f t="shared" si="109"/>
        <v>0</v>
      </c>
      <c r="AR28" s="35">
        <f t="shared" si="109"/>
        <v>0</v>
      </c>
      <c r="AS28" s="35">
        <f t="shared" si="109"/>
        <v>0</v>
      </c>
      <c r="AT28" s="35">
        <f t="shared" si="109"/>
        <v>0</v>
      </c>
      <c r="AU28" s="35">
        <f t="shared" si="109"/>
        <v>0</v>
      </c>
      <c r="AV28" s="35">
        <f t="shared" si="109"/>
        <v>0</v>
      </c>
      <c r="AW28" s="35">
        <f t="shared" si="109"/>
        <v>0</v>
      </c>
      <c r="AX28" s="35">
        <f t="shared" si="109"/>
        <v>0</v>
      </c>
      <c r="AY28" s="35">
        <f t="shared" si="109"/>
        <v>0</v>
      </c>
      <c r="AZ28" s="35">
        <f t="shared" si="109"/>
        <v>0</v>
      </c>
      <c r="BA28" s="35">
        <f t="shared" si="109"/>
        <v>0</v>
      </c>
      <c r="BB28" s="35">
        <f t="shared" si="109"/>
        <v>0</v>
      </c>
      <c r="BC28" s="35">
        <f t="shared" si="109"/>
        <v>0</v>
      </c>
      <c r="BD28" s="35">
        <f t="shared" si="109"/>
        <v>0</v>
      </c>
      <c r="BE28" s="35">
        <f t="shared" si="109"/>
        <v>0</v>
      </c>
      <c r="BF28" s="35">
        <f t="shared" si="109"/>
        <v>0</v>
      </c>
      <c r="BG28" s="33">
        <f t="shared" si="13"/>
        <v>0</v>
      </c>
      <c r="BI28" s="34">
        <f t="shared" si="4"/>
        <v>0.66839378238341995</v>
      </c>
      <c r="BJ28" s="35">
        <f t="shared" ref="BJ28:BX28" si="110">BI28+($BY28-$BI28)/($BY$2-$BI$2)</f>
        <v>0.62661917098445619</v>
      </c>
      <c r="BK28" s="35">
        <f t="shared" si="110"/>
        <v>0.58484455958549242</v>
      </c>
      <c r="BL28" s="35">
        <f t="shared" si="110"/>
        <v>0.54306994818652865</v>
      </c>
      <c r="BM28" s="35">
        <f t="shared" si="110"/>
        <v>0.50129533678756488</v>
      </c>
      <c r="BN28" s="35">
        <f t="shared" si="110"/>
        <v>0.45952072538860111</v>
      </c>
      <c r="BO28" s="35">
        <f t="shared" si="110"/>
        <v>0.41774611398963735</v>
      </c>
      <c r="BP28" s="35">
        <f t="shared" si="110"/>
        <v>0.37597150259067358</v>
      </c>
      <c r="BQ28" s="35">
        <f t="shared" si="110"/>
        <v>0.33419689119170981</v>
      </c>
      <c r="BR28" s="35">
        <f t="shared" si="110"/>
        <v>0.29242227979274604</v>
      </c>
      <c r="BS28" s="35">
        <f t="shared" si="110"/>
        <v>0.25064766839378227</v>
      </c>
      <c r="BT28" s="35">
        <f t="shared" si="110"/>
        <v>0.20887305699481853</v>
      </c>
      <c r="BU28" s="35">
        <f t="shared" si="110"/>
        <v>0.16709844559585479</v>
      </c>
      <c r="BV28" s="35">
        <f t="shared" si="110"/>
        <v>0.12532383419689105</v>
      </c>
      <c r="BW28" s="35">
        <f t="shared" si="110"/>
        <v>8.3549222797927314E-2</v>
      </c>
      <c r="BX28" s="35">
        <f t="shared" si="110"/>
        <v>4.1774611398963567E-2</v>
      </c>
      <c r="BY28" s="33">
        <f t="shared" si="6"/>
        <v>0</v>
      </c>
      <c r="BZ28" s="35">
        <f t="shared" ref="BZ28:CR28" si="111">BY28+($CS28-$BY28)/($CS$2-$BY$2)</f>
        <v>0</v>
      </c>
      <c r="CA28" s="35">
        <f t="shared" si="111"/>
        <v>0</v>
      </c>
      <c r="CB28" s="35">
        <f t="shared" si="111"/>
        <v>0</v>
      </c>
      <c r="CC28" s="35">
        <f t="shared" si="111"/>
        <v>0</v>
      </c>
      <c r="CD28" s="35">
        <f t="shared" si="111"/>
        <v>0</v>
      </c>
      <c r="CE28" s="35">
        <f t="shared" si="111"/>
        <v>0</v>
      </c>
      <c r="CF28" s="35">
        <f t="shared" si="111"/>
        <v>0</v>
      </c>
      <c r="CG28" s="35">
        <f t="shared" si="111"/>
        <v>0</v>
      </c>
      <c r="CH28" s="35">
        <f t="shared" si="111"/>
        <v>0</v>
      </c>
      <c r="CI28" s="35">
        <f t="shared" si="111"/>
        <v>0</v>
      </c>
      <c r="CJ28" s="35">
        <f t="shared" si="111"/>
        <v>0</v>
      </c>
      <c r="CK28" s="35">
        <f t="shared" si="111"/>
        <v>0</v>
      </c>
      <c r="CL28" s="35">
        <f t="shared" si="111"/>
        <v>0</v>
      </c>
      <c r="CM28" s="35">
        <f t="shared" si="111"/>
        <v>0</v>
      </c>
      <c r="CN28" s="35">
        <f t="shared" si="111"/>
        <v>0</v>
      </c>
      <c r="CO28" s="35">
        <f t="shared" si="111"/>
        <v>0</v>
      </c>
      <c r="CP28" s="35">
        <f t="shared" si="111"/>
        <v>0</v>
      </c>
      <c r="CQ28" s="35">
        <f t="shared" si="111"/>
        <v>0</v>
      </c>
      <c r="CR28" s="35">
        <f t="shared" si="111"/>
        <v>0</v>
      </c>
      <c r="CS28" s="33">
        <f t="shared" si="8"/>
        <v>0</v>
      </c>
    </row>
    <row r="29" spans="1:97" hidden="1" x14ac:dyDescent="0.35">
      <c r="A29" s="62" t="s">
        <v>19</v>
      </c>
      <c r="B29" s="63" t="s">
        <v>48</v>
      </c>
      <c r="C29" s="78" t="s">
        <v>49</v>
      </c>
      <c r="D29" s="78" t="s">
        <v>40</v>
      </c>
      <c r="E29" s="79"/>
      <c r="F29" s="80"/>
      <c r="G29" s="81">
        <v>0.94252873563218398</v>
      </c>
      <c r="H29" s="81"/>
      <c r="I29" s="81"/>
      <c r="J29" s="82"/>
      <c r="K29" s="83"/>
      <c r="L29" s="84"/>
      <c r="M29" s="85"/>
      <c r="N29" s="86"/>
      <c r="O29" s="87"/>
      <c r="P29" s="88"/>
      <c r="Q29" s="89"/>
      <c r="W29" s="34">
        <f t="shared" si="9"/>
        <v>0.94252873563218398</v>
      </c>
      <c r="X29" s="35">
        <f t="shared" ref="X29:AL29" si="112">W29+($AM29-$W29)/($AM$2-$W$2)</f>
        <v>0.88362068965517249</v>
      </c>
      <c r="Y29" s="35">
        <f t="shared" si="112"/>
        <v>0.82471264367816099</v>
      </c>
      <c r="Z29" s="35">
        <f t="shared" si="112"/>
        <v>0.7658045977011495</v>
      </c>
      <c r="AA29" s="35">
        <f t="shared" si="112"/>
        <v>0.70689655172413801</v>
      </c>
      <c r="AB29" s="35">
        <f t="shared" si="112"/>
        <v>0.64798850574712652</v>
      </c>
      <c r="AC29" s="35">
        <f t="shared" si="112"/>
        <v>0.58908045977011503</v>
      </c>
      <c r="AD29" s="35">
        <f t="shared" si="112"/>
        <v>0.53017241379310354</v>
      </c>
      <c r="AE29" s="35">
        <f t="shared" si="112"/>
        <v>0.47126436781609204</v>
      </c>
      <c r="AF29" s="35">
        <f t="shared" si="112"/>
        <v>0.41235632183908055</v>
      </c>
      <c r="AG29" s="35">
        <f t="shared" si="112"/>
        <v>0.35344827586206906</v>
      </c>
      <c r="AH29" s="35">
        <f t="shared" si="112"/>
        <v>0.29454022988505757</v>
      </c>
      <c r="AI29" s="35">
        <f t="shared" si="112"/>
        <v>0.23563218390804608</v>
      </c>
      <c r="AJ29" s="35">
        <f t="shared" si="112"/>
        <v>0.17672413793103459</v>
      </c>
      <c r="AK29" s="35">
        <f t="shared" si="112"/>
        <v>0.11781609195402309</v>
      </c>
      <c r="AL29" s="35">
        <f t="shared" si="112"/>
        <v>5.8908045977011596E-2</v>
      </c>
      <c r="AM29" s="33">
        <f t="shared" si="11"/>
        <v>0</v>
      </c>
      <c r="AN29" s="35">
        <f t="shared" ref="AN29:BF29" si="113">AM29+($BG29-$AM29)/($BG$2-$AM$2)</f>
        <v>0</v>
      </c>
      <c r="AO29" s="35">
        <f t="shared" si="113"/>
        <v>0</v>
      </c>
      <c r="AP29" s="35">
        <f t="shared" si="113"/>
        <v>0</v>
      </c>
      <c r="AQ29" s="35">
        <f t="shared" si="113"/>
        <v>0</v>
      </c>
      <c r="AR29" s="35">
        <f t="shared" si="113"/>
        <v>0</v>
      </c>
      <c r="AS29" s="35">
        <f t="shared" si="113"/>
        <v>0</v>
      </c>
      <c r="AT29" s="35">
        <f t="shared" si="113"/>
        <v>0</v>
      </c>
      <c r="AU29" s="35">
        <f t="shared" si="113"/>
        <v>0</v>
      </c>
      <c r="AV29" s="35">
        <f t="shared" si="113"/>
        <v>0</v>
      </c>
      <c r="AW29" s="35">
        <f t="shared" si="113"/>
        <v>0</v>
      </c>
      <c r="AX29" s="35">
        <f t="shared" si="113"/>
        <v>0</v>
      </c>
      <c r="AY29" s="35">
        <f t="shared" si="113"/>
        <v>0</v>
      </c>
      <c r="AZ29" s="35">
        <f t="shared" si="113"/>
        <v>0</v>
      </c>
      <c r="BA29" s="35">
        <f t="shared" si="113"/>
        <v>0</v>
      </c>
      <c r="BB29" s="35">
        <f t="shared" si="113"/>
        <v>0</v>
      </c>
      <c r="BC29" s="35">
        <f t="shared" si="113"/>
        <v>0</v>
      </c>
      <c r="BD29" s="35">
        <f t="shared" si="113"/>
        <v>0</v>
      </c>
      <c r="BE29" s="35">
        <f t="shared" si="113"/>
        <v>0</v>
      </c>
      <c r="BF29" s="35">
        <f t="shared" si="113"/>
        <v>0</v>
      </c>
      <c r="BG29" s="33">
        <f t="shared" si="13"/>
        <v>0</v>
      </c>
      <c r="BI29" s="34">
        <f t="shared" si="4"/>
        <v>0.94252873563218398</v>
      </c>
      <c r="BJ29" s="35">
        <f t="shared" ref="BJ29:BX29" si="114">BI29+($BY29-$BI29)/($BY$2-$BI$2)</f>
        <v>0.88362068965517249</v>
      </c>
      <c r="BK29" s="35">
        <f t="shared" si="114"/>
        <v>0.82471264367816099</v>
      </c>
      <c r="BL29" s="35">
        <f t="shared" si="114"/>
        <v>0.7658045977011495</v>
      </c>
      <c r="BM29" s="35">
        <f t="shared" si="114"/>
        <v>0.70689655172413801</v>
      </c>
      <c r="BN29" s="35">
        <f t="shared" si="114"/>
        <v>0.64798850574712652</v>
      </c>
      <c r="BO29" s="35">
        <f t="shared" si="114"/>
        <v>0.58908045977011503</v>
      </c>
      <c r="BP29" s="35">
        <f t="shared" si="114"/>
        <v>0.53017241379310354</v>
      </c>
      <c r="BQ29" s="35">
        <f t="shared" si="114"/>
        <v>0.47126436781609204</v>
      </c>
      <c r="BR29" s="35">
        <f t="shared" si="114"/>
        <v>0.41235632183908055</v>
      </c>
      <c r="BS29" s="35">
        <f t="shared" si="114"/>
        <v>0.35344827586206906</v>
      </c>
      <c r="BT29" s="35">
        <f t="shared" si="114"/>
        <v>0.29454022988505757</v>
      </c>
      <c r="BU29" s="35">
        <f t="shared" si="114"/>
        <v>0.23563218390804608</v>
      </c>
      <c r="BV29" s="35">
        <f t="shared" si="114"/>
        <v>0.17672413793103459</v>
      </c>
      <c r="BW29" s="35">
        <f t="shared" si="114"/>
        <v>0.11781609195402309</v>
      </c>
      <c r="BX29" s="35">
        <f t="shared" si="114"/>
        <v>5.8908045977011596E-2</v>
      </c>
      <c r="BY29" s="33">
        <f t="shared" si="6"/>
        <v>0</v>
      </c>
      <c r="BZ29" s="35">
        <f t="shared" ref="BZ29:CR29" si="115">BY29+($CS29-$BY29)/($CS$2-$BY$2)</f>
        <v>0</v>
      </c>
      <c r="CA29" s="35">
        <f t="shared" si="115"/>
        <v>0</v>
      </c>
      <c r="CB29" s="35">
        <f t="shared" si="115"/>
        <v>0</v>
      </c>
      <c r="CC29" s="35">
        <f t="shared" si="115"/>
        <v>0</v>
      </c>
      <c r="CD29" s="35">
        <f t="shared" si="115"/>
        <v>0</v>
      </c>
      <c r="CE29" s="35">
        <f t="shared" si="115"/>
        <v>0</v>
      </c>
      <c r="CF29" s="35">
        <f t="shared" si="115"/>
        <v>0</v>
      </c>
      <c r="CG29" s="35">
        <f t="shared" si="115"/>
        <v>0</v>
      </c>
      <c r="CH29" s="35">
        <f t="shared" si="115"/>
        <v>0</v>
      </c>
      <c r="CI29" s="35">
        <f t="shared" si="115"/>
        <v>0</v>
      </c>
      <c r="CJ29" s="35">
        <f t="shared" si="115"/>
        <v>0</v>
      </c>
      <c r="CK29" s="35">
        <f t="shared" si="115"/>
        <v>0</v>
      </c>
      <c r="CL29" s="35">
        <f t="shared" si="115"/>
        <v>0</v>
      </c>
      <c r="CM29" s="35">
        <f t="shared" si="115"/>
        <v>0</v>
      </c>
      <c r="CN29" s="35">
        <f t="shared" si="115"/>
        <v>0</v>
      </c>
      <c r="CO29" s="35">
        <f t="shared" si="115"/>
        <v>0</v>
      </c>
      <c r="CP29" s="35">
        <f t="shared" si="115"/>
        <v>0</v>
      </c>
      <c r="CQ29" s="35">
        <f t="shared" si="115"/>
        <v>0</v>
      </c>
      <c r="CR29" s="35">
        <f t="shared" si="115"/>
        <v>0</v>
      </c>
      <c r="CS29" s="33">
        <f t="shared" si="8"/>
        <v>0</v>
      </c>
    </row>
    <row r="30" spans="1:97" hidden="1" x14ac:dyDescent="0.35">
      <c r="A30" s="62" t="s">
        <v>19</v>
      </c>
      <c r="B30" s="63" t="s">
        <v>48</v>
      </c>
      <c r="C30" s="78" t="s">
        <v>49</v>
      </c>
      <c r="D30" s="78" t="s">
        <v>42</v>
      </c>
      <c r="E30" s="79"/>
      <c r="F30" s="80"/>
      <c r="G30" s="81">
        <v>0.74212034383954095</v>
      </c>
      <c r="H30" s="81"/>
      <c r="I30" s="81"/>
      <c r="J30" s="82"/>
      <c r="K30" s="83"/>
      <c r="L30" s="84"/>
      <c r="M30" s="85"/>
      <c r="N30" s="86"/>
      <c r="O30" s="87"/>
      <c r="P30" s="88"/>
      <c r="Q30" s="89"/>
      <c r="W30" s="34">
        <f t="shared" si="9"/>
        <v>0.74212034383954095</v>
      </c>
      <c r="X30" s="35">
        <f t="shared" ref="X30:AL30" si="116">W30+($AM30-$W30)/($AM$2-$W$2)</f>
        <v>0.6957378223495696</v>
      </c>
      <c r="Y30" s="35">
        <f t="shared" si="116"/>
        <v>0.64935530085959825</v>
      </c>
      <c r="Z30" s="35">
        <f t="shared" si="116"/>
        <v>0.6029727793696269</v>
      </c>
      <c r="AA30" s="35">
        <f t="shared" si="116"/>
        <v>0.55659025787965555</v>
      </c>
      <c r="AB30" s="35">
        <f t="shared" si="116"/>
        <v>0.5102077363896842</v>
      </c>
      <c r="AC30" s="35">
        <f t="shared" si="116"/>
        <v>0.4638252148997129</v>
      </c>
      <c r="AD30" s="35">
        <f t="shared" si="116"/>
        <v>0.41744269340974161</v>
      </c>
      <c r="AE30" s="35">
        <f t="shared" si="116"/>
        <v>0.37106017191977031</v>
      </c>
      <c r="AF30" s="35">
        <f t="shared" si="116"/>
        <v>0.32467765042979901</v>
      </c>
      <c r="AG30" s="35">
        <f t="shared" si="116"/>
        <v>0.27829512893982772</v>
      </c>
      <c r="AH30" s="35">
        <f t="shared" si="116"/>
        <v>0.23191260744985642</v>
      </c>
      <c r="AI30" s="35">
        <f t="shared" si="116"/>
        <v>0.18553008595988513</v>
      </c>
      <c r="AJ30" s="35">
        <f t="shared" si="116"/>
        <v>0.13914756446991383</v>
      </c>
      <c r="AK30" s="35">
        <f t="shared" si="116"/>
        <v>9.2765042979942522E-2</v>
      </c>
      <c r="AL30" s="35">
        <f t="shared" si="116"/>
        <v>4.6382521489971212E-2</v>
      </c>
      <c r="AM30" s="33">
        <f t="shared" si="11"/>
        <v>0</v>
      </c>
      <c r="AN30" s="35">
        <f t="shared" ref="AN30:BF30" si="117">AM30+($BG30-$AM30)/($BG$2-$AM$2)</f>
        <v>0</v>
      </c>
      <c r="AO30" s="35">
        <f t="shared" si="117"/>
        <v>0</v>
      </c>
      <c r="AP30" s="35">
        <f t="shared" si="117"/>
        <v>0</v>
      </c>
      <c r="AQ30" s="35">
        <f t="shared" si="117"/>
        <v>0</v>
      </c>
      <c r="AR30" s="35">
        <f t="shared" si="117"/>
        <v>0</v>
      </c>
      <c r="AS30" s="35">
        <f t="shared" si="117"/>
        <v>0</v>
      </c>
      <c r="AT30" s="35">
        <f t="shared" si="117"/>
        <v>0</v>
      </c>
      <c r="AU30" s="35">
        <f t="shared" si="117"/>
        <v>0</v>
      </c>
      <c r="AV30" s="35">
        <f t="shared" si="117"/>
        <v>0</v>
      </c>
      <c r="AW30" s="35">
        <f t="shared" si="117"/>
        <v>0</v>
      </c>
      <c r="AX30" s="35">
        <f t="shared" si="117"/>
        <v>0</v>
      </c>
      <c r="AY30" s="35">
        <f t="shared" si="117"/>
        <v>0</v>
      </c>
      <c r="AZ30" s="35">
        <f t="shared" si="117"/>
        <v>0</v>
      </c>
      <c r="BA30" s="35">
        <f t="shared" si="117"/>
        <v>0</v>
      </c>
      <c r="BB30" s="35">
        <f t="shared" si="117"/>
        <v>0</v>
      </c>
      <c r="BC30" s="35">
        <f t="shared" si="117"/>
        <v>0</v>
      </c>
      <c r="BD30" s="35">
        <f t="shared" si="117"/>
        <v>0</v>
      </c>
      <c r="BE30" s="35">
        <f t="shared" si="117"/>
        <v>0</v>
      </c>
      <c r="BF30" s="35">
        <f t="shared" si="117"/>
        <v>0</v>
      </c>
      <c r="BG30" s="33">
        <f t="shared" si="13"/>
        <v>0</v>
      </c>
      <c r="BI30" s="34">
        <f t="shared" si="4"/>
        <v>0.74212034383954095</v>
      </c>
      <c r="BJ30" s="35">
        <f t="shared" ref="BJ30:BX30" si="118">BI30+($BY30-$BI30)/($BY$2-$BI$2)</f>
        <v>0.6957378223495696</v>
      </c>
      <c r="BK30" s="35">
        <f t="shared" si="118"/>
        <v>0.64935530085959825</v>
      </c>
      <c r="BL30" s="35">
        <f t="shared" si="118"/>
        <v>0.6029727793696269</v>
      </c>
      <c r="BM30" s="35">
        <f t="shared" si="118"/>
        <v>0.55659025787965555</v>
      </c>
      <c r="BN30" s="35">
        <f t="shared" si="118"/>
        <v>0.5102077363896842</v>
      </c>
      <c r="BO30" s="35">
        <f t="shared" si="118"/>
        <v>0.4638252148997129</v>
      </c>
      <c r="BP30" s="35">
        <f t="shared" si="118"/>
        <v>0.41744269340974161</v>
      </c>
      <c r="BQ30" s="35">
        <f t="shared" si="118"/>
        <v>0.37106017191977031</v>
      </c>
      <c r="BR30" s="35">
        <f t="shared" si="118"/>
        <v>0.32467765042979901</v>
      </c>
      <c r="BS30" s="35">
        <f t="shared" si="118"/>
        <v>0.27829512893982772</v>
      </c>
      <c r="BT30" s="35">
        <f t="shared" si="118"/>
        <v>0.23191260744985642</v>
      </c>
      <c r="BU30" s="35">
        <f t="shared" si="118"/>
        <v>0.18553008595988513</v>
      </c>
      <c r="BV30" s="35">
        <f t="shared" si="118"/>
        <v>0.13914756446991383</v>
      </c>
      <c r="BW30" s="35">
        <f t="shared" si="118"/>
        <v>9.2765042979942522E-2</v>
      </c>
      <c r="BX30" s="35">
        <f t="shared" si="118"/>
        <v>4.6382521489971212E-2</v>
      </c>
      <c r="BY30" s="33">
        <f t="shared" si="6"/>
        <v>0</v>
      </c>
      <c r="BZ30" s="35">
        <f t="shared" ref="BZ30:CR30" si="119">BY30+($CS30-$BY30)/($CS$2-$BY$2)</f>
        <v>0</v>
      </c>
      <c r="CA30" s="35">
        <f t="shared" si="119"/>
        <v>0</v>
      </c>
      <c r="CB30" s="35">
        <f t="shared" si="119"/>
        <v>0</v>
      </c>
      <c r="CC30" s="35">
        <f t="shared" si="119"/>
        <v>0</v>
      </c>
      <c r="CD30" s="35">
        <f t="shared" si="119"/>
        <v>0</v>
      </c>
      <c r="CE30" s="35">
        <f t="shared" si="119"/>
        <v>0</v>
      </c>
      <c r="CF30" s="35">
        <f t="shared" si="119"/>
        <v>0</v>
      </c>
      <c r="CG30" s="35">
        <f t="shared" si="119"/>
        <v>0</v>
      </c>
      <c r="CH30" s="35">
        <f t="shared" si="119"/>
        <v>0</v>
      </c>
      <c r="CI30" s="35">
        <f t="shared" si="119"/>
        <v>0</v>
      </c>
      <c r="CJ30" s="35">
        <f t="shared" si="119"/>
        <v>0</v>
      </c>
      <c r="CK30" s="35">
        <f t="shared" si="119"/>
        <v>0</v>
      </c>
      <c r="CL30" s="35">
        <f t="shared" si="119"/>
        <v>0</v>
      </c>
      <c r="CM30" s="35">
        <f t="shared" si="119"/>
        <v>0</v>
      </c>
      <c r="CN30" s="35">
        <f t="shared" si="119"/>
        <v>0</v>
      </c>
      <c r="CO30" s="35">
        <f t="shared" si="119"/>
        <v>0</v>
      </c>
      <c r="CP30" s="35">
        <f t="shared" si="119"/>
        <v>0</v>
      </c>
      <c r="CQ30" s="35">
        <f t="shared" si="119"/>
        <v>0</v>
      </c>
      <c r="CR30" s="35">
        <f t="shared" si="119"/>
        <v>0</v>
      </c>
      <c r="CS30" s="33">
        <f t="shared" si="8"/>
        <v>0</v>
      </c>
    </row>
    <row r="31" spans="1:97" hidden="1" x14ac:dyDescent="0.35">
      <c r="A31" s="62" t="s">
        <v>19</v>
      </c>
      <c r="B31" s="63" t="s">
        <v>48</v>
      </c>
      <c r="C31" s="78" t="s">
        <v>49</v>
      </c>
      <c r="D31" s="78" t="s">
        <v>44</v>
      </c>
      <c r="E31" s="79"/>
      <c r="F31" s="80"/>
      <c r="G31" s="81">
        <v>2.2105263157894699</v>
      </c>
      <c r="H31" s="81"/>
      <c r="I31" s="81"/>
      <c r="J31" s="82"/>
      <c r="K31" s="83"/>
      <c r="L31" s="84"/>
      <c r="M31" s="85"/>
      <c r="N31" s="86"/>
      <c r="O31" s="87"/>
      <c r="P31" s="88"/>
      <c r="Q31" s="89"/>
      <c r="W31" s="34">
        <f t="shared" si="9"/>
        <v>2.2105263157894699</v>
      </c>
      <c r="X31" s="35">
        <f t="shared" ref="X31:AL31" si="120">W31+($AM31-$W31)/($AM$2-$W$2)</f>
        <v>2.0723684210526279</v>
      </c>
      <c r="Y31" s="35">
        <f t="shared" si="120"/>
        <v>1.934210526315786</v>
      </c>
      <c r="Z31" s="35">
        <f t="shared" si="120"/>
        <v>1.7960526315789442</v>
      </c>
      <c r="AA31" s="35">
        <f t="shared" si="120"/>
        <v>1.6578947368421024</v>
      </c>
      <c r="AB31" s="35">
        <f t="shared" si="120"/>
        <v>1.5197368421052606</v>
      </c>
      <c r="AC31" s="35">
        <f t="shared" si="120"/>
        <v>1.3815789473684188</v>
      </c>
      <c r="AD31" s="35">
        <f t="shared" si="120"/>
        <v>1.243421052631577</v>
      </c>
      <c r="AE31" s="35">
        <f t="shared" si="120"/>
        <v>1.1052631578947352</v>
      </c>
      <c r="AF31" s="35">
        <f t="shared" si="120"/>
        <v>0.96710526315789336</v>
      </c>
      <c r="AG31" s="35">
        <f t="shared" si="120"/>
        <v>0.82894736842105154</v>
      </c>
      <c r="AH31" s="35">
        <f t="shared" si="120"/>
        <v>0.69078947368420973</v>
      </c>
      <c r="AI31" s="35">
        <f t="shared" si="120"/>
        <v>0.55263157894736792</v>
      </c>
      <c r="AJ31" s="35">
        <f t="shared" si="120"/>
        <v>0.41447368421052605</v>
      </c>
      <c r="AK31" s="35">
        <f t="shared" si="120"/>
        <v>0.27631578947368418</v>
      </c>
      <c r="AL31" s="35">
        <f t="shared" si="120"/>
        <v>0.13815789473684231</v>
      </c>
      <c r="AM31" s="33">
        <f t="shared" si="11"/>
        <v>0</v>
      </c>
      <c r="AN31" s="35">
        <f t="shared" ref="AN31:BF31" si="121">AM31+($BG31-$AM31)/($BG$2-$AM$2)</f>
        <v>0</v>
      </c>
      <c r="AO31" s="35">
        <f t="shared" si="121"/>
        <v>0</v>
      </c>
      <c r="AP31" s="35">
        <f t="shared" si="121"/>
        <v>0</v>
      </c>
      <c r="AQ31" s="35">
        <f t="shared" si="121"/>
        <v>0</v>
      </c>
      <c r="AR31" s="35">
        <f t="shared" si="121"/>
        <v>0</v>
      </c>
      <c r="AS31" s="35">
        <f t="shared" si="121"/>
        <v>0</v>
      </c>
      <c r="AT31" s="35">
        <f t="shared" si="121"/>
        <v>0</v>
      </c>
      <c r="AU31" s="35">
        <f t="shared" si="121"/>
        <v>0</v>
      </c>
      <c r="AV31" s="35">
        <f t="shared" si="121"/>
        <v>0</v>
      </c>
      <c r="AW31" s="35">
        <f t="shared" si="121"/>
        <v>0</v>
      </c>
      <c r="AX31" s="35">
        <f t="shared" si="121"/>
        <v>0</v>
      </c>
      <c r="AY31" s="35">
        <f t="shared" si="121"/>
        <v>0</v>
      </c>
      <c r="AZ31" s="35">
        <f t="shared" si="121"/>
        <v>0</v>
      </c>
      <c r="BA31" s="35">
        <f t="shared" si="121"/>
        <v>0</v>
      </c>
      <c r="BB31" s="35">
        <f t="shared" si="121"/>
        <v>0</v>
      </c>
      <c r="BC31" s="35">
        <f t="shared" si="121"/>
        <v>0</v>
      </c>
      <c r="BD31" s="35">
        <f t="shared" si="121"/>
        <v>0</v>
      </c>
      <c r="BE31" s="35">
        <f t="shared" si="121"/>
        <v>0</v>
      </c>
      <c r="BF31" s="35">
        <f t="shared" si="121"/>
        <v>0</v>
      </c>
      <c r="BG31" s="33">
        <f t="shared" si="13"/>
        <v>0</v>
      </c>
      <c r="BI31" s="34">
        <f t="shared" si="4"/>
        <v>2.2105263157894699</v>
      </c>
      <c r="BJ31" s="35">
        <f t="shared" ref="BJ31:BX31" si="122">BI31+($BY31-$BI31)/($BY$2-$BI$2)</f>
        <v>2.0723684210526279</v>
      </c>
      <c r="BK31" s="35">
        <f t="shared" si="122"/>
        <v>1.934210526315786</v>
      </c>
      <c r="BL31" s="35">
        <f t="shared" si="122"/>
        <v>1.7960526315789442</v>
      </c>
      <c r="BM31" s="35">
        <f t="shared" si="122"/>
        <v>1.6578947368421024</v>
      </c>
      <c r="BN31" s="35">
        <f t="shared" si="122"/>
        <v>1.5197368421052606</v>
      </c>
      <c r="BO31" s="35">
        <f t="shared" si="122"/>
        <v>1.3815789473684188</v>
      </c>
      <c r="BP31" s="35">
        <f t="shared" si="122"/>
        <v>1.243421052631577</v>
      </c>
      <c r="BQ31" s="35">
        <f t="shared" si="122"/>
        <v>1.1052631578947352</v>
      </c>
      <c r="BR31" s="35">
        <f t="shared" si="122"/>
        <v>0.96710526315789336</v>
      </c>
      <c r="BS31" s="35">
        <f t="shared" si="122"/>
        <v>0.82894736842105154</v>
      </c>
      <c r="BT31" s="35">
        <f t="shared" si="122"/>
        <v>0.69078947368420973</v>
      </c>
      <c r="BU31" s="35">
        <f t="shared" si="122"/>
        <v>0.55263157894736792</v>
      </c>
      <c r="BV31" s="35">
        <f t="shared" si="122"/>
        <v>0.41447368421052605</v>
      </c>
      <c r="BW31" s="35">
        <f t="shared" si="122"/>
        <v>0.27631578947368418</v>
      </c>
      <c r="BX31" s="35">
        <f t="shared" si="122"/>
        <v>0.13815789473684231</v>
      </c>
      <c r="BY31" s="33">
        <f t="shared" si="6"/>
        <v>0</v>
      </c>
      <c r="BZ31" s="35">
        <f t="shared" ref="BZ31:CR31" si="123">BY31+($CS31-$BY31)/($CS$2-$BY$2)</f>
        <v>0</v>
      </c>
      <c r="CA31" s="35">
        <f t="shared" si="123"/>
        <v>0</v>
      </c>
      <c r="CB31" s="35">
        <f t="shared" si="123"/>
        <v>0</v>
      </c>
      <c r="CC31" s="35">
        <f t="shared" si="123"/>
        <v>0</v>
      </c>
      <c r="CD31" s="35">
        <f t="shared" si="123"/>
        <v>0</v>
      </c>
      <c r="CE31" s="35">
        <f t="shared" si="123"/>
        <v>0</v>
      </c>
      <c r="CF31" s="35">
        <f t="shared" si="123"/>
        <v>0</v>
      </c>
      <c r="CG31" s="35">
        <f t="shared" si="123"/>
        <v>0</v>
      </c>
      <c r="CH31" s="35">
        <f t="shared" si="123"/>
        <v>0</v>
      </c>
      <c r="CI31" s="35">
        <f t="shared" si="123"/>
        <v>0</v>
      </c>
      <c r="CJ31" s="35">
        <f t="shared" si="123"/>
        <v>0</v>
      </c>
      <c r="CK31" s="35">
        <f t="shared" si="123"/>
        <v>0</v>
      </c>
      <c r="CL31" s="35">
        <f t="shared" si="123"/>
        <v>0</v>
      </c>
      <c r="CM31" s="35">
        <f t="shared" si="123"/>
        <v>0</v>
      </c>
      <c r="CN31" s="35">
        <f t="shared" si="123"/>
        <v>0</v>
      </c>
      <c r="CO31" s="35">
        <f t="shared" si="123"/>
        <v>0</v>
      </c>
      <c r="CP31" s="35">
        <f t="shared" si="123"/>
        <v>0</v>
      </c>
      <c r="CQ31" s="35">
        <f t="shared" si="123"/>
        <v>0</v>
      </c>
      <c r="CR31" s="35">
        <f t="shared" si="123"/>
        <v>0</v>
      </c>
      <c r="CS31" s="33">
        <f t="shared" si="8"/>
        <v>0</v>
      </c>
    </row>
    <row r="32" spans="1:97" hidden="1" x14ac:dyDescent="0.35">
      <c r="A32" s="62" t="s">
        <v>19</v>
      </c>
      <c r="B32" s="63" t="s">
        <v>48</v>
      </c>
      <c r="C32" s="78" t="s">
        <v>49</v>
      </c>
      <c r="D32" s="78" t="s">
        <v>51</v>
      </c>
      <c r="E32" s="79"/>
      <c r="F32" s="80"/>
      <c r="G32" s="81">
        <v>0.1</v>
      </c>
      <c r="H32" s="81"/>
      <c r="I32" s="81"/>
      <c r="J32" s="82"/>
      <c r="K32" s="83"/>
      <c r="L32" s="84"/>
      <c r="M32" s="85"/>
      <c r="N32" s="86"/>
      <c r="O32" s="87"/>
      <c r="P32" s="88"/>
      <c r="Q32" s="89"/>
      <c r="W32" s="34">
        <f t="shared" si="9"/>
        <v>0.1</v>
      </c>
      <c r="X32" s="35">
        <f t="shared" ref="X32:AL32" si="124">W32+($AM32-$W32)/($AM$2-$W$2)</f>
        <v>9.375E-2</v>
      </c>
      <c r="Y32" s="35">
        <f t="shared" si="124"/>
        <v>8.7499999999999994E-2</v>
      </c>
      <c r="Z32" s="35">
        <f t="shared" si="124"/>
        <v>8.1249999999999989E-2</v>
      </c>
      <c r="AA32" s="35">
        <f t="shared" si="124"/>
        <v>7.4999999999999983E-2</v>
      </c>
      <c r="AB32" s="35">
        <f t="shared" si="124"/>
        <v>6.8749999999999978E-2</v>
      </c>
      <c r="AC32" s="35">
        <f t="shared" si="124"/>
        <v>6.2499999999999979E-2</v>
      </c>
      <c r="AD32" s="35">
        <f t="shared" si="124"/>
        <v>5.6249999999999981E-2</v>
      </c>
      <c r="AE32" s="35">
        <f t="shared" si="124"/>
        <v>4.9999999999999982E-2</v>
      </c>
      <c r="AF32" s="35">
        <f t="shared" si="124"/>
        <v>4.3749999999999983E-2</v>
      </c>
      <c r="AG32" s="35">
        <f t="shared" si="124"/>
        <v>3.7499999999999985E-2</v>
      </c>
      <c r="AH32" s="35">
        <f t="shared" si="124"/>
        <v>3.1249999999999986E-2</v>
      </c>
      <c r="AI32" s="35">
        <f t="shared" si="124"/>
        <v>2.4999999999999988E-2</v>
      </c>
      <c r="AJ32" s="35">
        <f t="shared" si="124"/>
        <v>1.8749999999999989E-2</v>
      </c>
      <c r="AK32" s="35">
        <f t="shared" si="124"/>
        <v>1.2499999999999989E-2</v>
      </c>
      <c r="AL32" s="35">
        <f t="shared" si="124"/>
        <v>6.2499999999999882E-3</v>
      </c>
      <c r="AM32" s="33">
        <f t="shared" si="11"/>
        <v>0</v>
      </c>
      <c r="AN32" s="35">
        <f t="shared" ref="AN32:BF32" si="125">AM32+($BG32-$AM32)/($BG$2-$AM$2)</f>
        <v>0</v>
      </c>
      <c r="AO32" s="35">
        <f t="shared" si="125"/>
        <v>0</v>
      </c>
      <c r="AP32" s="35">
        <f t="shared" si="125"/>
        <v>0</v>
      </c>
      <c r="AQ32" s="35">
        <f t="shared" si="125"/>
        <v>0</v>
      </c>
      <c r="AR32" s="35">
        <f t="shared" si="125"/>
        <v>0</v>
      </c>
      <c r="AS32" s="35">
        <f t="shared" si="125"/>
        <v>0</v>
      </c>
      <c r="AT32" s="35">
        <f t="shared" si="125"/>
        <v>0</v>
      </c>
      <c r="AU32" s="35">
        <f t="shared" si="125"/>
        <v>0</v>
      </c>
      <c r="AV32" s="35">
        <f t="shared" si="125"/>
        <v>0</v>
      </c>
      <c r="AW32" s="35">
        <f t="shared" si="125"/>
        <v>0</v>
      </c>
      <c r="AX32" s="35">
        <f t="shared" si="125"/>
        <v>0</v>
      </c>
      <c r="AY32" s="35">
        <f t="shared" si="125"/>
        <v>0</v>
      </c>
      <c r="AZ32" s="35">
        <f t="shared" si="125"/>
        <v>0</v>
      </c>
      <c r="BA32" s="35">
        <f t="shared" si="125"/>
        <v>0</v>
      </c>
      <c r="BB32" s="35">
        <f t="shared" si="125"/>
        <v>0</v>
      </c>
      <c r="BC32" s="35">
        <f t="shared" si="125"/>
        <v>0</v>
      </c>
      <c r="BD32" s="35">
        <f t="shared" si="125"/>
        <v>0</v>
      </c>
      <c r="BE32" s="35">
        <f t="shared" si="125"/>
        <v>0</v>
      </c>
      <c r="BF32" s="35">
        <f t="shared" si="125"/>
        <v>0</v>
      </c>
      <c r="BG32" s="33">
        <f t="shared" si="13"/>
        <v>0</v>
      </c>
      <c r="BI32" s="34">
        <f t="shared" si="4"/>
        <v>0.1</v>
      </c>
      <c r="BJ32" s="35">
        <f t="shared" ref="BJ32:BX32" si="126">BI32+($BY32-$BI32)/($BY$2-$BI$2)</f>
        <v>9.375E-2</v>
      </c>
      <c r="BK32" s="35">
        <f t="shared" si="126"/>
        <v>8.7499999999999994E-2</v>
      </c>
      <c r="BL32" s="35">
        <f t="shared" si="126"/>
        <v>8.1249999999999989E-2</v>
      </c>
      <c r="BM32" s="35">
        <f t="shared" si="126"/>
        <v>7.4999999999999983E-2</v>
      </c>
      <c r="BN32" s="35">
        <f t="shared" si="126"/>
        <v>6.8749999999999978E-2</v>
      </c>
      <c r="BO32" s="35">
        <f t="shared" si="126"/>
        <v>6.2499999999999979E-2</v>
      </c>
      <c r="BP32" s="35">
        <f t="shared" si="126"/>
        <v>5.6249999999999981E-2</v>
      </c>
      <c r="BQ32" s="35">
        <f t="shared" si="126"/>
        <v>4.9999999999999982E-2</v>
      </c>
      <c r="BR32" s="35">
        <f t="shared" si="126"/>
        <v>4.3749999999999983E-2</v>
      </c>
      <c r="BS32" s="35">
        <f t="shared" si="126"/>
        <v>3.7499999999999985E-2</v>
      </c>
      <c r="BT32" s="35">
        <f t="shared" si="126"/>
        <v>3.1249999999999986E-2</v>
      </c>
      <c r="BU32" s="35">
        <f t="shared" si="126"/>
        <v>2.4999999999999988E-2</v>
      </c>
      <c r="BV32" s="35">
        <f t="shared" si="126"/>
        <v>1.8749999999999989E-2</v>
      </c>
      <c r="BW32" s="35">
        <f t="shared" si="126"/>
        <v>1.2499999999999989E-2</v>
      </c>
      <c r="BX32" s="35">
        <f t="shared" si="126"/>
        <v>6.2499999999999882E-3</v>
      </c>
      <c r="BY32" s="33">
        <f t="shared" si="6"/>
        <v>0</v>
      </c>
      <c r="BZ32" s="35">
        <f t="shared" ref="BZ32:CR32" si="127">BY32+($CS32-$BY32)/($CS$2-$BY$2)</f>
        <v>0</v>
      </c>
      <c r="CA32" s="35">
        <f t="shared" si="127"/>
        <v>0</v>
      </c>
      <c r="CB32" s="35">
        <f t="shared" si="127"/>
        <v>0</v>
      </c>
      <c r="CC32" s="35">
        <f t="shared" si="127"/>
        <v>0</v>
      </c>
      <c r="CD32" s="35">
        <f t="shared" si="127"/>
        <v>0</v>
      </c>
      <c r="CE32" s="35">
        <f t="shared" si="127"/>
        <v>0</v>
      </c>
      <c r="CF32" s="35">
        <f t="shared" si="127"/>
        <v>0</v>
      </c>
      <c r="CG32" s="35">
        <f t="shared" si="127"/>
        <v>0</v>
      </c>
      <c r="CH32" s="35">
        <f t="shared" si="127"/>
        <v>0</v>
      </c>
      <c r="CI32" s="35">
        <f t="shared" si="127"/>
        <v>0</v>
      </c>
      <c r="CJ32" s="35">
        <f t="shared" si="127"/>
        <v>0</v>
      </c>
      <c r="CK32" s="35">
        <f t="shared" si="127"/>
        <v>0</v>
      </c>
      <c r="CL32" s="35">
        <f t="shared" si="127"/>
        <v>0</v>
      </c>
      <c r="CM32" s="35">
        <f t="shared" si="127"/>
        <v>0</v>
      </c>
      <c r="CN32" s="35">
        <f t="shared" si="127"/>
        <v>0</v>
      </c>
      <c r="CO32" s="35">
        <f t="shared" si="127"/>
        <v>0</v>
      </c>
      <c r="CP32" s="35">
        <f t="shared" si="127"/>
        <v>0</v>
      </c>
      <c r="CQ32" s="35">
        <f t="shared" si="127"/>
        <v>0</v>
      </c>
      <c r="CR32" s="35">
        <f t="shared" si="127"/>
        <v>0</v>
      </c>
      <c r="CS32" s="33">
        <f t="shared" si="8"/>
        <v>0</v>
      </c>
    </row>
    <row r="33" spans="1:97" hidden="1" x14ac:dyDescent="0.35">
      <c r="A33" s="62" t="s">
        <v>19</v>
      </c>
      <c r="B33" s="63" t="s">
        <v>48</v>
      </c>
      <c r="C33" s="78" t="s">
        <v>49</v>
      </c>
      <c r="D33" s="78" t="s">
        <v>52</v>
      </c>
      <c r="E33" s="79"/>
      <c r="F33" s="80"/>
      <c r="G33" s="81">
        <v>0.01</v>
      </c>
      <c r="H33" s="81"/>
      <c r="I33" s="81"/>
      <c r="J33" s="82"/>
      <c r="K33" s="83"/>
      <c r="L33" s="84"/>
      <c r="M33" s="85"/>
      <c r="N33" s="86"/>
      <c r="O33" s="87"/>
      <c r="P33" s="88"/>
      <c r="Q33" s="89"/>
      <c r="W33" s="34">
        <f t="shared" si="9"/>
        <v>0.01</v>
      </c>
      <c r="X33" s="35">
        <f t="shared" ref="X33:AL33" si="128">W33+($AM33-$W33)/($AM$2-$W$2)</f>
        <v>9.3749999999999997E-3</v>
      </c>
      <c r="Y33" s="35">
        <f t="shared" si="128"/>
        <v>8.7499999999999991E-3</v>
      </c>
      <c r="Z33" s="35">
        <f t="shared" si="128"/>
        <v>8.1249999999999985E-3</v>
      </c>
      <c r="AA33" s="35">
        <f t="shared" si="128"/>
        <v>7.4999999999999989E-3</v>
      </c>
      <c r="AB33" s="35">
        <f t="shared" si="128"/>
        <v>6.8749999999999992E-3</v>
      </c>
      <c r="AC33" s="35">
        <f t="shared" si="128"/>
        <v>6.2499999999999995E-3</v>
      </c>
      <c r="AD33" s="35">
        <f t="shared" si="128"/>
        <v>5.6249999999999998E-3</v>
      </c>
      <c r="AE33" s="35">
        <f t="shared" si="128"/>
        <v>5.0000000000000001E-3</v>
      </c>
      <c r="AF33" s="35">
        <f t="shared" si="128"/>
        <v>4.3750000000000004E-3</v>
      </c>
      <c r="AG33" s="35">
        <f t="shared" si="128"/>
        <v>3.7500000000000003E-3</v>
      </c>
      <c r="AH33" s="35">
        <f t="shared" si="128"/>
        <v>3.1250000000000002E-3</v>
      </c>
      <c r="AI33" s="35">
        <f t="shared" si="128"/>
        <v>2.5000000000000001E-3</v>
      </c>
      <c r="AJ33" s="35">
        <f t="shared" si="128"/>
        <v>1.8749999999999999E-3</v>
      </c>
      <c r="AK33" s="35">
        <f t="shared" si="128"/>
        <v>1.2499999999999998E-3</v>
      </c>
      <c r="AL33" s="35">
        <f t="shared" si="128"/>
        <v>6.249999999999998E-4</v>
      </c>
      <c r="AM33" s="33">
        <f t="shared" si="11"/>
        <v>0</v>
      </c>
      <c r="AN33" s="35">
        <f t="shared" ref="AN33:BF33" si="129">AM33+($BG33-$AM33)/($BG$2-$AM$2)</f>
        <v>0</v>
      </c>
      <c r="AO33" s="35">
        <f t="shared" si="129"/>
        <v>0</v>
      </c>
      <c r="AP33" s="35">
        <f t="shared" si="129"/>
        <v>0</v>
      </c>
      <c r="AQ33" s="35">
        <f t="shared" si="129"/>
        <v>0</v>
      </c>
      <c r="AR33" s="35">
        <f t="shared" si="129"/>
        <v>0</v>
      </c>
      <c r="AS33" s="35">
        <f t="shared" si="129"/>
        <v>0</v>
      </c>
      <c r="AT33" s="35">
        <f t="shared" si="129"/>
        <v>0</v>
      </c>
      <c r="AU33" s="35">
        <f t="shared" si="129"/>
        <v>0</v>
      </c>
      <c r="AV33" s="35">
        <f t="shared" si="129"/>
        <v>0</v>
      </c>
      <c r="AW33" s="35">
        <f t="shared" si="129"/>
        <v>0</v>
      </c>
      <c r="AX33" s="35">
        <f t="shared" si="129"/>
        <v>0</v>
      </c>
      <c r="AY33" s="35">
        <f t="shared" si="129"/>
        <v>0</v>
      </c>
      <c r="AZ33" s="35">
        <f t="shared" si="129"/>
        <v>0</v>
      </c>
      <c r="BA33" s="35">
        <f t="shared" si="129"/>
        <v>0</v>
      </c>
      <c r="BB33" s="35">
        <f t="shared" si="129"/>
        <v>0</v>
      </c>
      <c r="BC33" s="35">
        <f t="shared" si="129"/>
        <v>0</v>
      </c>
      <c r="BD33" s="35">
        <f t="shared" si="129"/>
        <v>0</v>
      </c>
      <c r="BE33" s="35">
        <f t="shared" si="129"/>
        <v>0</v>
      </c>
      <c r="BF33" s="35">
        <f t="shared" si="129"/>
        <v>0</v>
      </c>
      <c r="BG33" s="33">
        <f t="shared" si="13"/>
        <v>0</v>
      </c>
      <c r="BI33" s="34">
        <f t="shared" si="4"/>
        <v>0.01</v>
      </c>
      <c r="BJ33" s="35">
        <f t="shared" ref="BJ33:BX33" si="130">BI33+($BY33-$BI33)/($BY$2-$BI$2)</f>
        <v>9.3749999999999997E-3</v>
      </c>
      <c r="BK33" s="35">
        <f t="shared" si="130"/>
        <v>8.7499999999999991E-3</v>
      </c>
      <c r="BL33" s="35">
        <f t="shared" si="130"/>
        <v>8.1249999999999985E-3</v>
      </c>
      <c r="BM33" s="35">
        <f t="shared" si="130"/>
        <v>7.4999999999999989E-3</v>
      </c>
      <c r="BN33" s="35">
        <f t="shared" si="130"/>
        <v>6.8749999999999992E-3</v>
      </c>
      <c r="BO33" s="35">
        <f t="shared" si="130"/>
        <v>6.2499999999999995E-3</v>
      </c>
      <c r="BP33" s="35">
        <f t="shared" si="130"/>
        <v>5.6249999999999998E-3</v>
      </c>
      <c r="BQ33" s="35">
        <f t="shared" si="130"/>
        <v>5.0000000000000001E-3</v>
      </c>
      <c r="BR33" s="35">
        <f t="shared" si="130"/>
        <v>4.3750000000000004E-3</v>
      </c>
      <c r="BS33" s="35">
        <f t="shared" si="130"/>
        <v>3.7500000000000003E-3</v>
      </c>
      <c r="BT33" s="35">
        <f t="shared" si="130"/>
        <v>3.1250000000000002E-3</v>
      </c>
      <c r="BU33" s="35">
        <f t="shared" si="130"/>
        <v>2.5000000000000001E-3</v>
      </c>
      <c r="BV33" s="35">
        <f t="shared" si="130"/>
        <v>1.8749999999999999E-3</v>
      </c>
      <c r="BW33" s="35">
        <f t="shared" si="130"/>
        <v>1.2499999999999998E-3</v>
      </c>
      <c r="BX33" s="35">
        <f t="shared" si="130"/>
        <v>6.249999999999998E-4</v>
      </c>
      <c r="BY33" s="33">
        <f t="shared" si="6"/>
        <v>0</v>
      </c>
      <c r="BZ33" s="35">
        <f t="shared" ref="BZ33:CR33" si="131">BY33+($CS33-$BY33)/($CS$2-$BY$2)</f>
        <v>0</v>
      </c>
      <c r="CA33" s="35">
        <f t="shared" si="131"/>
        <v>0</v>
      </c>
      <c r="CB33" s="35">
        <f t="shared" si="131"/>
        <v>0</v>
      </c>
      <c r="CC33" s="35">
        <f t="shared" si="131"/>
        <v>0</v>
      </c>
      <c r="CD33" s="35">
        <f t="shared" si="131"/>
        <v>0</v>
      </c>
      <c r="CE33" s="35">
        <f t="shared" si="131"/>
        <v>0</v>
      </c>
      <c r="CF33" s="35">
        <f t="shared" si="131"/>
        <v>0</v>
      </c>
      <c r="CG33" s="35">
        <f t="shared" si="131"/>
        <v>0</v>
      </c>
      <c r="CH33" s="35">
        <f t="shared" si="131"/>
        <v>0</v>
      </c>
      <c r="CI33" s="35">
        <f t="shared" si="131"/>
        <v>0</v>
      </c>
      <c r="CJ33" s="35">
        <f t="shared" si="131"/>
        <v>0</v>
      </c>
      <c r="CK33" s="35">
        <f t="shared" si="131"/>
        <v>0</v>
      </c>
      <c r="CL33" s="35">
        <f t="shared" si="131"/>
        <v>0</v>
      </c>
      <c r="CM33" s="35">
        <f t="shared" si="131"/>
        <v>0</v>
      </c>
      <c r="CN33" s="35">
        <f t="shared" si="131"/>
        <v>0</v>
      </c>
      <c r="CO33" s="35">
        <f t="shared" si="131"/>
        <v>0</v>
      </c>
      <c r="CP33" s="35">
        <f t="shared" si="131"/>
        <v>0</v>
      </c>
      <c r="CQ33" s="35">
        <f t="shared" si="131"/>
        <v>0</v>
      </c>
      <c r="CR33" s="35">
        <f t="shared" si="131"/>
        <v>0</v>
      </c>
      <c r="CS33" s="33">
        <f t="shared" si="8"/>
        <v>0</v>
      </c>
    </row>
    <row r="34" spans="1:97" hidden="1" x14ac:dyDescent="0.35">
      <c r="A34" s="62" t="s">
        <v>19</v>
      </c>
      <c r="B34" s="63" t="s">
        <v>48</v>
      </c>
      <c r="C34" s="78" t="s">
        <v>49</v>
      </c>
      <c r="D34" s="78" t="s">
        <v>53</v>
      </c>
      <c r="E34" s="79"/>
      <c r="F34" s="80"/>
      <c r="G34" s="81">
        <v>0.1</v>
      </c>
      <c r="H34" s="81"/>
      <c r="I34" s="81"/>
      <c r="J34" s="82"/>
      <c r="K34" s="83"/>
      <c r="L34" s="84"/>
      <c r="M34" s="85"/>
      <c r="N34" s="86"/>
      <c r="O34" s="87"/>
      <c r="P34" s="88"/>
      <c r="Q34" s="89"/>
      <c r="W34" s="34">
        <f t="shared" si="9"/>
        <v>0.1</v>
      </c>
      <c r="X34" s="35">
        <f t="shared" ref="X34:AL34" si="132">W34+($AM34-$W34)/($AM$2-$W$2)</f>
        <v>9.375E-2</v>
      </c>
      <c r="Y34" s="35">
        <f t="shared" si="132"/>
        <v>8.7499999999999994E-2</v>
      </c>
      <c r="Z34" s="35">
        <f t="shared" si="132"/>
        <v>8.1249999999999989E-2</v>
      </c>
      <c r="AA34" s="35">
        <f t="shared" si="132"/>
        <v>7.4999999999999983E-2</v>
      </c>
      <c r="AB34" s="35">
        <f t="shared" si="132"/>
        <v>6.8749999999999978E-2</v>
      </c>
      <c r="AC34" s="35">
        <f t="shared" si="132"/>
        <v>6.2499999999999979E-2</v>
      </c>
      <c r="AD34" s="35">
        <f t="shared" si="132"/>
        <v>5.6249999999999981E-2</v>
      </c>
      <c r="AE34" s="35">
        <f t="shared" si="132"/>
        <v>4.9999999999999982E-2</v>
      </c>
      <c r="AF34" s="35">
        <f t="shared" si="132"/>
        <v>4.3749999999999983E-2</v>
      </c>
      <c r="AG34" s="35">
        <f t="shared" si="132"/>
        <v>3.7499999999999985E-2</v>
      </c>
      <c r="AH34" s="35">
        <f t="shared" si="132"/>
        <v>3.1249999999999986E-2</v>
      </c>
      <c r="AI34" s="35">
        <f t="shared" si="132"/>
        <v>2.4999999999999988E-2</v>
      </c>
      <c r="AJ34" s="35">
        <f t="shared" si="132"/>
        <v>1.8749999999999989E-2</v>
      </c>
      <c r="AK34" s="35">
        <f t="shared" si="132"/>
        <v>1.2499999999999989E-2</v>
      </c>
      <c r="AL34" s="35">
        <f t="shared" si="132"/>
        <v>6.2499999999999882E-3</v>
      </c>
      <c r="AM34" s="33">
        <f t="shared" si="11"/>
        <v>0</v>
      </c>
      <c r="AN34" s="35">
        <f t="shared" ref="AN34:BF34" si="133">AM34+($BG34-$AM34)/($BG$2-$AM$2)</f>
        <v>0</v>
      </c>
      <c r="AO34" s="35">
        <f t="shared" si="133"/>
        <v>0</v>
      </c>
      <c r="AP34" s="35">
        <f t="shared" si="133"/>
        <v>0</v>
      </c>
      <c r="AQ34" s="35">
        <f t="shared" si="133"/>
        <v>0</v>
      </c>
      <c r="AR34" s="35">
        <f t="shared" si="133"/>
        <v>0</v>
      </c>
      <c r="AS34" s="35">
        <f t="shared" si="133"/>
        <v>0</v>
      </c>
      <c r="AT34" s="35">
        <f t="shared" si="133"/>
        <v>0</v>
      </c>
      <c r="AU34" s="35">
        <f t="shared" si="133"/>
        <v>0</v>
      </c>
      <c r="AV34" s="35">
        <f t="shared" si="133"/>
        <v>0</v>
      </c>
      <c r="AW34" s="35">
        <f t="shared" si="133"/>
        <v>0</v>
      </c>
      <c r="AX34" s="35">
        <f t="shared" si="133"/>
        <v>0</v>
      </c>
      <c r="AY34" s="35">
        <f t="shared" si="133"/>
        <v>0</v>
      </c>
      <c r="AZ34" s="35">
        <f t="shared" si="133"/>
        <v>0</v>
      </c>
      <c r="BA34" s="35">
        <f t="shared" si="133"/>
        <v>0</v>
      </c>
      <c r="BB34" s="35">
        <f t="shared" si="133"/>
        <v>0</v>
      </c>
      <c r="BC34" s="35">
        <f t="shared" si="133"/>
        <v>0</v>
      </c>
      <c r="BD34" s="35">
        <f t="shared" si="133"/>
        <v>0</v>
      </c>
      <c r="BE34" s="35">
        <f t="shared" si="133"/>
        <v>0</v>
      </c>
      <c r="BF34" s="35">
        <f t="shared" si="133"/>
        <v>0</v>
      </c>
      <c r="BG34" s="33">
        <f t="shared" si="13"/>
        <v>0</v>
      </c>
      <c r="BI34" s="34">
        <f t="shared" si="4"/>
        <v>0.1</v>
      </c>
      <c r="BJ34" s="35">
        <f t="shared" ref="BJ34:BX34" si="134">BI34+($BY34-$BI34)/($BY$2-$BI$2)</f>
        <v>9.375E-2</v>
      </c>
      <c r="BK34" s="35">
        <f t="shared" si="134"/>
        <v>8.7499999999999994E-2</v>
      </c>
      <c r="BL34" s="35">
        <f t="shared" si="134"/>
        <v>8.1249999999999989E-2</v>
      </c>
      <c r="BM34" s="35">
        <f t="shared" si="134"/>
        <v>7.4999999999999983E-2</v>
      </c>
      <c r="BN34" s="35">
        <f t="shared" si="134"/>
        <v>6.8749999999999978E-2</v>
      </c>
      <c r="BO34" s="35">
        <f t="shared" si="134"/>
        <v>6.2499999999999979E-2</v>
      </c>
      <c r="BP34" s="35">
        <f t="shared" si="134"/>
        <v>5.6249999999999981E-2</v>
      </c>
      <c r="BQ34" s="35">
        <f t="shared" si="134"/>
        <v>4.9999999999999982E-2</v>
      </c>
      <c r="BR34" s="35">
        <f t="shared" si="134"/>
        <v>4.3749999999999983E-2</v>
      </c>
      <c r="BS34" s="35">
        <f t="shared" si="134"/>
        <v>3.7499999999999985E-2</v>
      </c>
      <c r="BT34" s="35">
        <f t="shared" si="134"/>
        <v>3.1249999999999986E-2</v>
      </c>
      <c r="BU34" s="35">
        <f t="shared" si="134"/>
        <v>2.4999999999999988E-2</v>
      </c>
      <c r="BV34" s="35">
        <f t="shared" si="134"/>
        <v>1.8749999999999989E-2</v>
      </c>
      <c r="BW34" s="35">
        <f t="shared" si="134"/>
        <v>1.2499999999999989E-2</v>
      </c>
      <c r="BX34" s="35">
        <f t="shared" si="134"/>
        <v>6.2499999999999882E-3</v>
      </c>
      <c r="BY34" s="33">
        <f t="shared" si="6"/>
        <v>0</v>
      </c>
      <c r="BZ34" s="35">
        <f t="shared" ref="BZ34:CR34" si="135">BY34+($CS34-$BY34)/($CS$2-$BY$2)</f>
        <v>0</v>
      </c>
      <c r="CA34" s="35">
        <f t="shared" si="135"/>
        <v>0</v>
      </c>
      <c r="CB34" s="35">
        <f t="shared" si="135"/>
        <v>0</v>
      </c>
      <c r="CC34" s="35">
        <f t="shared" si="135"/>
        <v>0</v>
      </c>
      <c r="CD34" s="35">
        <f t="shared" si="135"/>
        <v>0</v>
      </c>
      <c r="CE34" s="35">
        <f t="shared" si="135"/>
        <v>0</v>
      </c>
      <c r="CF34" s="35">
        <f t="shared" si="135"/>
        <v>0</v>
      </c>
      <c r="CG34" s="35">
        <f t="shared" si="135"/>
        <v>0</v>
      </c>
      <c r="CH34" s="35">
        <f t="shared" si="135"/>
        <v>0</v>
      </c>
      <c r="CI34" s="35">
        <f t="shared" si="135"/>
        <v>0</v>
      </c>
      <c r="CJ34" s="35">
        <f t="shared" si="135"/>
        <v>0</v>
      </c>
      <c r="CK34" s="35">
        <f t="shared" si="135"/>
        <v>0</v>
      </c>
      <c r="CL34" s="35">
        <f t="shared" si="135"/>
        <v>0</v>
      </c>
      <c r="CM34" s="35">
        <f t="shared" si="135"/>
        <v>0</v>
      </c>
      <c r="CN34" s="35">
        <f t="shared" si="135"/>
        <v>0</v>
      </c>
      <c r="CO34" s="35">
        <f t="shared" si="135"/>
        <v>0</v>
      </c>
      <c r="CP34" s="35">
        <f t="shared" si="135"/>
        <v>0</v>
      </c>
      <c r="CQ34" s="35">
        <f t="shared" si="135"/>
        <v>0</v>
      </c>
      <c r="CR34" s="35">
        <f t="shared" si="135"/>
        <v>0</v>
      </c>
      <c r="CS34" s="33">
        <f t="shared" si="8"/>
        <v>0</v>
      </c>
    </row>
    <row r="35" spans="1:97" hidden="1" x14ac:dyDescent="0.35">
      <c r="A35" s="62" t="s">
        <v>19</v>
      </c>
      <c r="B35" s="63" t="s">
        <v>48</v>
      </c>
      <c r="C35" s="78" t="s">
        <v>49</v>
      </c>
      <c r="D35" s="78" t="s">
        <v>54</v>
      </c>
      <c r="E35" s="79"/>
      <c r="F35" s="80"/>
      <c r="G35" s="81">
        <v>0.21517808555000201</v>
      </c>
      <c r="H35" s="81"/>
      <c r="I35" s="81"/>
      <c r="J35" s="82"/>
      <c r="K35" s="83"/>
      <c r="L35" s="84"/>
      <c r="M35" s="85"/>
      <c r="N35" s="86"/>
      <c r="O35" s="87"/>
      <c r="P35" s="88"/>
      <c r="Q35" s="89"/>
      <c r="W35" s="34">
        <f t="shared" si="9"/>
        <v>0.21517808555000201</v>
      </c>
      <c r="X35" s="35">
        <f t="shared" ref="X35:AL35" si="136">W35+($AM35-$W35)/($AM$2-$W$2)</f>
        <v>0.20172945520312688</v>
      </c>
      <c r="Y35" s="35">
        <f t="shared" si="136"/>
        <v>0.18828082485625175</v>
      </c>
      <c r="Z35" s="35">
        <f t="shared" si="136"/>
        <v>0.17483219450937662</v>
      </c>
      <c r="AA35" s="35">
        <f t="shared" si="136"/>
        <v>0.16138356416250149</v>
      </c>
      <c r="AB35" s="35">
        <f t="shared" si="136"/>
        <v>0.14793493381562636</v>
      </c>
      <c r="AC35" s="35">
        <f t="shared" si="136"/>
        <v>0.13448630346875123</v>
      </c>
      <c r="AD35" s="35">
        <f t="shared" si="136"/>
        <v>0.1210376731218761</v>
      </c>
      <c r="AE35" s="35">
        <f t="shared" si="136"/>
        <v>0.10758904277500098</v>
      </c>
      <c r="AF35" s="35">
        <f t="shared" si="136"/>
        <v>9.4140412428125847E-2</v>
      </c>
      <c r="AG35" s="35">
        <f t="shared" si="136"/>
        <v>8.0691782081250718E-2</v>
      </c>
      <c r="AH35" s="35">
        <f t="shared" si="136"/>
        <v>6.7243151734375589E-2</v>
      </c>
      <c r="AI35" s="35">
        <f t="shared" si="136"/>
        <v>5.379452138750046E-2</v>
      </c>
      <c r="AJ35" s="35">
        <f t="shared" si="136"/>
        <v>4.0345891040625331E-2</v>
      </c>
      <c r="AK35" s="35">
        <f t="shared" si="136"/>
        <v>2.6897260693750206E-2</v>
      </c>
      <c r="AL35" s="35">
        <f t="shared" si="136"/>
        <v>1.344863034687508E-2</v>
      </c>
      <c r="AM35" s="33">
        <f t="shared" si="11"/>
        <v>0</v>
      </c>
      <c r="AN35" s="35">
        <f t="shared" ref="AN35:BF35" si="137">AM35+($BG35-$AM35)/($BG$2-$AM$2)</f>
        <v>0</v>
      </c>
      <c r="AO35" s="35">
        <f t="shared" si="137"/>
        <v>0</v>
      </c>
      <c r="AP35" s="35">
        <f t="shared" si="137"/>
        <v>0</v>
      </c>
      <c r="AQ35" s="35">
        <f t="shared" si="137"/>
        <v>0</v>
      </c>
      <c r="AR35" s="35">
        <f t="shared" si="137"/>
        <v>0</v>
      </c>
      <c r="AS35" s="35">
        <f t="shared" si="137"/>
        <v>0</v>
      </c>
      <c r="AT35" s="35">
        <f t="shared" si="137"/>
        <v>0</v>
      </c>
      <c r="AU35" s="35">
        <f t="shared" si="137"/>
        <v>0</v>
      </c>
      <c r="AV35" s="35">
        <f t="shared" si="137"/>
        <v>0</v>
      </c>
      <c r="AW35" s="35">
        <f t="shared" si="137"/>
        <v>0</v>
      </c>
      <c r="AX35" s="35">
        <f t="shared" si="137"/>
        <v>0</v>
      </c>
      <c r="AY35" s="35">
        <f t="shared" si="137"/>
        <v>0</v>
      </c>
      <c r="AZ35" s="35">
        <f t="shared" si="137"/>
        <v>0</v>
      </c>
      <c r="BA35" s="35">
        <f t="shared" si="137"/>
        <v>0</v>
      </c>
      <c r="BB35" s="35">
        <f t="shared" si="137"/>
        <v>0</v>
      </c>
      <c r="BC35" s="35">
        <f t="shared" si="137"/>
        <v>0</v>
      </c>
      <c r="BD35" s="35">
        <f t="shared" si="137"/>
        <v>0</v>
      </c>
      <c r="BE35" s="35">
        <f t="shared" si="137"/>
        <v>0</v>
      </c>
      <c r="BF35" s="35">
        <f t="shared" si="137"/>
        <v>0</v>
      </c>
      <c r="BG35" s="33">
        <f t="shared" si="13"/>
        <v>0</v>
      </c>
      <c r="BI35" s="34">
        <f t="shared" ref="BI35:BI66" si="138">$G35</f>
        <v>0.21517808555000201</v>
      </c>
      <c r="BJ35" s="35">
        <f t="shared" ref="BJ35:BX35" si="139">BI35+($BY35-$BI35)/($BY$2-$BI$2)</f>
        <v>0.20172945520312688</v>
      </c>
      <c r="BK35" s="35">
        <f t="shared" si="139"/>
        <v>0.18828082485625175</v>
      </c>
      <c r="BL35" s="35">
        <f t="shared" si="139"/>
        <v>0.17483219450937662</v>
      </c>
      <c r="BM35" s="35">
        <f t="shared" si="139"/>
        <v>0.16138356416250149</v>
      </c>
      <c r="BN35" s="35">
        <f t="shared" si="139"/>
        <v>0.14793493381562636</v>
      </c>
      <c r="BO35" s="35">
        <f t="shared" si="139"/>
        <v>0.13448630346875123</v>
      </c>
      <c r="BP35" s="35">
        <f t="shared" si="139"/>
        <v>0.1210376731218761</v>
      </c>
      <c r="BQ35" s="35">
        <f t="shared" si="139"/>
        <v>0.10758904277500098</v>
      </c>
      <c r="BR35" s="35">
        <f t="shared" si="139"/>
        <v>9.4140412428125847E-2</v>
      </c>
      <c r="BS35" s="35">
        <f t="shared" si="139"/>
        <v>8.0691782081250718E-2</v>
      </c>
      <c r="BT35" s="35">
        <f t="shared" si="139"/>
        <v>6.7243151734375589E-2</v>
      </c>
      <c r="BU35" s="35">
        <f t="shared" si="139"/>
        <v>5.379452138750046E-2</v>
      </c>
      <c r="BV35" s="35">
        <f t="shared" si="139"/>
        <v>4.0345891040625331E-2</v>
      </c>
      <c r="BW35" s="35">
        <f t="shared" si="139"/>
        <v>2.6897260693750206E-2</v>
      </c>
      <c r="BX35" s="35">
        <f t="shared" si="139"/>
        <v>1.344863034687508E-2</v>
      </c>
      <c r="BY35" s="33">
        <f t="shared" ref="BY35:BY66" si="140">$T35</f>
        <v>0</v>
      </c>
      <c r="BZ35" s="35">
        <f t="shared" ref="BZ35:CR35" si="141">BY35+($CS35-$BY35)/($CS$2-$BY$2)</f>
        <v>0</v>
      </c>
      <c r="CA35" s="35">
        <f t="shared" si="141"/>
        <v>0</v>
      </c>
      <c r="CB35" s="35">
        <f t="shared" si="141"/>
        <v>0</v>
      </c>
      <c r="CC35" s="35">
        <f t="shared" si="141"/>
        <v>0</v>
      </c>
      <c r="CD35" s="35">
        <f t="shared" si="141"/>
        <v>0</v>
      </c>
      <c r="CE35" s="35">
        <f t="shared" si="141"/>
        <v>0</v>
      </c>
      <c r="CF35" s="35">
        <f t="shared" si="141"/>
        <v>0</v>
      </c>
      <c r="CG35" s="35">
        <f t="shared" si="141"/>
        <v>0</v>
      </c>
      <c r="CH35" s="35">
        <f t="shared" si="141"/>
        <v>0</v>
      </c>
      <c r="CI35" s="35">
        <f t="shared" si="141"/>
        <v>0</v>
      </c>
      <c r="CJ35" s="35">
        <f t="shared" si="141"/>
        <v>0</v>
      </c>
      <c r="CK35" s="35">
        <f t="shared" si="141"/>
        <v>0</v>
      </c>
      <c r="CL35" s="35">
        <f t="shared" si="141"/>
        <v>0</v>
      </c>
      <c r="CM35" s="35">
        <f t="shared" si="141"/>
        <v>0</v>
      </c>
      <c r="CN35" s="35">
        <f t="shared" si="141"/>
        <v>0</v>
      </c>
      <c r="CO35" s="35">
        <f t="shared" si="141"/>
        <v>0</v>
      </c>
      <c r="CP35" s="35">
        <f t="shared" si="141"/>
        <v>0</v>
      </c>
      <c r="CQ35" s="35">
        <f t="shared" si="141"/>
        <v>0</v>
      </c>
      <c r="CR35" s="35">
        <f t="shared" si="141"/>
        <v>0</v>
      </c>
      <c r="CS35" s="33">
        <f t="shared" ref="CS35:CS66" si="142">$U35</f>
        <v>0</v>
      </c>
    </row>
    <row r="36" spans="1:97" hidden="1" x14ac:dyDescent="0.35">
      <c r="A36" s="62" t="s">
        <v>19</v>
      </c>
      <c r="B36" s="63" t="s">
        <v>48</v>
      </c>
      <c r="C36" s="78" t="s">
        <v>49</v>
      </c>
      <c r="D36" s="78" t="s">
        <v>55</v>
      </c>
      <c r="E36" s="79"/>
      <c r="F36" s="80"/>
      <c r="G36" s="81">
        <v>0.29750419614041401</v>
      </c>
      <c r="H36" s="81"/>
      <c r="I36" s="81"/>
      <c r="J36" s="82"/>
      <c r="K36" s="83"/>
      <c r="L36" s="84"/>
      <c r="M36" s="85"/>
      <c r="N36" s="86"/>
      <c r="O36" s="87"/>
      <c r="P36" s="88"/>
      <c r="Q36" s="89"/>
      <c r="W36" s="34">
        <f t="shared" ref="W36:W67" si="143">G36</f>
        <v>0.29750419614041401</v>
      </c>
      <c r="X36" s="35">
        <f t="shared" ref="X36:AL36" si="144">W36+($AM36-$W36)/($AM$2-$W$2)</f>
        <v>0.27891018388163813</v>
      </c>
      <c r="Y36" s="35">
        <f t="shared" si="144"/>
        <v>0.26031617162286225</v>
      </c>
      <c r="Z36" s="35">
        <f t="shared" si="144"/>
        <v>0.24172215936408636</v>
      </c>
      <c r="AA36" s="35">
        <f t="shared" si="144"/>
        <v>0.22312814710531048</v>
      </c>
      <c r="AB36" s="35">
        <f t="shared" si="144"/>
        <v>0.2045341348465346</v>
      </c>
      <c r="AC36" s="35">
        <f t="shared" si="144"/>
        <v>0.18594012258775872</v>
      </c>
      <c r="AD36" s="35">
        <f t="shared" si="144"/>
        <v>0.16734611032898283</v>
      </c>
      <c r="AE36" s="35">
        <f t="shared" si="144"/>
        <v>0.14875209807020695</v>
      </c>
      <c r="AF36" s="35">
        <f t="shared" si="144"/>
        <v>0.13015808581143107</v>
      </c>
      <c r="AG36" s="35">
        <f t="shared" si="144"/>
        <v>0.11156407355265519</v>
      </c>
      <c r="AH36" s="35">
        <f t="shared" si="144"/>
        <v>9.2970061293879303E-2</v>
      </c>
      <c r="AI36" s="35">
        <f t="shared" si="144"/>
        <v>7.437604903510342E-2</v>
      </c>
      <c r="AJ36" s="35">
        <f t="shared" si="144"/>
        <v>5.5782036776327544E-2</v>
      </c>
      <c r="AK36" s="35">
        <f t="shared" si="144"/>
        <v>3.7188024517551668E-2</v>
      </c>
      <c r="AL36" s="35">
        <f t="shared" si="144"/>
        <v>1.8594012258775793E-2</v>
      </c>
      <c r="AM36" s="33">
        <f t="shared" ref="AM36:AM67" si="145">R36</f>
        <v>0</v>
      </c>
      <c r="AN36" s="35">
        <f t="shared" ref="AN36:BF36" si="146">AM36+($BG36-$AM36)/($BG$2-$AM$2)</f>
        <v>0</v>
      </c>
      <c r="AO36" s="35">
        <f t="shared" si="146"/>
        <v>0</v>
      </c>
      <c r="AP36" s="35">
        <f t="shared" si="146"/>
        <v>0</v>
      </c>
      <c r="AQ36" s="35">
        <f t="shared" si="146"/>
        <v>0</v>
      </c>
      <c r="AR36" s="35">
        <f t="shared" si="146"/>
        <v>0</v>
      </c>
      <c r="AS36" s="35">
        <f t="shared" si="146"/>
        <v>0</v>
      </c>
      <c r="AT36" s="35">
        <f t="shared" si="146"/>
        <v>0</v>
      </c>
      <c r="AU36" s="35">
        <f t="shared" si="146"/>
        <v>0</v>
      </c>
      <c r="AV36" s="35">
        <f t="shared" si="146"/>
        <v>0</v>
      </c>
      <c r="AW36" s="35">
        <f t="shared" si="146"/>
        <v>0</v>
      </c>
      <c r="AX36" s="35">
        <f t="shared" si="146"/>
        <v>0</v>
      </c>
      <c r="AY36" s="35">
        <f t="shared" si="146"/>
        <v>0</v>
      </c>
      <c r="AZ36" s="35">
        <f t="shared" si="146"/>
        <v>0</v>
      </c>
      <c r="BA36" s="35">
        <f t="shared" si="146"/>
        <v>0</v>
      </c>
      <c r="BB36" s="35">
        <f t="shared" si="146"/>
        <v>0</v>
      </c>
      <c r="BC36" s="35">
        <f t="shared" si="146"/>
        <v>0</v>
      </c>
      <c r="BD36" s="35">
        <f t="shared" si="146"/>
        <v>0</v>
      </c>
      <c r="BE36" s="35">
        <f t="shared" si="146"/>
        <v>0</v>
      </c>
      <c r="BF36" s="35">
        <f t="shared" si="146"/>
        <v>0</v>
      </c>
      <c r="BG36" s="33">
        <f t="shared" ref="BG36:BG67" si="147">S36</f>
        <v>0</v>
      </c>
      <c r="BI36" s="34">
        <f t="shared" si="138"/>
        <v>0.29750419614041401</v>
      </c>
      <c r="BJ36" s="35">
        <f t="shared" ref="BJ36:BX36" si="148">BI36+($BY36-$BI36)/($BY$2-$BI$2)</f>
        <v>0.27891018388163813</v>
      </c>
      <c r="BK36" s="35">
        <f t="shared" si="148"/>
        <v>0.26031617162286225</v>
      </c>
      <c r="BL36" s="35">
        <f t="shared" si="148"/>
        <v>0.24172215936408636</v>
      </c>
      <c r="BM36" s="35">
        <f t="shared" si="148"/>
        <v>0.22312814710531048</v>
      </c>
      <c r="BN36" s="35">
        <f t="shared" si="148"/>
        <v>0.2045341348465346</v>
      </c>
      <c r="BO36" s="35">
        <f t="shared" si="148"/>
        <v>0.18594012258775872</v>
      </c>
      <c r="BP36" s="35">
        <f t="shared" si="148"/>
        <v>0.16734611032898283</v>
      </c>
      <c r="BQ36" s="35">
        <f t="shared" si="148"/>
        <v>0.14875209807020695</v>
      </c>
      <c r="BR36" s="35">
        <f t="shared" si="148"/>
        <v>0.13015808581143107</v>
      </c>
      <c r="BS36" s="35">
        <f t="shared" si="148"/>
        <v>0.11156407355265519</v>
      </c>
      <c r="BT36" s="35">
        <f t="shared" si="148"/>
        <v>9.2970061293879303E-2</v>
      </c>
      <c r="BU36" s="35">
        <f t="shared" si="148"/>
        <v>7.437604903510342E-2</v>
      </c>
      <c r="BV36" s="35">
        <f t="shared" si="148"/>
        <v>5.5782036776327544E-2</v>
      </c>
      <c r="BW36" s="35">
        <f t="shared" si="148"/>
        <v>3.7188024517551668E-2</v>
      </c>
      <c r="BX36" s="35">
        <f t="shared" si="148"/>
        <v>1.8594012258775793E-2</v>
      </c>
      <c r="BY36" s="33">
        <f t="shared" si="140"/>
        <v>0</v>
      </c>
      <c r="BZ36" s="35">
        <f t="shared" ref="BZ36:CR36" si="149">BY36+($CS36-$BY36)/($CS$2-$BY$2)</f>
        <v>0</v>
      </c>
      <c r="CA36" s="35">
        <f t="shared" si="149"/>
        <v>0</v>
      </c>
      <c r="CB36" s="35">
        <f t="shared" si="149"/>
        <v>0</v>
      </c>
      <c r="CC36" s="35">
        <f t="shared" si="149"/>
        <v>0</v>
      </c>
      <c r="CD36" s="35">
        <f t="shared" si="149"/>
        <v>0</v>
      </c>
      <c r="CE36" s="35">
        <f t="shared" si="149"/>
        <v>0</v>
      </c>
      <c r="CF36" s="35">
        <f t="shared" si="149"/>
        <v>0</v>
      </c>
      <c r="CG36" s="35">
        <f t="shared" si="149"/>
        <v>0</v>
      </c>
      <c r="CH36" s="35">
        <f t="shared" si="149"/>
        <v>0</v>
      </c>
      <c r="CI36" s="35">
        <f t="shared" si="149"/>
        <v>0</v>
      </c>
      <c r="CJ36" s="35">
        <f t="shared" si="149"/>
        <v>0</v>
      </c>
      <c r="CK36" s="35">
        <f t="shared" si="149"/>
        <v>0</v>
      </c>
      <c r="CL36" s="35">
        <f t="shared" si="149"/>
        <v>0</v>
      </c>
      <c r="CM36" s="35">
        <f t="shared" si="149"/>
        <v>0</v>
      </c>
      <c r="CN36" s="35">
        <f t="shared" si="149"/>
        <v>0</v>
      </c>
      <c r="CO36" s="35">
        <f t="shared" si="149"/>
        <v>0</v>
      </c>
      <c r="CP36" s="35">
        <f t="shared" si="149"/>
        <v>0</v>
      </c>
      <c r="CQ36" s="35">
        <f t="shared" si="149"/>
        <v>0</v>
      </c>
      <c r="CR36" s="35">
        <f t="shared" si="149"/>
        <v>0</v>
      </c>
      <c r="CS36" s="33">
        <f t="shared" si="142"/>
        <v>0</v>
      </c>
    </row>
    <row r="37" spans="1:97" hidden="1" x14ac:dyDescent="0.35">
      <c r="A37" s="62" t="s">
        <v>19</v>
      </c>
      <c r="B37" s="63" t="s">
        <v>48</v>
      </c>
      <c r="C37" s="78" t="s">
        <v>49</v>
      </c>
      <c r="D37" s="78" t="s">
        <v>56</v>
      </c>
      <c r="E37" s="79"/>
      <c r="F37" s="80"/>
      <c r="G37" s="81">
        <v>0.48747455818197299</v>
      </c>
      <c r="H37" s="81"/>
      <c r="I37" s="81"/>
      <c r="J37" s="82"/>
      <c r="K37" s="83"/>
      <c r="L37" s="84"/>
      <c r="M37" s="85"/>
      <c r="N37" s="86"/>
      <c r="O37" s="87"/>
      <c r="P37" s="88"/>
      <c r="Q37" s="89"/>
      <c r="W37" s="34">
        <f t="shared" si="143"/>
        <v>0.48747455818197299</v>
      </c>
      <c r="X37" s="35">
        <f t="shared" ref="X37:AL37" si="150">W37+($AM37-$W37)/($AM$2-$W$2)</f>
        <v>0.45700739829559966</v>
      </c>
      <c r="Y37" s="35">
        <f t="shared" si="150"/>
        <v>0.42654023840922634</v>
      </c>
      <c r="Z37" s="35">
        <f t="shared" si="150"/>
        <v>0.39607307852285301</v>
      </c>
      <c r="AA37" s="35">
        <f t="shared" si="150"/>
        <v>0.36560591863647968</v>
      </c>
      <c r="AB37" s="35">
        <f t="shared" si="150"/>
        <v>0.33513875875010635</v>
      </c>
      <c r="AC37" s="35">
        <f t="shared" si="150"/>
        <v>0.30467159886373302</v>
      </c>
      <c r="AD37" s="35">
        <f t="shared" si="150"/>
        <v>0.27420443897735969</v>
      </c>
      <c r="AE37" s="35">
        <f t="shared" si="150"/>
        <v>0.24373727909098639</v>
      </c>
      <c r="AF37" s="35">
        <f t="shared" si="150"/>
        <v>0.21327011920461308</v>
      </c>
      <c r="AG37" s="35">
        <f t="shared" si="150"/>
        <v>0.18280295931823978</v>
      </c>
      <c r="AH37" s="35">
        <f t="shared" si="150"/>
        <v>0.15233579943186648</v>
      </c>
      <c r="AI37" s="35">
        <f t="shared" si="150"/>
        <v>0.12186863954549317</v>
      </c>
      <c r="AJ37" s="35">
        <f t="shared" si="150"/>
        <v>9.140147965911985E-2</v>
      </c>
      <c r="AK37" s="35">
        <f t="shared" si="150"/>
        <v>6.0934319772746534E-2</v>
      </c>
      <c r="AL37" s="35">
        <f t="shared" si="150"/>
        <v>3.0467159886373222E-2</v>
      </c>
      <c r="AM37" s="33">
        <f t="shared" si="145"/>
        <v>0</v>
      </c>
      <c r="AN37" s="35">
        <f t="shared" ref="AN37:BF37" si="151">AM37+($BG37-$AM37)/($BG$2-$AM$2)</f>
        <v>0</v>
      </c>
      <c r="AO37" s="35">
        <f t="shared" si="151"/>
        <v>0</v>
      </c>
      <c r="AP37" s="35">
        <f t="shared" si="151"/>
        <v>0</v>
      </c>
      <c r="AQ37" s="35">
        <f t="shared" si="151"/>
        <v>0</v>
      </c>
      <c r="AR37" s="35">
        <f t="shared" si="151"/>
        <v>0</v>
      </c>
      <c r="AS37" s="35">
        <f t="shared" si="151"/>
        <v>0</v>
      </c>
      <c r="AT37" s="35">
        <f t="shared" si="151"/>
        <v>0</v>
      </c>
      <c r="AU37" s="35">
        <f t="shared" si="151"/>
        <v>0</v>
      </c>
      <c r="AV37" s="35">
        <f t="shared" si="151"/>
        <v>0</v>
      </c>
      <c r="AW37" s="35">
        <f t="shared" si="151"/>
        <v>0</v>
      </c>
      <c r="AX37" s="35">
        <f t="shared" si="151"/>
        <v>0</v>
      </c>
      <c r="AY37" s="35">
        <f t="shared" si="151"/>
        <v>0</v>
      </c>
      <c r="AZ37" s="35">
        <f t="shared" si="151"/>
        <v>0</v>
      </c>
      <c r="BA37" s="35">
        <f t="shared" si="151"/>
        <v>0</v>
      </c>
      <c r="BB37" s="35">
        <f t="shared" si="151"/>
        <v>0</v>
      </c>
      <c r="BC37" s="35">
        <f t="shared" si="151"/>
        <v>0</v>
      </c>
      <c r="BD37" s="35">
        <f t="shared" si="151"/>
        <v>0</v>
      </c>
      <c r="BE37" s="35">
        <f t="shared" si="151"/>
        <v>0</v>
      </c>
      <c r="BF37" s="35">
        <f t="shared" si="151"/>
        <v>0</v>
      </c>
      <c r="BG37" s="33">
        <f t="shared" si="147"/>
        <v>0</v>
      </c>
      <c r="BI37" s="34">
        <f t="shared" si="138"/>
        <v>0.48747455818197299</v>
      </c>
      <c r="BJ37" s="35">
        <f t="shared" ref="BJ37:BX37" si="152">BI37+($BY37-$BI37)/($BY$2-$BI$2)</f>
        <v>0.45700739829559966</v>
      </c>
      <c r="BK37" s="35">
        <f t="shared" si="152"/>
        <v>0.42654023840922634</v>
      </c>
      <c r="BL37" s="35">
        <f t="shared" si="152"/>
        <v>0.39607307852285301</v>
      </c>
      <c r="BM37" s="35">
        <f t="shared" si="152"/>
        <v>0.36560591863647968</v>
      </c>
      <c r="BN37" s="35">
        <f t="shared" si="152"/>
        <v>0.33513875875010635</v>
      </c>
      <c r="BO37" s="35">
        <f t="shared" si="152"/>
        <v>0.30467159886373302</v>
      </c>
      <c r="BP37" s="35">
        <f t="shared" si="152"/>
        <v>0.27420443897735969</v>
      </c>
      <c r="BQ37" s="35">
        <f t="shared" si="152"/>
        <v>0.24373727909098639</v>
      </c>
      <c r="BR37" s="35">
        <f t="shared" si="152"/>
        <v>0.21327011920461308</v>
      </c>
      <c r="BS37" s="35">
        <f t="shared" si="152"/>
        <v>0.18280295931823978</v>
      </c>
      <c r="BT37" s="35">
        <f t="shared" si="152"/>
        <v>0.15233579943186648</v>
      </c>
      <c r="BU37" s="35">
        <f t="shared" si="152"/>
        <v>0.12186863954549317</v>
      </c>
      <c r="BV37" s="35">
        <f t="shared" si="152"/>
        <v>9.140147965911985E-2</v>
      </c>
      <c r="BW37" s="35">
        <f t="shared" si="152"/>
        <v>6.0934319772746534E-2</v>
      </c>
      <c r="BX37" s="35">
        <f t="shared" si="152"/>
        <v>3.0467159886373222E-2</v>
      </c>
      <c r="BY37" s="33">
        <f t="shared" si="140"/>
        <v>0</v>
      </c>
      <c r="BZ37" s="35">
        <f t="shared" ref="BZ37:CR37" si="153">BY37+($CS37-$BY37)/($CS$2-$BY$2)</f>
        <v>0</v>
      </c>
      <c r="CA37" s="35">
        <f t="shared" si="153"/>
        <v>0</v>
      </c>
      <c r="CB37" s="35">
        <f t="shared" si="153"/>
        <v>0</v>
      </c>
      <c r="CC37" s="35">
        <f t="shared" si="153"/>
        <v>0</v>
      </c>
      <c r="CD37" s="35">
        <f t="shared" si="153"/>
        <v>0</v>
      </c>
      <c r="CE37" s="35">
        <f t="shared" si="153"/>
        <v>0</v>
      </c>
      <c r="CF37" s="35">
        <f t="shared" si="153"/>
        <v>0</v>
      </c>
      <c r="CG37" s="35">
        <f t="shared" si="153"/>
        <v>0</v>
      </c>
      <c r="CH37" s="35">
        <f t="shared" si="153"/>
        <v>0</v>
      </c>
      <c r="CI37" s="35">
        <f t="shared" si="153"/>
        <v>0</v>
      </c>
      <c r="CJ37" s="35">
        <f t="shared" si="153"/>
        <v>0</v>
      </c>
      <c r="CK37" s="35">
        <f t="shared" si="153"/>
        <v>0</v>
      </c>
      <c r="CL37" s="35">
        <f t="shared" si="153"/>
        <v>0</v>
      </c>
      <c r="CM37" s="35">
        <f t="shared" si="153"/>
        <v>0</v>
      </c>
      <c r="CN37" s="35">
        <f t="shared" si="153"/>
        <v>0</v>
      </c>
      <c r="CO37" s="35">
        <f t="shared" si="153"/>
        <v>0</v>
      </c>
      <c r="CP37" s="35">
        <f t="shared" si="153"/>
        <v>0</v>
      </c>
      <c r="CQ37" s="35">
        <f t="shared" si="153"/>
        <v>0</v>
      </c>
      <c r="CR37" s="35">
        <f t="shared" si="153"/>
        <v>0</v>
      </c>
      <c r="CS37" s="33">
        <f t="shared" si="142"/>
        <v>0</v>
      </c>
    </row>
    <row r="38" spans="1:97" hidden="1" x14ac:dyDescent="0.35">
      <c r="A38" s="62" t="s">
        <v>19</v>
      </c>
      <c r="B38" s="63" t="s">
        <v>48</v>
      </c>
      <c r="C38" s="78" t="s">
        <v>49</v>
      </c>
      <c r="D38" s="78" t="s">
        <v>57</v>
      </c>
      <c r="E38" s="79"/>
      <c r="F38" s="80"/>
      <c r="G38" s="81">
        <v>6.75404291301131E-2</v>
      </c>
      <c r="H38" s="81"/>
      <c r="I38" s="81"/>
      <c r="J38" s="82"/>
      <c r="K38" s="83"/>
      <c r="L38" s="84"/>
      <c r="M38" s="85"/>
      <c r="N38" s="86"/>
      <c r="O38" s="87"/>
      <c r="P38" s="88"/>
      <c r="Q38" s="89"/>
      <c r="W38" s="34">
        <f t="shared" si="143"/>
        <v>6.75404291301131E-2</v>
      </c>
      <c r="X38" s="35">
        <f t="shared" ref="X38:AL38" si="154">W38+($AM38-$W38)/($AM$2-$W$2)</f>
        <v>6.3319152309481028E-2</v>
      </c>
      <c r="Y38" s="35">
        <f t="shared" si="154"/>
        <v>5.9097875488848955E-2</v>
      </c>
      <c r="Z38" s="35">
        <f t="shared" si="154"/>
        <v>5.4876598668216883E-2</v>
      </c>
      <c r="AA38" s="35">
        <f t="shared" si="154"/>
        <v>5.0655321847584811E-2</v>
      </c>
      <c r="AB38" s="35">
        <f t="shared" si="154"/>
        <v>4.6434045026952739E-2</v>
      </c>
      <c r="AC38" s="35">
        <f t="shared" si="154"/>
        <v>4.2212768206320667E-2</v>
      </c>
      <c r="AD38" s="35">
        <f t="shared" si="154"/>
        <v>3.7991491385688594E-2</v>
      </c>
      <c r="AE38" s="35">
        <f t="shared" si="154"/>
        <v>3.3770214565056522E-2</v>
      </c>
      <c r="AF38" s="35">
        <f t="shared" si="154"/>
        <v>2.9548937744424453E-2</v>
      </c>
      <c r="AG38" s="35">
        <f t="shared" si="154"/>
        <v>2.5327660923792385E-2</v>
      </c>
      <c r="AH38" s="35">
        <f t="shared" si="154"/>
        <v>2.1106384103160316E-2</v>
      </c>
      <c r="AI38" s="35">
        <f t="shared" si="154"/>
        <v>1.6885107282528247E-2</v>
      </c>
      <c r="AJ38" s="35">
        <f t="shared" si="154"/>
        <v>1.2663830461896178E-2</v>
      </c>
      <c r="AK38" s="35">
        <f t="shared" si="154"/>
        <v>8.4425536412641097E-3</v>
      </c>
      <c r="AL38" s="35">
        <f t="shared" si="154"/>
        <v>4.221276820632041E-3</v>
      </c>
      <c r="AM38" s="33">
        <f t="shared" si="145"/>
        <v>0</v>
      </c>
      <c r="AN38" s="35">
        <f t="shared" ref="AN38:BF38" si="155">AM38+($BG38-$AM38)/($BG$2-$AM$2)</f>
        <v>0</v>
      </c>
      <c r="AO38" s="35">
        <f t="shared" si="155"/>
        <v>0</v>
      </c>
      <c r="AP38" s="35">
        <f t="shared" si="155"/>
        <v>0</v>
      </c>
      <c r="AQ38" s="35">
        <f t="shared" si="155"/>
        <v>0</v>
      </c>
      <c r="AR38" s="35">
        <f t="shared" si="155"/>
        <v>0</v>
      </c>
      <c r="AS38" s="35">
        <f t="shared" si="155"/>
        <v>0</v>
      </c>
      <c r="AT38" s="35">
        <f t="shared" si="155"/>
        <v>0</v>
      </c>
      <c r="AU38" s="35">
        <f t="shared" si="155"/>
        <v>0</v>
      </c>
      <c r="AV38" s="35">
        <f t="shared" si="155"/>
        <v>0</v>
      </c>
      <c r="AW38" s="35">
        <f t="shared" si="155"/>
        <v>0</v>
      </c>
      <c r="AX38" s="35">
        <f t="shared" si="155"/>
        <v>0</v>
      </c>
      <c r="AY38" s="35">
        <f t="shared" si="155"/>
        <v>0</v>
      </c>
      <c r="AZ38" s="35">
        <f t="shared" si="155"/>
        <v>0</v>
      </c>
      <c r="BA38" s="35">
        <f t="shared" si="155"/>
        <v>0</v>
      </c>
      <c r="BB38" s="35">
        <f t="shared" si="155"/>
        <v>0</v>
      </c>
      <c r="BC38" s="35">
        <f t="shared" si="155"/>
        <v>0</v>
      </c>
      <c r="BD38" s="35">
        <f t="shared" si="155"/>
        <v>0</v>
      </c>
      <c r="BE38" s="35">
        <f t="shared" si="155"/>
        <v>0</v>
      </c>
      <c r="BF38" s="35">
        <f t="shared" si="155"/>
        <v>0</v>
      </c>
      <c r="BG38" s="33">
        <f t="shared" si="147"/>
        <v>0</v>
      </c>
      <c r="BI38" s="34">
        <f t="shared" si="138"/>
        <v>6.75404291301131E-2</v>
      </c>
      <c r="BJ38" s="35">
        <f t="shared" ref="BJ38:BX38" si="156">BI38+($BY38-$BI38)/($BY$2-$BI$2)</f>
        <v>6.3319152309481028E-2</v>
      </c>
      <c r="BK38" s="35">
        <f t="shared" si="156"/>
        <v>5.9097875488848955E-2</v>
      </c>
      <c r="BL38" s="35">
        <f t="shared" si="156"/>
        <v>5.4876598668216883E-2</v>
      </c>
      <c r="BM38" s="35">
        <f t="shared" si="156"/>
        <v>5.0655321847584811E-2</v>
      </c>
      <c r="BN38" s="35">
        <f t="shared" si="156"/>
        <v>4.6434045026952739E-2</v>
      </c>
      <c r="BO38" s="35">
        <f t="shared" si="156"/>
        <v>4.2212768206320667E-2</v>
      </c>
      <c r="BP38" s="35">
        <f t="shared" si="156"/>
        <v>3.7991491385688594E-2</v>
      </c>
      <c r="BQ38" s="35">
        <f t="shared" si="156"/>
        <v>3.3770214565056522E-2</v>
      </c>
      <c r="BR38" s="35">
        <f t="shared" si="156"/>
        <v>2.9548937744424453E-2</v>
      </c>
      <c r="BS38" s="35">
        <f t="shared" si="156"/>
        <v>2.5327660923792385E-2</v>
      </c>
      <c r="BT38" s="35">
        <f t="shared" si="156"/>
        <v>2.1106384103160316E-2</v>
      </c>
      <c r="BU38" s="35">
        <f t="shared" si="156"/>
        <v>1.6885107282528247E-2</v>
      </c>
      <c r="BV38" s="35">
        <f t="shared" si="156"/>
        <v>1.2663830461896178E-2</v>
      </c>
      <c r="BW38" s="35">
        <f t="shared" si="156"/>
        <v>8.4425536412641097E-3</v>
      </c>
      <c r="BX38" s="35">
        <f t="shared" si="156"/>
        <v>4.221276820632041E-3</v>
      </c>
      <c r="BY38" s="33">
        <f t="shared" si="140"/>
        <v>0</v>
      </c>
      <c r="BZ38" s="35">
        <f t="shared" ref="BZ38:CR38" si="157">BY38+($CS38-$BY38)/($CS$2-$BY$2)</f>
        <v>0</v>
      </c>
      <c r="CA38" s="35">
        <f t="shared" si="157"/>
        <v>0</v>
      </c>
      <c r="CB38" s="35">
        <f t="shared" si="157"/>
        <v>0</v>
      </c>
      <c r="CC38" s="35">
        <f t="shared" si="157"/>
        <v>0</v>
      </c>
      <c r="CD38" s="35">
        <f t="shared" si="157"/>
        <v>0</v>
      </c>
      <c r="CE38" s="35">
        <f t="shared" si="157"/>
        <v>0</v>
      </c>
      <c r="CF38" s="35">
        <f t="shared" si="157"/>
        <v>0</v>
      </c>
      <c r="CG38" s="35">
        <f t="shared" si="157"/>
        <v>0</v>
      </c>
      <c r="CH38" s="35">
        <f t="shared" si="157"/>
        <v>0</v>
      </c>
      <c r="CI38" s="35">
        <f t="shared" si="157"/>
        <v>0</v>
      </c>
      <c r="CJ38" s="35">
        <f t="shared" si="157"/>
        <v>0</v>
      </c>
      <c r="CK38" s="35">
        <f t="shared" si="157"/>
        <v>0</v>
      </c>
      <c r="CL38" s="35">
        <f t="shared" si="157"/>
        <v>0</v>
      </c>
      <c r="CM38" s="35">
        <f t="shared" si="157"/>
        <v>0</v>
      </c>
      <c r="CN38" s="35">
        <f t="shared" si="157"/>
        <v>0</v>
      </c>
      <c r="CO38" s="35">
        <f t="shared" si="157"/>
        <v>0</v>
      </c>
      <c r="CP38" s="35">
        <f t="shared" si="157"/>
        <v>0</v>
      </c>
      <c r="CQ38" s="35">
        <f t="shared" si="157"/>
        <v>0</v>
      </c>
      <c r="CR38" s="35">
        <f t="shared" si="157"/>
        <v>0</v>
      </c>
      <c r="CS38" s="33">
        <f t="shared" si="142"/>
        <v>0</v>
      </c>
    </row>
    <row r="39" spans="1:97" hidden="1" x14ac:dyDescent="0.35">
      <c r="A39" s="62" t="s">
        <v>19</v>
      </c>
      <c r="B39" s="63" t="s">
        <v>48</v>
      </c>
      <c r="C39" s="78" t="s">
        <v>49</v>
      </c>
      <c r="D39" s="78" t="s">
        <v>58</v>
      </c>
      <c r="E39" s="79"/>
      <c r="F39" s="80"/>
      <c r="G39" s="81">
        <v>0.91442564160110795</v>
      </c>
      <c r="H39" s="81"/>
      <c r="I39" s="81"/>
      <c r="J39" s="82"/>
      <c r="K39" s="83"/>
      <c r="L39" s="84"/>
      <c r="M39" s="85"/>
      <c r="N39" s="86"/>
      <c r="O39" s="87"/>
      <c r="P39" s="88"/>
      <c r="Q39" s="89"/>
      <c r="W39" s="34">
        <f t="shared" si="143"/>
        <v>0.91442564160110795</v>
      </c>
      <c r="X39" s="35">
        <f t="shared" ref="X39:AL39" si="158">W39+($AM39-$W39)/($AM$2-$W$2)</f>
        <v>0.85727403900103871</v>
      </c>
      <c r="Y39" s="35">
        <f t="shared" si="158"/>
        <v>0.80012243640096947</v>
      </c>
      <c r="Z39" s="35">
        <f t="shared" si="158"/>
        <v>0.74297083380090023</v>
      </c>
      <c r="AA39" s="35">
        <f t="shared" si="158"/>
        <v>0.68581923120083099</v>
      </c>
      <c r="AB39" s="35">
        <f t="shared" si="158"/>
        <v>0.62866762860076175</v>
      </c>
      <c r="AC39" s="35">
        <f t="shared" si="158"/>
        <v>0.57151602600069251</v>
      </c>
      <c r="AD39" s="35">
        <f t="shared" si="158"/>
        <v>0.51436442340062327</v>
      </c>
      <c r="AE39" s="35">
        <f t="shared" si="158"/>
        <v>0.45721282080055403</v>
      </c>
      <c r="AF39" s="35">
        <f t="shared" si="158"/>
        <v>0.40006121820048479</v>
      </c>
      <c r="AG39" s="35">
        <f t="shared" si="158"/>
        <v>0.34290961560041555</v>
      </c>
      <c r="AH39" s="35">
        <f t="shared" si="158"/>
        <v>0.28575801300034631</v>
      </c>
      <c r="AI39" s="35">
        <f t="shared" si="158"/>
        <v>0.22860641040027707</v>
      </c>
      <c r="AJ39" s="35">
        <f t="shared" si="158"/>
        <v>0.17145480780020783</v>
      </c>
      <c r="AK39" s="35">
        <f t="shared" si="158"/>
        <v>0.11430320520013859</v>
      </c>
      <c r="AL39" s="35">
        <f t="shared" si="158"/>
        <v>5.7151602600069344E-2</v>
      </c>
      <c r="AM39" s="33">
        <f t="shared" si="145"/>
        <v>0</v>
      </c>
      <c r="AN39" s="35">
        <f t="shared" ref="AN39:BF39" si="159">AM39+($BG39-$AM39)/($BG$2-$AM$2)</f>
        <v>0</v>
      </c>
      <c r="AO39" s="35">
        <f t="shared" si="159"/>
        <v>0</v>
      </c>
      <c r="AP39" s="35">
        <f t="shared" si="159"/>
        <v>0</v>
      </c>
      <c r="AQ39" s="35">
        <f t="shared" si="159"/>
        <v>0</v>
      </c>
      <c r="AR39" s="35">
        <f t="shared" si="159"/>
        <v>0</v>
      </c>
      <c r="AS39" s="35">
        <f t="shared" si="159"/>
        <v>0</v>
      </c>
      <c r="AT39" s="35">
        <f t="shared" si="159"/>
        <v>0</v>
      </c>
      <c r="AU39" s="35">
        <f t="shared" si="159"/>
        <v>0</v>
      </c>
      <c r="AV39" s="35">
        <f t="shared" si="159"/>
        <v>0</v>
      </c>
      <c r="AW39" s="35">
        <f t="shared" si="159"/>
        <v>0</v>
      </c>
      <c r="AX39" s="35">
        <f t="shared" si="159"/>
        <v>0</v>
      </c>
      <c r="AY39" s="35">
        <f t="shared" si="159"/>
        <v>0</v>
      </c>
      <c r="AZ39" s="35">
        <f t="shared" si="159"/>
        <v>0</v>
      </c>
      <c r="BA39" s="35">
        <f t="shared" si="159"/>
        <v>0</v>
      </c>
      <c r="BB39" s="35">
        <f t="shared" si="159"/>
        <v>0</v>
      </c>
      <c r="BC39" s="35">
        <f t="shared" si="159"/>
        <v>0</v>
      </c>
      <c r="BD39" s="35">
        <f t="shared" si="159"/>
        <v>0</v>
      </c>
      <c r="BE39" s="35">
        <f t="shared" si="159"/>
        <v>0</v>
      </c>
      <c r="BF39" s="35">
        <f t="shared" si="159"/>
        <v>0</v>
      </c>
      <c r="BG39" s="33">
        <f t="shared" si="147"/>
        <v>0</v>
      </c>
      <c r="BI39" s="34">
        <f t="shared" si="138"/>
        <v>0.91442564160110795</v>
      </c>
      <c r="BJ39" s="35">
        <f t="shared" ref="BJ39:BX39" si="160">BI39+($BY39-$BI39)/($BY$2-$BI$2)</f>
        <v>0.85727403900103871</v>
      </c>
      <c r="BK39" s="35">
        <f t="shared" si="160"/>
        <v>0.80012243640096947</v>
      </c>
      <c r="BL39" s="35">
        <f t="shared" si="160"/>
        <v>0.74297083380090023</v>
      </c>
      <c r="BM39" s="35">
        <f t="shared" si="160"/>
        <v>0.68581923120083099</v>
      </c>
      <c r="BN39" s="35">
        <f t="shared" si="160"/>
        <v>0.62866762860076175</v>
      </c>
      <c r="BO39" s="35">
        <f t="shared" si="160"/>
        <v>0.57151602600069251</v>
      </c>
      <c r="BP39" s="35">
        <f t="shared" si="160"/>
        <v>0.51436442340062327</v>
      </c>
      <c r="BQ39" s="35">
        <f t="shared" si="160"/>
        <v>0.45721282080055403</v>
      </c>
      <c r="BR39" s="35">
        <f t="shared" si="160"/>
        <v>0.40006121820048479</v>
      </c>
      <c r="BS39" s="35">
        <f t="shared" si="160"/>
        <v>0.34290961560041555</v>
      </c>
      <c r="BT39" s="35">
        <f t="shared" si="160"/>
        <v>0.28575801300034631</v>
      </c>
      <c r="BU39" s="35">
        <f t="shared" si="160"/>
        <v>0.22860641040027707</v>
      </c>
      <c r="BV39" s="35">
        <f t="shared" si="160"/>
        <v>0.17145480780020783</v>
      </c>
      <c r="BW39" s="35">
        <f t="shared" si="160"/>
        <v>0.11430320520013859</v>
      </c>
      <c r="BX39" s="35">
        <f t="shared" si="160"/>
        <v>5.7151602600069344E-2</v>
      </c>
      <c r="BY39" s="33">
        <f t="shared" si="140"/>
        <v>0</v>
      </c>
      <c r="BZ39" s="35">
        <f t="shared" ref="BZ39:CR39" si="161">BY39+($CS39-$BY39)/($CS$2-$BY$2)</f>
        <v>0</v>
      </c>
      <c r="CA39" s="35">
        <f t="shared" si="161"/>
        <v>0</v>
      </c>
      <c r="CB39" s="35">
        <f t="shared" si="161"/>
        <v>0</v>
      </c>
      <c r="CC39" s="35">
        <f t="shared" si="161"/>
        <v>0</v>
      </c>
      <c r="CD39" s="35">
        <f t="shared" si="161"/>
        <v>0</v>
      </c>
      <c r="CE39" s="35">
        <f t="shared" si="161"/>
        <v>0</v>
      </c>
      <c r="CF39" s="35">
        <f t="shared" si="161"/>
        <v>0</v>
      </c>
      <c r="CG39" s="35">
        <f t="shared" si="161"/>
        <v>0</v>
      </c>
      <c r="CH39" s="35">
        <f t="shared" si="161"/>
        <v>0</v>
      </c>
      <c r="CI39" s="35">
        <f t="shared" si="161"/>
        <v>0</v>
      </c>
      <c r="CJ39" s="35">
        <f t="shared" si="161"/>
        <v>0</v>
      </c>
      <c r="CK39" s="35">
        <f t="shared" si="161"/>
        <v>0</v>
      </c>
      <c r="CL39" s="35">
        <f t="shared" si="161"/>
        <v>0</v>
      </c>
      <c r="CM39" s="35">
        <f t="shared" si="161"/>
        <v>0</v>
      </c>
      <c r="CN39" s="35">
        <f t="shared" si="161"/>
        <v>0</v>
      </c>
      <c r="CO39" s="35">
        <f t="shared" si="161"/>
        <v>0</v>
      </c>
      <c r="CP39" s="35">
        <f t="shared" si="161"/>
        <v>0</v>
      </c>
      <c r="CQ39" s="35">
        <f t="shared" si="161"/>
        <v>0</v>
      </c>
      <c r="CR39" s="35">
        <f t="shared" si="161"/>
        <v>0</v>
      </c>
      <c r="CS39" s="33">
        <f t="shared" si="142"/>
        <v>0</v>
      </c>
    </row>
    <row r="40" spans="1:97" hidden="1" x14ac:dyDescent="0.35">
      <c r="A40" s="62" t="s">
        <v>19</v>
      </c>
      <c r="B40" s="63" t="s">
        <v>48</v>
      </c>
      <c r="C40" s="78" t="s">
        <v>49</v>
      </c>
      <c r="D40" s="78" t="s">
        <v>59</v>
      </c>
      <c r="E40" s="79"/>
      <c r="F40" s="80"/>
      <c r="G40" s="81">
        <v>0.86767895878524903</v>
      </c>
      <c r="H40" s="81"/>
      <c r="I40" s="81"/>
      <c r="J40" s="82"/>
      <c r="K40" s="83"/>
      <c r="L40" s="84"/>
      <c r="M40" s="85"/>
      <c r="N40" s="86"/>
      <c r="O40" s="87"/>
      <c r="P40" s="88"/>
      <c r="Q40" s="89"/>
      <c r="W40" s="34">
        <f t="shared" si="143"/>
        <v>0.86767895878524903</v>
      </c>
      <c r="X40" s="35">
        <f t="shared" ref="X40:AL40" si="162">W40+($AM40-$W40)/($AM$2-$W$2)</f>
        <v>0.81344902386117102</v>
      </c>
      <c r="Y40" s="35">
        <f t="shared" si="162"/>
        <v>0.759219088937093</v>
      </c>
      <c r="Z40" s="35">
        <f t="shared" si="162"/>
        <v>0.70498915401301498</v>
      </c>
      <c r="AA40" s="35">
        <f t="shared" si="162"/>
        <v>0.65075921908893697</v>
      </c>
      <c r="AB40" s="35">
        <f t="shared" si="162"/>
        <v>0.59652928416485895</v>
      </c>
      <c r="AC40" s="35">
        <f t="shared" si="162"/>
        <v>0.54229934924078094</v>
      </c>
      <c r="AD40" s="35">
        <f t="shared" si="162"/>
        <v>0.48806941431670287</v>
      </c>
      <c r="AE40" s="35">
        <f t="shared" si="162"/>
        <v>0.43383947939262479</v>
      </c>
      <c r="AF40" s="35">
        <f t="shared" si="162"/>
        <v>0.37960954446854672</v>
      </c>
      <c r="AG40" s="35">
        <f t="shared" si="162"/>
        <v>0.32537960954446865</v>
      </c>
      <c r="AH40" s="35">
        <f t="shared" si="162"/>
        <v>0.27114967462039058</v>
      </c>
      <c r="AI40" s="35">
        <f t="shared" si="162"/>
        <v>0.21691973969631251</v>
      </c>
      <c r="AJ40" s="35">
        <f t="shared" si="162"/>
        <v>0.16268980477223444</v>
      </c>
      <c r="AK40" s="35">
        <f t="shared" si="162"/>
        <v>0.10845986984815637</v>
      </c>
      <c r="AL40" s="35">
        <f t="shared" si="162"/>
        <v>5.42299349240783E-2</v>
      </c>
      <c r="AM40" s="33">
        <f t="shared" si="145"/>
        <v>0</v>
      </c>
      <c r="AN40" s="35">
        <f t="shared" ref="AN40:BF40" si="163">AM40+($BG40-$AM40)/($BG$2-$AM$2)</f>
        <v>0</v>
      </c>
      <c r="AO40" s="35">
        <f t="shared" si="163"/>
        <v>0</v>
      </c>
      <c r="AP40" s="35">
        <f t="shared" si="163"/>
        <v>0</v>
      </c>
      <c r="AQ40" s="35">
        <f t="shared" si="163"/>
        <v>0</v>
      </c>
      <c r="AR40" s="35">
        <f t="shared" si="163"/>
        <v>0</v>
      </c>
      <c r="AS40" s="35">
        <f t="shared" si="163"/>
        <v>0</v>
      </c>
      <c r="AT40" s="35">
        <f t="shared" si="163"/>
        <v>0</v>
      </c>
      <c r="AU40" s="35">
        <f t="shared" si="163"/>
        <v>0</v>
      </c>
      <c r="AV40" s="35">
        <f t="shared" si="163"/>
        <v>0</v>
      </c>
      <c r="AW40" s="35">
        <f t="shared" si="163"/>
        <v>0</v>
      </c>
      <c r="AX40" s="35">
        <f t="shared" si="163"/>
        <v>0</v>
      </c>
      <c r="AY40" s="35">
        <f t="shared" si="163"/>
        <v>0</v>
      </c>
      <c r="AZ40" s="35">
        <f t="shared" si="163"/>
        <v>0</v>
      </c>
      <c r="BA40" s="35">
        <f t="shared" si="163"/>
        <v>0</v>
      </c>
      <c r="BB40" s="35">
        <f t="shared" si="163"/>
        <v>0</v>
      </c>
      <c r="BC40" s="35">
        <f t="shared" si="163"/>
        <v>0</v>
      </c>
      <c r="BD40" s="35">
        <f t="shared" si="163"/>
        <v>0</v>
      </c>
      <c r="BE40" s="35">
        <f t="shared" si="163"/>
        <v>0</v>
      </c>
      <c r="BF40" s="35">
        <f t="shared" si="163"/>
        <v>0</v>
      </c>
      <c r="BG40" s="33">
        <f t="shared" si="147"/>
        <v>0</v>
      </c>
      <c r="BI40" s="34">
        <f t="shared" si="138"/>
        <v>0.86767895878524903</v>
      </c>
      <c r="BJ40" s="35">
        <f t="shared" ref="BJ40:BX40" si="164">BI40+($BY40-$BI40)/($BY$2-$BI$2)</f>
        <v>0.81344902386117102</v>
      </c>
      <c r="BK40" s="35">
        <f t="shared" si="164"/>
        <v>0.759219088937093</v>
      </c>
      <c r="BL40" s="35">
        <f t="shared" si="164"/>
        <v>0.70498915401301498</v>
      </c>
      <c r="BM40" s="35">
        <f t="shared" si="164"/>
        <v>0.65075921908893697</v>
      </c>
      <c r="BN40" s="35">
        <f t="shared" si="164"/>
        <v>0.59652928416485895</v>
      </c>
      <c r="BO40" s="35">
        <f t="shared" si="164"/>
        <v>0.54229934924078094</v>
      </c>
      <c r="BP40" s="35">
        <f t="shared" si="164"/>
        <v>0.48806941431670287</v>
      </c>
      <c r="BQ40" s="35">
        <f t="shared" si="164"/>
        <v>0.43383947939262479</v>
      </c>
      <c r="BR40" s="35">
        <f t="shared" si="164"/>
        <v>0.37960954446854672</v>
      </c>
      <c r="BS40" s="35">
        <f t="shared" si="164"/>
        <v>0.32537960954446865</v>
      </c>
      <c r="BT40" s="35">
        <f t="shared" si="164"/>
        <v>0.27114967462039058</v>
      </c>
      <c r="BU40" s="35">
        <f t="shared" si="164"/>
        <v>0.21691973969631251</v>
      </c>
      <c r="BV40" s="35">
        <f t="shared" si="164"/>
        <v>0.16268980477223444</v>
      </c>
      <c r="BW40" s="35">
        <f t="shared" si="164"/>
        <v>0.10845986984815637</v>
      </c>
      <c r="BX40" s="35">
        <f t="shared" si="164"/>
        <v>5.42299349240783E-2</v>
      </c>
      <c r="BY40" s="33">
        <f t="shared" si="140"/>
        <v>0</v>
      </c>
      <c r="BZ40" s="35">
        <f t="shared" ref="BZ40:CR40" si="165">BY40+($CS40-$BY40)/($CS$2-$BY$2)</f>
        <v>0</v>
      </c>
      <c r="CA40" s="35">
        <f t="shared" si="165"/>
        <v>0</v>
      </c>
      <c r="CB40" s="35">
        <f t="shared" si="165"/>
        <v>0</v>
      </c>
      <c r="CC40" s="35">
        <f t="shared" si="165"/>
        <v>0</v>
      </c>
      <c r="CD40" s="35">
        <f t="shared" si="165"/>
        <v>0</v>
      </c>
      <c r="CE40" s="35">
        <f t="shared" si="165"/>
        <v>0</v>
      </c>
      <c r="CF40" s="35">
        <f t="shared" si="165"/>
        <v>0</v>
      </c>
      <c r="CG40" s="35">
        <f t="shared" si="165"/>
        <v>0</v>
      </c>
      <c r="CH40" s="35">
        <f t="shared" si="165"/>
        <v>0</v>
      </c>
      <c r="CI40" s="35">
        <f t="shared" si="165"/>
        <v>0</v>
      </c>
      <c r="CJ40" s="35">
        <f t="shared" si="165"/>
        <v>0</v>
      </c>
      <c r="CK40" s="35">
        <f t="shared" si="165"/>
        <v>0</v>
      </c>
      <c r="CL40" s="35">
        <f t="shared" si="165"/>
        <v>0</v>
      </c>
      <c r="CM40" s="35">
        <f t="shared" si="165"/>
        <v>0</v>
      </c>
      <c r="CN40" s="35">
        <f t="shared" si="165"/>
        <v>0</v>
      </c>
      <c r="CO40" s="35">
        <f t="shared" si="165"/>
        <v>0</v>
      </c>
      <c r="CP40" s="35">
        <f t="shared" si="165"/>
        <v>0</v>
      </c>
      <c r="CQ40" s="35">
        <f t="shared" si="165"/>
        <v>0</v>
      </c>
      <c r="CR40" s="35">
        <f t="shared" si="165"/>
        <v>0</v>
      </c>
      <c r="CS40" s="33">
        <f t="shared" si="142"/>
        <v>0</v>
      </c>
    </row>
    <row r="41" spans="1:97" hidden="1" x14ac:dyDescent="0.35">
      <c r="A41" s="62" t="s">
        <v>19</v>
      </c>
      <c r="B41" s="63" t="s">
        <v>48</v>
      </c>
      <c r="C41" s="78" t="s">
        <v>49</v>
      </c>
      <c r="D41" s="78" t="s">
        <v>60</v>
      </c>
      <c r="E41" s="79"/>
      <c r="F41" s="80"/>
      <c r="G41" s="81">
        <v>0.86767895878524903</v>
      </c>
      <c r="H41" s="81"/>
      <c r="I41" s="81"/>
      <c r="J41" s="82"/>
      <c r="K41" s="83"/>
      <c r="L41" s="84"/>
      <c r="M41" s="85"/>
      <c r="N41" s="86"/>
      <c r="O41" s="87"/>
      <c r="P41" s="88"/>
      <c r="Q41" s="89"/>
      <c r="W41" s="34">
        <f t="shared" si="143"/>
        <v>0.86767895878524903</v>
      </c>
      <c r="X41" s="35">
        <f t="shared" ref="X41:AL41" si="166">W41+($AM41-$W41)/($AM$2-$W$2)</f>
        <v>0.81344902386117102</v>
      </c>
      <c r="Y41" s="35">
        <f t="shared" si="166"/>
        <v>0.759219088937093</v>
      </c>
      <c r="Z41" s="35">
        <f t="shared" si="166"/>
        <v>0.70498915401301498</v>
      </c>
      <c r="AA41" s="35">
        <f t="shared" si="166"/>
        <v>0.65075921908893697</v>
      </c>
      <c r="AB41" s="35">
        <f t="shared" si="166"/>
        <v>0.59652928416485895</v>
      </c>
      <c r="AC41" s="35">
        <f t="shared" si="166"/>
        <v>0.54229934924078094</v>
      </c>
      <c r="AD41" s="35">
        <f t="shared" si="166"/>
        <v>0.48806941431670287</v>
      </c>
      <c r="AE41" s="35">
        <f t="shared" si="166"/>
        <v>0.43383947939262479</v>
      </c>
      <c r="AF41" s="35">
        <f t="shared" si="166"/>
        <v>0.37960954446854672</v>
      </c>
      <c r="AG41" s="35">
        <f t="shared" si="166"/>
        <v>0.32537960954446865</v>
      </c>
      <c r="AH41" s="35">
        <f t="shared" si="166"/>
        <v>0.27114967462039058</v>
      </c>
      <c r="AI41" s="35">
        <f t="shared" si="166"/>
        <v>0.21691973969631251</v>
      </c>
      <c r="AJ41" s="35">
        <f t="shared" si="166"/>
        <v>0.16268980477223444</v>
      </c>
      <c r="AK41" s="35">
        <f t="shared" si="166"/>
        <v>0.10845986984815637</v>
      </c>
      <c r="AL41" s="35">
        <f t="shared" si="166"/>
        <v>5.42299349240783E-2</v>
      </c>
      <c r="AM41" s="33">
        <f t="shared" si="145"/>
        <v>0</v>
      </c>
      <c r="AN41" s="35">
        <f t="shared" ref="AN41:BF41" si="167">AM41+($BG41-$AM41)/($BG$2-$AM$2)</f>
        <v>0</v>
      </c>
      <c r="AO41" s="35">
        <f t="shared" si="167"/>
        <v>0</v>
      </c>
      <c r="AP41" s="35">
        <f t="shared" si="167"/>
        <v>0</v>
      </c>
      <c r="AQ41" s="35">
        <f t="shared" si="167"/>
        <v>0</v>
      </c>
      <c r="AR41" s="35">
        <f t="shared" si="167"/>
        <v>0</v>
      </c>
      <c r="AS41" s="35">
        <f t="shared" si="167"/>
        <v>0</v>
      </c>
      <c r="AT41" s="35">
        <f t="shared" si="167"/>
        <v>0</v>
      </c>
      <c r="AU41" s="35">
        <f t="shared" si="167"/>
        <v>0</v>
      </c>
      <c r="AV41" s="35">
        <f t="shared" si="167"/>
        <v>0</v>
      </c>
      <c r="AW41" s="35">
        <f t="shared" si="167"/>
        <v>0</v>
      </c>
      <c r="AX41" s="35">
        <f t="shared" si="167"/>
        <v>0</v>
      </c>
      <c r="AY41" s="35">
        <f t="shared" si="167"/>
        <v>0</v>
      </c>
      <c r="AZ41" s="35">
        <f t="shared" si="167"/>
        <v>0</v>
      </c>
      <c r="BA41" s="35">
        <f t="shared" si="167"/>
        <v>0</v>
      </c>
      <c r="BB41" s="35">
        <f t="shared" si="167"/>
        <v>0</v>
      </c>
      <c r="BC41" s="35">
        <f t="shared" si="167"/>
        <v>0</v>
      </c>
      <c r="BD41" s="35">
        <f t="shared" si="167"/>
        <v>0</v>
      </c>
      <c r="BE41" s="35">
        <f t="shared" si="167"/>
        <v>0</v>
      </c>
      <c r="BF41" s="35">
        <f t="shared" si="167"/>
        <v>0</v>
      </c>
      <c r="BG41" s="33">
        <f t="shared" si="147"/>
        <v>0</v>
      </c>
      <c r="BI41" s="34">
        <f t="shared" si="138"/>
        <v>0.86767895878524903</v>
      </c>
      <c r="BJ41" s="35">
        <f t="shared" ref="BJ41:BX41" si="168">BI41+($BY41-$BI41)/($BY$2-$BI$2)</f>
        <v>0.81344902386117102</v>
      </c>
      <c r="BK41" s="35">
        <f t="shared" si="168"/>
        <v>0.759219088937093</v>
      </c>
      <c r="BL41" s="35">
        <f t="shared" si="168"/>
        <v>0.70498915401301498</v>
      </c>
      <c r="BM41" s="35">
        <f t="shared" si="168"/>
        <v>0.65075921908893697</v>
      </c>
      <c r="BN41" s="35">
        <f t="shared" si="168"/>
        <v>0.59652928416485895</v>
      </c>
      <c r="BO41" s="35">
        <f t="shared" si="168"/>
        <v>0.54229934924078094</v>
      </c>
      <c r="BP41" s="35">
        <f t="shared" si="168"/>
        <v>0.48806941431670287</v>
      </c>
      <c r="BQ41" s="35">
        <f t="shared" si="168"/>
        <v>0.43383947939262479</v>
      </c>
      <c r="BR41" s="35">
        <f t="shared" si="168"/>
        <v>0.37960954446854672</v>
      </c>
      <c r="BS41" s="35">
        <f t="shared" si="168"/>
        <v>0.32537960954446865</v>
      </c>
      <c r="BT41" s="35">
        <f t="shared" si="168"/>
        <v>0.27114967462039058</v>
      </c>
      <c r="BU41" s="35">
        <f t="shared" si="168"/>
        <v>0.21691973969631251</v>
      </c>
      <c r="BV41" s="35">
        <f t="shared" si="168"/>
        <v>0.16268980477223444</v>
      </c>
      <c r="BW41" s="35">
        <f t="shared" si="168"/>
        <v>0.10845986984815637</v>
      </c>
      <c r="BX41" s="35">
        <f t="shared" si="168"/>
        <v>5.42299349240783E-2</v>
      </c>
      <c r="BY41" s="33">
        <f t="shared" si="140"/>
        <v>0</v>
      </c>
      <c r="BZ41" s="35">
        <f t="shared" ref="BZ41:CR41" si="169">BY41+($CS41-$BY41)/($CS$2-$BY$2)</f>
        <v>0</v>
      </c>
      <c r="CA41" s="35">
        <f t="shared" si="169"/>
        <v>0</v>
      </c>
      <c r="CB41" s="35">
        <f t="shared" si="169"/>
        <v>0</v>
      </c>
      <c r="CC41" s="35">
        <f t="shared" si="169"/>
        <v>0</v>
      </c>
      <c r="CD41" s="35">
        <f t="shared" si="169"/>
        <v>0</v>
      </c>
      <c r="CE41" s="35">
        <f t="shared" si="169"/>
        <v>0</v>
      </c>
      <c r="CF41" s="35">
        <f t="shared" si="169"/>
        <v>0</v>
      </c>
      <c r="CG41" s="35">
        <f t="shared" si="169"/>
        <v>0</v>
      </c>
      <c r="CH41" s="35">
        <f t="shared" si="169"/>
        <v>0</v>
      </c>
      <c r="CI41" s="35">
        <f t="shared" si="169"/>
        <v>0</v>
      </c>
      <c r="CJ41" s="35">
        <f t="shared" si="169"/>
        <v>0</v>
      </c>
      <c r="CK41" s="35">
        <f t="shared" si="169"/>
        <v>0</v>
      </c>
      <c r="CL41" s="35">
        <f t="shared" si="169"/>
        <v>0</v>
      </c>
      <c r="CM41" s="35">
        <f t="shared" si="169"/>
        <v>0</v>
      </c>
      <c r="CN41" s="35">
        <f t="shared" si="169"/>
        <v>0</v>
      </c>
      <c r="CO41" s="35">
        <f t="shared" si="169"/>
        <v>0</v>
      </c>
      <c r="CP41" s="35">
        <f t="shared" si="169"/>
        <v>0</v>
      </c>
      <c r="CQ41" s="35">
        <f t="shared" si="169"/>
        <v>0</v>
      </c>
      <c r="CR41" s="35">
        <f t="shared" si="169"/>
        <v>0</v>
      </c>
      <c r="CS41" s="33">
        <f t="shared" si="142"/>
        <v>0</v>
      </c>
    </row>
    <row r="42" spans="1:97" hidden="1" x14ac:dyDescent="0.35">
      <c r="A42" s="62" t="s">
        <v>19</v>
      </c>
      <c r="B42" s="63" t="s">
        <v>48</v>
      </c>
      <c r="C42" s="78" t="s">
        <v>49</v>
      </c>
      <c r="D42" s="78" t="s">
        <v>61</v>
      </c>
      <c r="E42" s="79"/>
      <c r="F42" s="80"/>
      <c r="G42" s="81">
        <v>2.80286928799149</v>
      </c>
      <c r="H42" s="81"/>
      <c r="I42" s="81"/>
      <c r="J42" s="82"/>
      <c r="K42" s="83"/>
      <c r="L42" s="84"/>
      <c r="M42" s="85"/>
      <c r="N42" s="86"/>
      <c r="O42" s="87"/>
      <c r="P42" s="88"/>
      <c r="Q42" s="89"/>
      <c r="W42" s="34">
        <f t="shared" si="143"/>
        <v>2.80286928799149</v>
      </c>
      <c r="X42" s="35">
        <f t="shared" ref="X42:AL42" si="170">W42+($AM42-$W42)/($AM$2-$W$2)</f>
        <v>2.6276899574920218</v>
      </c>
      <c r="Y42" s="35">
        <f t="shared" si="170"/>
        <v>2.4525106269925536</v>
      </c>
      <c r="Z42" s="35">
        <f t="shared" si="170"/>
        <v>2.2773312964930854</v>
      </c>
      <c r="AA42" s="35">
        <f t="shared" si="170"/>
        <v>2.1021519659936172</v>
      </c>
      <c r="AB42" s="35">
        <f t="shared" si="170"/>
        <v>1.926972635494149</v>
      </c>
      <c r="AC42" s="35">
        <f t="shared" si="170"/>
        <v>1.7517933049946808</v>
      </c>
      <c r="AD42" s="35">
        <f t="shared" si="170"/>
        <v>1.5766139744952126</v>
      </c>
      <c r="AE42" s="35">
        <f t="shared" si="170"/>
        <v>1.4014346439957444</v>
      </c>
      <c r="AF42" s="35">
        <f t="shared" si="170"/>
        <v>1.2262553134962761</v>
      </c>
      <c r="AG42" s="35">
        <f t="shared" si="170"/>
        <v>1.0510759829968079</v>
      </c>
      <c r="AH42" s="35">
        <f t="shared" si="170"/>
        <v>0.87589665249733983</v>
      </c>
      <c r="AI42" s="35">
        <f t="shared" si="170"/>
        <v>0.70071732199787173</v>
      </c>
      <c r="AJ42" s="35">
        <f t="shared" si="170"/>
        <v>0.52553799149840363</v>
      </c>
      <c r="AK42" s="35">
        <f t="shared" si="170"/>
        <v>0.35035866099893553</v>
      </c>
      <c r="AL42" s="35">
        <f t="shared" si="170"/>
        <v>0.17517933049946741</v>
      </c>
      <c r="AM42" s="33">
        <f t="shared" si="145"/>
        <v>0</v>
      </c>
      <c r="AN42" s="35">
        <f t="shared" ref="AN42:BF42" si="171">AM42+($BG42-$AM42)/($BG$2-$AM$2)</f>
        <v>0</v>
      </c>
      <c r="AO42" s="35">
        <f t="shared" si="171"/>
        <v>0</v>
      </c>
      <c r="AP42" s="35">
        <f t="shared" si="171"/>
        <v>0</v>
      </c>
      <c r="AQ42" s="35">
        <f t="shared" si="171"/>
        <v>0</v>
      </c>
      <c r="AR42" s="35">
        <f t="shared" si="171"/>
        <v>0</v>
      </c>
      <c r="AS42" s="35">
        <f t="shared" si="171"/>
        <v>0</v>
      </c>
      <c r="AT42" s="35">
        <f t="shared" si="171"/>
        <v>0</v>
      </c>
      <c r="AU42" s="35">
        <f t="shared" si="171"/>
        <v>0</v>
      </c>
      <c r="AV42" s="35">
        <f t="shared" si="171"/>
        <v>0</v>
      </c>
      <c r="AW42" s="35">
        <f t="shared" si="171"/>
        <v>0</v>
      </c>
      <c r="AX42" s="35">
        <f t="shared" si="171"/>
        <v>0</v>
      </c>
      <c r="AY42" s="35">
        <f t="shared" si="171"/>
        <v>0</v>
      </c>
      <c r="AZ42" s="35">
        <f t="shared" si="171"/>
        <v>0</v>
      </c>
      <c r="BA42" s="35">
        <f t="shared" si="171"/>
        <v>0</v>
      </c>
      <c r="BB42" s="35">
        <f t="shared" si="171"/>
        <v>0</v>
      </c>
      <c r="BC42" s="35">
        <f t="shared" si="171"/>
        <v>0</v>
      </c>
      <c r="BD42" s="35">
        <f t="shared" si="171"/>
        <v>0</v>
      </c>
      <c r="BE42" s="35">
        <f t="shared" si="171"/>
        <v>0</v>
      </c>
      <c r="BF42" s="35">
        <f t="shared" si="171"/>
        <v>0</v>
      </c>
      <c r="BG42" s="33">
        <f t="shared" si="147"/>
        <v>0</v>
      </c>
      <c r="BI42" s="34">
        <f t="shared" si="138"/>
        <v>2.80286928799149</v>
      </c>
      <c r="BJ42" s="35">
        <f t="shared" ref="BJ42:BX42" si="172">BI42+($BY42-$BI42)/($BY$2-$BI$2)</f>
        <v>2.6276899574920218</v>
      </c>
      <c r="BK42" s="35">
        <f t="shared" si="172"/>
        <v>2.4525106269925536</v>
      </c>
      <c r="BL42" s="35">
        <f t="shared" si="172"/>
        <v>2.2773312964930854</v>
      </c>
      <c r="BM42" s="35">
        <f t="shared" si="172"/>
        <v>2.1021519659936172</v>
      </c>
      <c r="BN42" s="35">
        <f t="shared" si="172"/>
        <v>1.926972635494149</v>
      </c>
      <c r="BO42" s="35">
        <f t="shared" si="172"/>
        <v>1.7517933049946808</v>
      </c>
      <c r="BP42" s="35">
        <f t="shared" si="172"/>
        <v>1.5766139744952126</v>
      </c>
      <c r="BQ42" s="35">
        <f t="shared" si="172"/>
        <v>1.4014346439957444</v>
      </c>
      <c r="BR42" s="35">
        <f t="shared" si="172"/>
        <v>1.2262553134962761</v>
      </c>
      <c r="BS42" s="35">
        <f t="shared" si="172"/>
        <v>1.0510759829968079</v>
      </c>
      <c r="BT42" s="35">
        <f t="shared" si="172"/>
        <v>0.87589665249733983</v>
      </c>
      <c r="BU42" s="35">
        <f t="shared" si="172"/>
        <v>0.70071732199787173</v>
      </c>
      <c r="BV42" s="35">
        <f t="shared" si="172"/>
        <v>0.52553799149840363</v>
      </c>
      <c r="BW42" s="35">
        <f t="shared" si="172"/>
        <v>0.35035866099893553</v>
      </c>
      <c r="BX42" s="35">
        <f t="shared" si="172"/>
        <v>0.17517933049946741</v>
      </c>
      <c r="BY42" s="33">
        <f t="shared" si="140"/>
        <v>0</v>
      </c>
      <c r="BZ42" s="35">
        <f t="shared" ref="BZ42:CR42" si="173">BY42+($CS42-$BY42)/($CS$2-$BY$2)</f>
        <v>0</v>
      </c>
      <c r="CA42" s="35">
        <f t="shared" si="173"/>
        <v>0</v>
      </c>
      <c r="CB42" s="35">
        <f t="shared" si="173"/>
        <v>0</v>
      </c>
      <c r="CC42" s="35">
        <f t="shared" si="173"/>
        <v>0</v>
      </c>
      <c r="CD42" s="35">
        <f t="shared" si="173"/>
        <v>0</v>
      </c>
      <c r="CE42" s="35">
        <f t="shared" si="173"/>
        <v>0</v>
      </c>
      <c r="CF42" s="35">
        <f t="shared" si="173"/>
        <v>0</v>
      </c>
      <c r="CG42" s="35">
        <f t="shared" si="173"/>
        <v>0</v>
      </c>
      <c r="CH42" s="35">
        <f t="shared" si="173"/>
        <v>0</v>
      </c>
      <c r="CI42" s="35">
        <f t="shared" si="173"/>
        <v>0</v>
      </c>
      <c r="CJ42" s="35">
        <f t="shared" si="173"/>
        <v>0</v>
      </c>
      <c r="CK42" s="35">
        <f t="shared" si="173"/>
        <v>0</v>
      </c>
      <c r="CL42" s="35">
        <f t="shared" si="173"/>
        <v>0</v>
      </c>
      <c r="CM42" s="35">
        <f t="shared" si="173"/>
        <v>0</v>
      </c>
      <c r="CN42" s="35">
        <f t="shared" si="173"/>
        <v>0</v>
      </c>
      <c r="CO42" s="35">
        <f t="shared" si="173"/>
        <v>0</v>
      </c>
      <c r="CP42" s="35">
        <f t="shared" si="173"/>
        <v>0</v>
      </c>
      <c r="CQ42" s="35">
        <f t="shared" si="173"/>
        <v>0</v>
      </c>
      <c r="CR42" s="35">
        <f t="shared" si="173"/>
        <v>0</v>
      </c>
      <c r="CS42" s="33">
        <f t="shared" si="142"/>
        <v>0</v>
      </c>
    </row>
    <row r="43" spans="1:97" hidden="1" x14ac:dyDescent="0.35">
      <c r="A43" s="62" t="s">
        <v>19</v>
      </c>
      <c r="B43" s="63" t="s">
        <v>48</v>
      </c>
      <c r="C43" s="78" t="s">
        <v>49</v>
      </c>
      <c r="D43" s="78" t="s">
        <v>62</v>
      </c>
      <c r="E43" s="79"/>
      <c r="F43" s="80"/>
      <c r="G43" s="81">
        <v>1.0457789688758701</v>
      </c>
      <c r="H43" s="81"/>
      <c r="I43" s="81"/>
      <c r="J43" s="82"/>
      <c r="K43" s="83"/>
      <c r="L43" s="84"/>
      <c r="M43" s="85"/>
      <c r="N43" s="86"/>
      <c r="O43" s="87"/>
      <c r="P43" s="88"/>
      <c r="Q43" s="89"/>
      <c r="W43" s="34">
        <f t="shared" si="143"/>
        <v>1.0457789688758701</v>
      </c>
      <c r="X43" s="35">
        <f t="shared" ref="X43:AL43" si="174">W43+($AM43-$W43)/($AM$2-$W$2)</f>
        <v>0.98041778332112817</v>
      </c>
      <c r="Y43" s="35">
        <f t="shared" si="174"/>
        <v>0.91505659776638626</v>
      </c>
      <c r="Z43" s="35">
        <f t="shared" si="174"/>
        <v>0.84969541221164435</v>
      </c>
      <c r="AA43" s="35">
        <f t="shared" si="174"/>
        <v>0.78433422665690244</v>
      </c>
      <c r="AB43" s="35">
        <f t="shared" si="174"/>
        <v>0.71897304110216054</v>
      </c>
      <c r="AC43" s="35">
        <f t="shared" si="174"/>
        <v>0.65361185554741863</v>
      </c>
      <c r="AD43" s="35">
        <f t="shared" si="174"/>
        <v>0.58825066999267672</v>
      </c>
      <c r="AE43" s="35">
        <f t="shared" si="174"/>
        <v>0.52288948443793482</v>
      </c>
      <c r="AF43" s="35">
        <f t="shared" si="174"/>
        <v>0.45752829888319291</v>
      </c>
      <c r="AG43" s="35">
        <f t="shared" si="174"/>
        <v>0.392167113328451</v>
      </c>
      <c r="AH43" s="35">
        <f t="shared" si="174"/>
        <v>0.32680592777370909</v>
      </c>
      <c r="AI43" s="35">
        <f t="shared" si="174"/>
        <v>0.26144474221896719</v>
      </c>
      <c r="AJ43" s="35">
        <f t="shared" si="174"/>
        <v>0.19608355666422531</v>
      </c>
      <c r="AK43" s="35">
        <f t="shared" si="174"/>
        <v>0.13072237110948343</v>
      </c>
      <c r="AL43" s="35">
        <f t="shared" si="174"/>
        <v>6.5361185554741547E-2</v>
      </c>
      <c r="AM43" s="33">
        <f t="shared" si="145"/>
        <v>0</v>
      </c>
      <c r="AN43" s="35">
        <f t="shared" ref="AN43:BF43" si="175">AM43+($BG43-$AM43)/($BG$2-$AM$2)</f>
        <v>0</v>
      </c>
      <c r="AO43" s="35">
        <f t="shared" si="175"/>
        <v>0</v>
      </c>
      <c r="AP43" s="35">
        <f t="shared" si="175"/>
        <v>0</v>
      </c>
      <c r="AQ43" s="35">
        <f t="shared" si="175"/>
        <v>0</v>
      </c>
      <c r="AR43" s="35">
        <f t="shared" si="175"/>
        <v>0</v>
      </c>
      <c r="AS43" s="35">
        <f t="shared" si="175"/>
        <v>0</v>
      </c>
      <c r="AT43" s="35">
        <f t="shared" si="175"/>
        <v>0</v>
      </c>
      <c r="AU43" s="35">
        <f t="shared" si="175"/>
        <v>0</v>
      </c>
      <c r="AV43" s="35">
        <f t="shared" si="175"/>
        <v>0</v>
      </c>
      <c r="AW43" s="35">
        <f t="shared" si="175"/>
        <v>0</v>
      </c>
      <c r="AX43" s="35">
        <f t="shared" si="175"/>
        <v>0</v>
      </c>
      <c r="AY43" s="35">
        <f t="shared" si="175"/>
        <v>0</v>
      </c>
      <c r="AZ43" s="35">
        <f t="shared" si="175"/>
        <v>0</v>
      </c>
      <c r="BA43" s="35">
        <f t="shared" si="175"/>
        <v>0</v>
      </c>
      <c r="BB43" s="35">
        <f t="shared" si="175"/>
        <v>0</v>
      </c>
      <c r="BC43" s="35">
        <f t="shared" si="175"/>
        <v>0</v>
      </c>
      <c r="BD43" s="35">
        <f t="shared" si="175"/>
        <v>0</v>
      </c>
      <c r="BE43" s="35">
        <f t="shared" si="175"/>
        <v>0</v>
      </c>
      <c r="BF43" s="35">
        <f t="shared" si="175"/>
        <v>0</v>
      </c>
      <c r="BG43" s="33">
        <f t="shared" si="147"/>
        <v>0</v>
      </c>
      <c r="BI43" s="34">
        <f t="shared" si="138"/>
        <v>1.0457789688758701</v>
      </c>
      <c r="BJ43" s="35">
        <f t="shared" ref="BJ43:BX43" si="176">BI43+($BY43-$BI43)/($BY$2-$BI$2)</f>
        <v>0.98041778332112817</v>
      </c>
      <c r="BK43" s="35">
        <f t="shared" si="176"/>
        <v>0.91505659776638626</v>
      </c>
      <c r="BL43" s="35">
        <f t="shared" si="176"/>
        <v>0.84969541221164435</v>
      </c>
      <c r="BM43" s="35">
        <f t="shared" si="176"/>
        <v>0.78433422665690244</v>
      </c>
      <c r="BN43" s="35">
        <f t="shared" si="176"/>
        <v>0.71897304110216054</v>
      </c>
      <c r="BO43" s="35">
        <f t="shared" si="176"/>
        <v>0.65361185554741863</v>
      </c>
      <c r="BP43" s="35">
        <f t="shared" si="176"/>
        <v>0.58825066999267672</v>
      </c>
      <c r="BQ43" s="35">
        <f t="shared" si="176"/>
        <v>0.52288948443793482</v>
      </c>
      <c r="BR43" s="35">
        <f t="shared" si="176"/>
        <v>0.45752829888319291</v>
      </c>
      <c r="BS43" s="35">
        <f t="shared" si="176"/>
        <v>0.392167113328451</v>
      </c>
      <c r="BT43" s="35">
        <f t="shared" si="176"/>
        <v>0.32680592777370909</v>
      </c>
      <c r="BU43" s="35">
        <f t="shared" si="176"/>
        <v>0.26144474221896719</v>
      </c>
      <c r="BV43" s="35">
        <f t="shared" si="176"/>
        <v>0.19608355666422531</v>
      </c>
      <c r="BW43" s="35">
        <f t="shared" si="176"/>
        <v>0.13072237110948343</v>
      </c>
      <c r="BX43" s="35">
        <f t="shared" si="176"/>
        <v>6.5361185554741547E-2</v>
      </c>
      <c r="BY43" s="33">
        <f t="shared" si="140"/>
        <v>0</v>
      </c>
      <c r="BZ43" s="35">
        <f t="shared" ref="BZ43:CR43" si="177">BY43+($CS43-$BY43)/($CS$2-$BY$2)</f>
        <v>0</v>
      </c>
      <c r="CA43" s="35">
        <f t="shared" si="177"/>
        <v>0</v>
      </c>
      <c r="CB43" s="35">
        <f t="shared" si="177"/>
        <v>0</v>
      </c>
      <c r="CC43" s="35">
        <f t="shared" si="177"/>
        <v>0</v>
      </c>
      <c r="CD43" s="35">
        <f t="shared" si="177"/>
        <v>0</v>
      </c>
      <c r="CE43" s="35">
        <f t="shared" si="177"/>
        <v>0</v>
      </c>
      <c r="CF43" s="35">
        <f t="shared" si="177"/>
        <v>0</v>
      </c>
      <c r="CG43" s="35">
        <f t="shared" si="177"/>
        <v>0</v>
      </c>
      <c r="CH43" s="35">
        <f t="shared" si="177"/>
        <v>0</v>
      </c>
      <c r="CI43" s="35">
        <f t="shared" si="177"/>
        <v>0</v>
      </c>
      <c r="CJ43" s="35">
        <f t="shared" si="177"/>
        <v>0</v>
      </c>
      <c r="CK43" s="35">
        <f t="shared" si="177"/>
        <v>0</v>
      </c>
      <c r="CL43" s="35">
        <f t="shared" si="177"/>
        <v>0</v>
      </c>
      <c r="CM43" s="35">
        <f t="shared" si="177"/>
        <v>0</v>
      </c>
      <c r="CN43" s="35">
        <f t="shared" si="177"/>
        <v>0</v>
      </c>
      <c r="CO43" s="35">
        <f t="shared" si="177"/>
        <v>0</v>
      </c>
      <c r="CP43" s="35">
        <f t="shared" si="177"/>
        <v>0</v>
      </c>
      <c r="CQ43" s="35">
        <f t="shared" si="177"/>
        <v>0</v>
      </c>
      <c r="CR43" s="35">
        <f t="shared" si="177"/>
        <v>0</v>
      </c>
      <c r="CS43" s="33">
        <f t="shared" si="142"/>
        <v>0</v>
      </c>
    </row>
    <row r="44" spans="1:97" hidden="1" x14ac:dyDescent="0.35">
      <c r="A44" s="62" t="s">
        <v>19</v>
      </c>
      <c r="B44" s="63" t="s">
        <v>48</v>
      </c>
      <c r="C44" s="78" t="s">
        <v>49</v>
      </c>
      <c r="D44" s="78" t="s">
        <v>63</v>
      </c>
      <c r="E44" s="79"/>
      <c r="F44" s="80"/>
      <c r="G44" s="81">
        <v>0.89059260275314001</v>
      </c>
      <c r="H44" s="81"/>
      <c r="I44" s="81"/>
      <c r="J44" s="82"/>
      <c r="K44" s="83"/>
      <c r="L44" s="84"/>
      <c r="M44" s="85"/>
      <c r="N44" s="86"/>
      <c r="O44" s="87"/>
      <c r="P44" s="88"/>
      <c r="Q44" s="89"/>
      <c r="W44" s="34">
        <f t="shared" si="143"/>
        <v>0.89059260275314001</v>
      </c>
      <c r="X44" s="35">
        <f t="shared" ref="X44:AL44" si="178">W44+($AM44-$W44)/($AM$2-$W$2)</f>
        <v>0.83493056508106878</v>
      </c>
      <c r="Y44" s="35">
        <f t="shared" si="178"/>
        <v>0.77926852740899755</v>
      </c>
      <c r="Z44" s="35">
        <f t="shared" si="178"/>
        <v>0.72360648973692632</v>
      </c>
      <c r="AA44" s="35">
        <f t="shared" si="178"/>
        <v>0.66794445206485509</v>
      </c>
      <c r="AB44" s="35">
        <f t="shared" si="178"/>
        <v>0.61228241439278386</v>
      </c>
      <c r="AC44" s="35">
        <f t="shared" si="178"/>
        <v>0.55662037672071263</v>
      </c>
      <c r="AD44" s="35">
        <f t="shared" si="178"/>
        <v>0.5009583390486414</v>
      </c>
      <c r="AE44" s="35">
        <f t="shared" si="178"/>
        <v>0.44529630137657017</v>
      </c>
      <c r="AF44" s="35">
        <f t="shared" si="178"/>
        <v>0.38963426370449894</v>
      </c>
      <c r="AG44" s="35">
        <f t="shared" si="178"/>
        <v>0.33397222603242771</v>
      </c>
      <c r="AH44" s="35">
        <f t="shared" si="178"/>
        <v>0.27831018836035648</v>
      </c>
      <c r="AI44" s="35">
        <f t="shared" si="178"/>
        <v>0.22264815068828522</v>
      </c>
      <c r="AJ44" s="35">
        <f t="shared" si="178"/>
        <v>0.16698611301621397</v>
      </c>
      <c r="AK44" s="35">
        <f t="shared" si="178"/>
        <v>0.11132407534414271</v>
      </c>
      <c r="AL44" s="35">
        <f t="shared" si="178"/>
        <v>5.5662037672071459E-2</v>
      </c>
      <c r="AM44" s="33">
        <f t="shared" si="145"/>
        <v>0</v>
      </c>
      <c r="AN44" s="35">
        <f t="shared" ref="AN44:BF44" si="179">AM44+($BG44-$AM44)/($BG$2-$AM$2)</f>
        <v>0</v>
      </c>
      <c r="AO44" s="35">
        <f t="shared" si="179"/>
        <v>0</v>
      </c>
      <c r="AP44" s="35">
        <f t="shared" si="179"/>
        <v>0</v>
      </c>
      <c r="AQ44" s="35">
        <f t="shared" si="179"/>
        <v>0</v>
      </c>
      <c r="AR44" s="35">
        <f t="shared" si="179"/>
        <v>0</v>
      </c>
      <c r="AS44" s="35">
        <f t="shared" si="179"/>
        <v>0</v>
      </c>
      <c r="AT44" s="35">
        <f t="shared" si="179"/>
        <v>0</v>
      </c>
      <c r="AU44" s="35">
        <f t="shared" si="179"/>
        <v>0</v>
      </c>
      <c r="AV44" s="35">
        <f t="shared" si="179"/>
        <v>0</v>
      </c>
      <c r="AW44" s="35">
        <f t="shared" si="179"/>
        <v>0</v>
      </c>
      <c r="AX44" s="35">
        <f t="shared" si="179"/>
        <v>0</v>
      </c>
      <c r="AY44" s="35">
        <f t="shared" si="179"/>
        <v>0</v>
      </c>
      <c r="AZ44" s="35">
        <f t="shared" si="179"/>
        <v>0</v>
      </c>
      <c r="BA44" s="35">
        <f t="shared" si="179"/>
        <v>0</v>
      </c>
      <c r="BB44" s="35">
        <f t="shared" si="179"/>
        <v>0</v>
      </c>
      <c r="BC44" s="35">
        <f t="shared" si="179"/>
        <v>0</v>
      </c>
      <c r="BD44" s="35">
        <f t="shared" si="179"/>
        <v>0</v>
      </c>
      <c r="BE44" s="35">
        <f t="shared" si="179"/>
        <v>0</v>
      </c>
      <c r="BF44" s="35">
        <f t="shared" si="179"/>
        <v>0</v>
      </c>
      <c r="BG44" s="33">
        <f t="shared" si="147"/>
        <v>0</v>
      </c>
      <c r="BI44" s="34">
        <f t="shared" si="138"/>
        <v>0.89059260275314001</v>
      </c>
      <c r="BJ44" s="35">
        <f t="shared" ref="BJ44:BX44" si="180">BI44+($BY44-$BI44)/($BY$2-$BI$2)</f>
        <v>0.83493056508106878</v>
      </c>
      <c r="BK44" s="35">
        <f t="shared" si="180"/>
        <v>0.77926852740899755</v>
      </c>
      <c r="BL44" s="35">
        <f t="shared" si="180"/>
        <v>0.72360648973692632</v>
      </c>
      <c r="BM44" s="35">
        <f t="shared" si="180"/>
        <v>0.66794445206485509</v>
      </c>
      <c r="BN44" s="35">
        <f t="shared" si="180"/>
        <v>0.61228241439278386</v>
      </c>
      <c r="BO44" s="35">
        <f t="shared" si="180"/>
        <v>0.55662037672071263</v>
      </c>
      <c r="BP44" s="35">
        <f t="shared" si="180"/>
        <v>0.5009583390486414</v>
      </c>
      <c r="BQ44" s="35">
        <f t="shared" si="180"/>
        <v>0.44529630137657017</v>
      </c>
      <c r="BR44" s="35">
        <f t="shared" si="180"/>
        <v>0.38963426370449894</v>
      </c>
      <c r="BS44" s="35">
        <f t="shared" si="180"/>
        <v>0.33397222603242771</v>
      </c>
      <c r="BT44" s="35">
        <f t="shared" si="180"/>
        <v>0.27831018836035648</v>
      </c>
      <c r="BU44" s="35">
        <f t="shared" si="180"/>
        <v>0.22264815068828522</v>
      </c>
      <c r="BV44" s="35">
        <f t="shared" si="180"/>
        <v>0.16698611301621397</v>
      </c>
      <c r="BW44" s="35">
        <f t="shared" si="180"/>
        <v>0.11132407534414271</v>
      </c>
      <c r="BX44" s="35">
        <f t="shared" si="180"/>
        <v>5.5662037672071459E-2</v>
      </c>
      <c r="BY44" s="33">
        <f t="shared" si="140"/>
        <v>0</v>
      </c>
      <c r="BZ44" s="35">
        <f t="shared" ref="BZ44:CR44" si="181">BY44+($CS44-$BY44)/($CS$2-$BY$2)</f>
        <v>0</v>
      </c>
      <c r="CA44" s="35">
        <f t="shared" si="181"/>
        <v>0</v>
      </c>
      <c r="CB44" s="35">
        <f t="shared" si="181"/>
        <v>0</v>
      </c>
      <c r="CC44" s="35">
        <f t="shared" si="181"/>
        <v>0</v>
      </c>
      <c r="CD44" s="35">
        <f t="shared" si="181"/>
        <v>0</v>
      </c>
      <c r="CE44" s="35">
        <f t="shared" si="181"/>
        <v>0</v>
      </c>
      <c r="CF44" s="35">
        <f t="shared" si="181"/>
        <v>0</v>
      </c>
      <c r="CG44" s="35">
        <f t="shared" si="181"/>
        <v>0</v>
      </c>
      <c r="CH44" s="35">
        <f t="shared" si="181"/>
        <v>0</v>
      </c>
      <c r="CI44" s="35">
        <f t="shared" si="181"/>
        <v>0</v>
      </c>
      <c r="CJ44" s="35">
        <f t="shared" si="181"/>
        <v>0</v>
      </c>
      <c r="CK44" s="35">
        <f t="shared" si="181"/>
        <v>0</v>
      </c>
      <c r="CL44" s="35">
        <f t="shared" si="181"/>
        <v>0</v>
      </c>
      <c r="CM44" s="35">
        <f t="shared" si="181"/>
        <v>0</v>
      </c>
      <c r="CN44" s="35">
        <f t="shared" si="181"/>
        <v>0</v>
      </c>
      <c r="CO44" s="35">
        <f t="shared" si="181"/>
        <v>0</v>
      </c>
      <c r="CP44" s="35">
        <f t="shared" si="181"/>
        <v>0</v>
      </c>
      <c r="CQ44" s="35">
        <f t="shared" si="181"/>
        <v>0</v>
      </c>
      <c r="CR44" s="35">
        <f t="shared" si="181"/>
        <v>0</v>
      </c>
      <c r="CS44" s="33">
        <f t="shared" si="142"/>
        <v>0</v>
      </c>
    </row>
    <row r="45" spans="1:97" hidden="1" x14ac:dyDescent="0.35">
      <c r="A45" s="62" t="s">
        <v>19</v>
      </c>
      <c r="B45" s="63" t="s">
        <v>48</v>
      </c>
      <c r="C45" s="78" t="s">
        <v>49</v>
      </c>
      <c r="D45" s="78" t="s">
        <v>64</v>
      </c>
      <c r="E45" s="79"/>
      <c r="F45" s="80"/>
      <c r="G45" s="81">
        <v>6.75404291301131E-2</v>
      </c>
      <c r="H45" s="81"/>
      <c r="I45" s="81"/>
      <c r="J45" s="82"/>
      <c r="K45" s="83"/>
      <c r="L45" s="84"/>
      <c r="M45" s="85"/>
      <c r="N45" s="86"/>
      <c r="O45" s="87"/>
      <c r="P45" s="88"/>
      <c r="Q45" s="89"/>
      <c r="W45" s="34">
        <f t="shared" si="143"/>
        <v>6.75404291301131E-2</v>
      </c>
      <c r="X45" s="35">
        <f t="shared" ref="X45:AL45" si="182">W45+($AM45-$W45)/($AM$2-$W$2)</f>
        <v>6.3319152309481028E-2</v>
      </c>
      <c r="Y45" s="35">
        <f t="shared" si="182"/>
        <v>5.9097875488848955E-2</v>
      </c>
      <c r="Z45" s="35">
        <f t="shared" si="182"/>
        <v>5.4876598668216883E-2</v>
      </c>
      <c r="AA45" s="35">
        <f t="shared" si="182"/>
        <v>5.0655321847584811E-2</v>
      </c>
      <c r="AB45" s="35">
        <f t="shared" si="182"/>
        <v>4.6434045026952739E-2</v>
      </c>
      <c r="AC45" s="35">
        <f t="shared" si="182"/>
        <v>4.2212768206320667E-2</v>
      </c>
      <c r="AD45" s="35">
        <f t="shared" si="182"/>
        <v>3.7991491385688594E-2</v>
      </c>
      <c r="AE45" s="35">
        <f t="shared" si="182"/>
        <v>3.3770214565056522E-2</v>
      </c>
      <c r="AF45" s="35">
        <f t="shared" si="182"/>
        <v>2.9548937744424453E-2</v>
      </c>
      <c r="AG45" s="35">
        <f t="shared" si="182"/>
        <v>2.5327660923792385E-2</v>
      </c>
      <c r="AH45" s="35">
        <f t="shared" si="182"/>
        <v>2.1106384103160316E-2</v>
      </c>
      <c r="AI45" s="35">
        <f t="shared" si="182"/>
        <v>1.6885107282528247E-2</v>
      </c>
      <c r="AJ45" s="35">
        <f t="shared" si="182"/>
        <v>1.2663830461896178E-2</v>
      </c>
      <c r="AK45" s="35">
        <f t="shared" si="182"/>
        <v>8.4425536412641097E-3</v>
      </c>
      <c r="AL45" s="35">
        <f t="shared" si="182"/>
        <v>4.221276820632041E-3</v>
      </c>
      <c r="AM45" s="33">
        <f t="shared" si="145"/>
        <v>0</v>
      </c>
      <c r="AN45" s="35">
        <f t="shared" ref="AN45:BF45" si="183">AM45+($BG45-$AM45)/($BG$2-$AM$2)</f>
        <v>0</v>
      </c>
      <c r="AO45" s="35">
        <f t="shared" si="183"/>
        <v>0</v>
      </c>
      <c r="AP45" s="35">
        <f t="shared" si="183"/>
        <v>0</v>
      </c>
      <c r="AQ45" s="35">
        <f t="shared" si="183"/>
        <v>0</v>
      </c>
      <c r="AR45" s="35">
        <f t="shared" si="183"/>
        <v>0</v>
      </c>
      <c r="AS45" s="35">
        <f t="shared" si="183"/>
        <v>0</v>
      </c>
      <c r="AT45" s="35">
        <f t="shared" si="183"/>
        <v>0</v>
      </c>
      <c r="AU45" s="35">
        <f t="shared" si="183"/>
        <v>0</v>
      </c>
      <c r="AV45" s="35">
        <f t="shared" si="183"/>
        <v>0</v>
      </c>
      <c r="AW45" s="35">
        <f t="shared" si="183"/>
        <v>0</v>
      </c>
      <c r="AX45" s="35">
        <f t="shared" si="183"/>
        <v>0</v>
      </c>
      <c r="AY45" s="35">
        <f t="shared" si="183"/>
        <v>0</v>
      </c>
      <c r="AZ45" s="35">
        <f t="shared" si="183"/>
        <v>0</v>
      </c>
      <c r="BA45" s="35">
        <f t="shared" si="183"/>
        <v>0</v>
      </c>
      <c r="BB45" s="35">
        <f t="shared" si="183"/>
        <v>0</v>
      </c>
      <c r="BC45" s="35">
        <f t="shared" si="183"/>
        <v>0</v>
      </c>
      <c r="BD45" s="35">
        <f t="shared" si="183"/>
        <v>0</v>
      </c>
      <c r="BE45" s="35">
        <f t="shared" si="183"/>
        <v>0</v>
      </c>
      <c r="BF45" s="35">
        <f t="shared" si="183"/>
        <v>0</v>
      </c>
      <c r="BG45" s="33">
        <f t="shared" si="147"/>
        <v>0</v>
      </c>
      <c r="BI45" s="34">
        <f t="shared" si="138"/>
        <v>6.75404291301131E-2</v>
      </c>
      <c r="BJ45" s="35">
        <f t="shared" ref="BJ45:BX45" si="184">BI45+($BY45-$BI45)/($BY$2-$BI$2)</f>
        <v>6.3319152309481028E-2</v>
      </c>
      <c r="BK45" s="35">
        <f t="shared" si="184"/>
        <v>5.9097875488848955E-2</v>
      </c>
      <c r="BL45" s="35">
        <f t="shared" si="184"/>
        <v>5.4876598668216883E-2</v>
      </c>
      <c r="BM45" s="35">
        <f t="shared" si="184"/>
        <v>5.0655321847584811E-2</v>
      </c>
      <c r="BN45" s="35">
        <f t="shared" si="184"/>
        <v>4.6434045026952739E-2</v>
      </c>
      <c r="BO45" s="35">
        <f t="shared" si="184"/>
        <v>4.2212768206320667E-2</v>
      </c>
      <c r="BP45" s="35">
        <f t="shared" si="184"/>
        <v>3.7991491385688594E-2</v>
      </c>
      <c r="BQ45" s="35">
        <f t="shared" si="184"/>
        <v>3.3770214565056522E-2</v>
      </c>
      <c r="BR45" s="35">
        <f t="shared" si="184"/>
        <v>2.9548937744424453E-2</v>
      </c>
      <c r="BS45" s="35">
        <f t="shared" si="184"/>
        <v>2.5327660923792385E-2</v>
      </c>
      <c r="BT45" s="35">
        <f t="shared" si="184"/>
        <v>2.1106384103160316E-2</v>
      </c>
      <c r="BU45" s="35">
        <f t="shared" si="184"/>
        <v>1.6885107282528247E-2</v>
      </c>
      <c r="BV45" s="35">
        <f t="shared" si="184"/>
        <v>1.2663830461896178E-2</v>
      </c>
      <c r="BW45" s="35">
        <f t="shared" si="184"/>
        <v>8.4425536412641097E-3</v>
      </c>
      <c r="BX45" s="35">
        <f t="shared" si="184"/>
        <v>4.221276820632041E-3</v>
      </c>
      <c r="BY45" s="33">
        <f t="shared" si="140"/>
        <v>0</v>
      </c>
      <c r="BZ45" s="35">
        <f t="shared" ref="BZ45:CR45" si="185">BY45+($CS45-$BY45)/($CS$2-$BY$2)</f>
        <v>0</v>
      </c>
      <c r="CA45" s="35">
        <f t="shared" si="185"/>
        <v>0</v>
      </c>
      <c r="CB45" s="35">
        <f t="shared" si="185"/>
        <v>0</v>
      </c>
      <c r="CC45" s="35">
        <f t="shared" si="185"/>
        <v>0</v>
      </c>
      <c r="CD45" s="35">
        <f t="shared" si="185"/>
        <v>0</v>
      </c>
      <c r="CE45" s="35">
        <f t="shared" si="185"/>
        <v>0</v>
      </c>
      <c r="CF45" s="35">
        <f t="shared" si="185"/>
        <v>0</v>
      </c>
      <c r="CG45" s="35">
        <f t="shared" si="185"/>
        <v>0</v>
      </c>
      <c r="CH45" s="35">
        <f t="shared" si="185"/>
        <v>0</v>
      </c>
      <c r="CI45" s="35">
        <f t="shared" si="185"/>
        <v>0</v>
      </c>
      <c r="CJ45" s="35">
        <f t="shared" si="185"/>
        <v>0</v>
      </c>
      <c r="CK45" s="35">
        <f t="shared" si="185"/>
        <v>0</v>
      </c>
      <c r="CL45" s="35">
        <f t="shared" si="185"/>
        <v>0</v>
      </c>
      <c r="CM45" s="35">
        <f t="shared" si="185"/>
        <v>0</v>
      </c>
      <c r="CN45" s="35">
        <f t="shared" si="185"/>
        <v>0</v>
      </c>
      <c r="CO45" s="35">
        <f t="shared" si="185"/>
        <v>0</v>
      </c>
      <c r="CP45" s="35">
        <f t="shared" si="185"/>
        <v>0</v>
      </c>
      <c r="CQ45" s="35">
        <f t="shared" si="185"/>
        <v>0</v>
      </c>
      <c r="CR45" s="35">
        <f t="shared" si="185"/>
        <v>0</v>
      </c>
      <c r="CS45" s="33">
        <f t="shared" si="142"/>
        <v>0</v>
      </c>
    </row>
    <row r="46" spans="1:97" hidden="1" x14ac:dyDescent="0.35">
      <c r="A46" s="62" t="s">
        <v>19</v>
      </c>
      <c r="B46" s="63" t="s">
        <v>48</v>
      </c>
      <c r="C46" s="78" t="s">
        <v>49</v>
      </c>
      <c r="D46" s="78" t="s">
        <v>65</v>
      </c>
      <c r="E46" s="79"/>
      <c r="F46" s="80"/>
      <c r="G46" s="81">
        <v>1</v>
      </c>
      <c r="H46" s="81"/>
      <c r="I46" s="81"/>
      <c r="J46" s="82"/>
      <c r="K46" s="83"/>
      <c r="L46" s="84"/>
      <c r="M46" s="85"/>
      <c r="N46" s="86"/>
      <c r="O46" s="87"/>
      <c r="P46" s="88"/>
      <c r="Q46" s="89"/>
      <c r="W46" s="34">
        <f t="shared" si="143"/>
        <v>1</v>
      </c>
      <c r="X46" s="35">
        <f t="shared" ref="X46:AL46" si="186">W46+($AM46-$W46)/($AM$2-$W$2)</f>
        <v>0.9375</v>
      </c>
      <c r="Y46" s="35">
        <f t="shared" si="186"/>
        <v>0.875</v>
      </c>
      <c r="Z46" s="35">
        <f t="shared" si="186"/>
        <v>0.8125</v>
      </c>
      <c r="AA46" s="35">
        <f t="shared" si="186"/>
        <v>0.75</v>
      </c>
      <c r="AB46" s="35">
        <f t="shared" si="186"/>
        <v>0.6875</v>
      </c>
      <c r="AC46" s="35">
        <f t="shared" si="186"/>
        <v>0.625</v>
      </c>
      <c r="AD46" s="35">
        <f t="shared" si="186"/>
        <v>0.5625</v>
      </c>
      <c r="AE46" s="35">
        <f t="shared" si="186"/>
        <v>0.5</v>
      </c>
      <c r="AF46" s="35">
        <f t="shared" si="186"/>
        <v>0.4375</v>
      </c>
      <c r="AG46" s="35">
        <f t="shared" si="186"/>
        <v>0.375</v>
      </c>
      <c r="AH46" s="35">
        <f t="shared" si="186"/>
        <v>0.3125</v>
      </c>
      <c r="AI46" s="35">
        <f t="shared" si="186"/>
        <v>0.25</v>
      </c>
      <c r="AJ46" s="35">
        <f t="shared" si="186"/>
        <v>0.1875</v>
      </c>
      <c r="AK46" s="35">
        <f t="shared" si="186"/>
        <v>0.125</v>
      </c>
      <c r="AL46" s="35">
        <f t="shared" si="186"/>
        <v>6.25E-2</v>
      </c>
      <c r="AM46" s="33">
        <f t="shared" si="145"/>
        <v>0</v>
      </c>
      <c r="AN46" s="35">
        <f t="shared" ref="AN46:BF46" si="187">AM46+($BG46-$AM46)/($BG$2-$AM$2)</f>
        <v>0</v>
      </c>
      <c r="AO46" s="35">
        <f t="shared" si="187"/>
        <v>0</v>
      </c>
      <c r="AP46" s="35">
        <f t="shared" si="187"/>
        <v>0</v>
      </c>
      <c r="AQ46" s="35">
        <f t="shared" si="187"/>
        <v>0</v>
      </c>
      <c r="AR46" s="35">
        <f t="shared" si="187"/>
        <v>0</v>
      </c>
      <c r="AS46" s="35">
        <f t="shared" si="187"/>
        <v>0</v>
      </c>
      <c r="AT46" s="35">
        <f t="shared" si="187"/>
        <v>0</v>
      </c>
      <c r="AU46" s="35">
        <f t="shared" si="187"/>
        <v>0</v>
      </c>
      <c r="AV46" s="35">
        <f t="shared" si="187"/>
        <v>0</v>
      </c>
      <c r="AW46" s="35">
        <f t="shared" si="187"/>
        <v>0</v>
      </c>
      <c r="AX46" s="35">
        <f t="shared" si="187"/>
        <v>0</v>
      </c>
      <c r="AY46" s="35">
        <f t="shared" si="187"/>
        <v>0</v>
      </c>
      <c r="AZ46" s="35">
        <f t="shared" si="187"/>
        <v>0</v>
      </c>
      <c r="BA46" s="35">
        <f t="shared" si="187"/>
        <v>0</v>
      </c>
      <c r="BB46" s="35">
        <f t="shared" si="187"/>
        <v>0</v>
      </c>
      <c r="BC46" s="35">
        <f t="shared" si="187"/>
        <v>0</v>
      </c>
      <c r="BD46" s="35">
        <f t="shared" si="187"/>
        <v>0</v>
      </c>
      <c r="BE46" s="35">
        <f t="shared" si="187"/>
        <v>0</v>
      </c>
      <c r="BF46" s="35">
        <f t="shared" si="187"/>
        <v>0</v>
      </c>
      <c r="BG46" s="33">
        <f t="shared" si="147"/>
        <v>0</v>
      </c>
      <c r="BI46" s="34">
        <f t="shared" si="138"/>
        <v>1</v>
      </c>
      <c r="BJ46" s="35">
        <f t="shared" ref="BJ46:BX46" si="188">BI46+($BY46-$BI46)/($BY$2-$BI$2)</f>
        <v>0.9375</v>
      </c>
      <c r="BK46" s="35">
        <f t="shared" si="188"/>
        <v>0.875</v>
      </c>
      <c r="BL46" s="35">
        <f t="shared" si="188"/>
        <v>0.8125</v>
      </c>
      <c r="BM46" s="35">
        <f t="shared" si="188"/>
        <v>0.75</v>
      </c>
      <c r="BN46" s="35">
        <f t="shared" si="188"/>
        <v>0.6875</v>
      </c>
      <c r="BO46" s="35">
        <f t="shared" si="188"/>
        <v>0.625</v>
      </c>
      <c r="BP46" s="35">
        <f t="shared" si="188"/>
        <v>0.5625</v>
      </c>
      <c r="BQ46" s="35">
        <f t="shared" si="188"/>
        <v>0.5</v>
      </c>
      <c r="BR46" s="35">
        <f t="shared" si="188"/>
        <v>0.4375</v>
      </c>
      <c r="BS46" s="35">
        <f t="shared" si="188"/>
        <v>0.375</v>
      </c>
      <c r="BT46" s="35">
        <f t="shared" si="188"/>
        <v>0.3125</v>
      </c>
      <c r="BU46" s="35">
        <f t="shared" si="188"/>
        <v>0.25</v>
      </c>
      <c r="BV46" s="35">
        <f t="shared" si="188"/>
        <v>0.1875</v>
      </c>
      <c r="BW46" s="35">
        <f t="shared" si="188"/>
        <v>0.125</v>
      </c>
      <c r="BX46" s="35">
        <f t="shared" si="188"/>
        <v>6.25E-2</v>
      </c>
      <c r="BY46" s="33">
        <f t="shared" si="140"/>
        <v>0</v>
      </c>
      <c r="BZ46" s="35">
        <f t="shared" ref="BZ46:CR46" si="189">BY46+($CS46-$BY46)/($CS$2-$BY$2)</f>
        <v>0</v>
      </c>
      <c r="CA46" s="35">
        <f t="shared" si="189"/>
        <v>0</v>
      </c>
      <c r="CB46" s="35">
        <f t="shared" si="189"/>
        <v>0</v>
      </c>
      <c r="CC46" s="35">
        <f t="shared" si="189"/>
        <v>0</v>
      </c>
      <c r="CD46" s="35">
        <f t="shared" si="189"/>
        <v>0</v>
      </c>
      <c r="CE46" s="35">
        <f t="shared" si="189"/>
        <v>0</v>
      </c>
      <c r="CF46" s="35">
        <f t="shared" si="189"/>
        <v>0</v>
      </c>
      <c r="CG46" s="35">
        <f t="shared" si="189"/>
        <v>0</v>
      </c>
      <c r="CH46" s="35">
        <f t="shared" si="189"/>
        <v>0</v>
      </c>
      <c r="CI46" s="35">
        <f t="shared" si="189"/>
        <v>0</v>
      </c>
      <c r="CJ46" s="35">
        <f t="shared" si="189"/>
        <v>0</v>
      </c>
      <c r="CK46" s="35">
        <f t="shared" si="189"/>
        <v>0</v>
      </c>
      <c r="CL46" s="35">
        <f t="shared" si="189"/>
        <v>0</v>
      </c>
      <c r="CM46" s="35">
        <f t="shared" si="189"/>
        <v>0</v>
      </c>
      <c r="CN46" s="35">
        <f t="shared" si="189"/>
        <v>0</v>
      </c>
      <c r="CO46" s="35">
        <f t="shared" si="189"/>
        <v>0</v>
      </c>
      <c r="CP46" s="35">
        <f t="shared" si="189"/>
        <v>0</v>
      </c>
      <c r="CQ46" s="35">
        <f t="shared" si="189"/>
        <v>0</v>
      </c>
      <c r="CR46" s="35">
        <f t="shared" si="189"/>
        <v>0</v>
      </c>
      <c r="CS46" s="33">
        <f t="shared" si="142"/>
        <v>0</v>
      </c>
    </row>
    <row r="47" spans="1:97" hidden="1" x14ac:dyDescent="0.35">
      <c r="A47" s="62" t="s">
        <v>19</v>
      </c>
      <c r="B47" s="63" t="s">
        <v>48</v>
      </c>
      <c r="C47" s="78" t="s">
        <v>49</v>
      </c>
      <c r="D47" s="78" t="s">
        <v>66</v>
      </c>
      <c r="E47" s="79"/>
      <c r="F47" s="80"/>
      <c r="G47" s="81">
        <v>1</v>
      </c>
      <c r="H47" s="81"/>
      <c r="I47" s="81"/>
      <c r="J47" s="82"/>
      <c r="K47" s="83"/>
      <c r="L47" s="84"/>
      <c r="M47" s="85"/>
      <c r="N47" s="86"/>
      <c r="O47" s="87"/>
      <c r="P47" s="88"/>
      <c r="Q47" s="89"/>
      <c r="W47" s="34">
        <f t="shared" si="143"/>
        <v>1</v>
      </c>
      <c r="X47" s="35">
        <f t="shared" ref="X47:AL47" si="190">W47+($AM47-$W47)/($AM$2-$W$2)</f>
        <v>0.9375</v>
      </c>
      <c r="Y47" s="35">
        <f t="shared" si="190"/>
        <v>0.875</v>
      </c>
      <c r="Z47" s="35">
        <f t="shared" si="190"/>
        <v>0.8125</v>
      </c>
      <c r="AA47" s="35">
        <f t="shared" si="190"/>
        <v>0.75</v>
      </c>
      <c r="AB47" s="35">
        <f t="shared" si="190"/>
        <v>0.6875</v>
      </c>
      <c r="AC47" s="35">
        <f t="shared" si="190"/>
        <v>0.625</v>
      </c>
      <c r="AD47" s="35">
        <f t="shared" si="190"/>
        <v>0.5625</v>
      </c>
      <c r="AE47" s="35">
        <f t="shared" si="190"/>
        <v>0.5</v>
      </c>
      <c r="AF47" s="35">
        <f t="shared" si="190"/>
        <v>0.4375</v>
      </c>
      <c r="AG47" s="35">
        <f t="shared" si="190"/>
        <v>0.375</v>
      </c>
      <c r="AH47" s="35">
        <f t="shared" si="190"/>
        <v>0.3125</v>
      </c>
      <c r="AI47" s="35">
        <f t="shared" si="190"/>
        <v>0.25</v>
      </c>
      <c r="AJ47" s="35">
        <f t="shared" si="190"/>
        <v>0.1875</v>
      </c>
      <c r="AK47" s="35">
        <f t="shared" si="190"/>
        <v>0.125</v>
      </c>
      <c r="AL47" s="35">
        <f t="shared" si="190"/>
        <v>6.25E-2</v>
      </c>
      <c r="AM47" s="33">
        <f t="shared" si="145"/>
        <v>0</v>
      </c>
      <c r="AN47" s="35">
        <f t="shared" ref="AN47:BF47" si="191">AM47+($BG47-$AM47)/($BG$2-$AM$2)</f>
        <v>0</v>
      </c>
      <c r="AO47" s="35">
        <f t="shared" si="191"/>
        <v>0</v>
      </c>
      <c r="AP47" s="35">
        <f t="shared" si="191"/>
        <v>0</v>
      </c>
      <c r="AQ47" s="35">
        <f t="shared" si="191"/>
        <v>0</v>
      </c>
      <c r="AR47" s="35">
        <f t="shared" si="191"/>
        <v>0</v>
      </c>
      <c r="AS47" s="35">
        <f t="shared" si="191"/>
        <v>0</v>
      </c>
      <c r="AT47" s="35">
        <f t="shared" si="191"/>
        <v>0</v>
      </c>
      <c r="AU47" s="35">
        <f t="shared" si="191"/>
        <v>0</v>
      </c>
      <c r="AV47" s="35">
        <f t="shared" si="191"/>
        <v>0</v>
      </c>
      <c r="AW47" s="35">
        <f t="shared" si="191"/>
        <v>0</v>
      </c>
      <c r="AX47" s="35">
        <f t="shared" si="191"/>
        <v>0</v>
      </c>
      <c r="AY47" s="35">
        <f t="shared" si="191"/>
        <v>0</v>
      </c>
      <c r="AZ47" s="35">
        <f t="shared" si="191"/>
        <v>0</v>
      </c>
      <c r="BA47" s="35">
        <f t="shared" si="191"/>
        <v>0</v>
      </c>
      <c r="BB47" s="35">
        <f t="shared" si="191"/>
        <v>0</v>
      </c>
      <c r="BC47" s="35">
        <f t="shared" si="191"/>
        <v>0</v>
      </c>
      <c r="BD47" s="35">
        <f t="shared" si="191"/>
        <v>0</v>
      </c>
      <c r="BE47" s="35">
        <f t="shared" si="191"/>
        <v>0</v>
      </c>
      <c r="BF47" s="35">
        <f t="shared" si="191"/>
        <v>0</v>
      </c>
      <c r="BG47" s="33">
        <f t="shared" si="147"/>
        <v>0</v>
      </c>
      <c r="BI47" s="34">
        <f t="shared" si="138"/>
        <v>1</v>
      </c>
      <c r="BJ47" s="35">
        <f t="shared" ref="BJ47:BX47" si="192">BI47+($BY47-$BI47)/($BY$2-$BI$2)</f>
        <v>0.9375</v>
      </c>
      <c r="BK47" s="35">
        <f t="shared" si="192"/>
        <v>0.875</v>
      </c>
      <c r="BL47" s="35">
        <f t="shared" si="192"/>
        <v>0.8125</v>
      </c>
      <c r="BM47" s="35">
        <f t="shared" si="192"/>
        <v>0.75</v>
      </c>
      <c r="BN47" s="35">
        <f t="shared" si="192"/>
        <v>0.6875</v>
      </c>
      <c r="BO47" s="35">
        <f t="shared" si="192"/>
        <v>0.625</v>
      </c>
      <c r="BP47" s="35">
        <f t="shared" si="192"/>
        <v>0.5625</v>
      </c>
      <c r="BQ47" s="35">
        <f t="shared" si="192"/>
        <v>0.5</v>
      </c>
      <c r="BR47" s="35">
        <f t="shared" si="192"/>
        <v>0.4375</v>
      </c>
      <c r="BS47" s="35">
        <f t="shared" si="192"/>
        <v>0.375</v>
      </c>
      <c r="BT47" s="35">
        <f t="shared" si="192"/>
        <v>0.3125</v>
      </c>
      <c r="BU47" s="35">
        <f t="shared" si="192"/>
        <v>0.25</v>
      </c>
      <c r="BV47" s="35">
        <f t="shared" si="192"/>
        <v>0.1875</v>
      </c>
      <c r="BW47" s="35">
        <f t="shared" si="192"/>
        <v>0.125</v>
      </c>
      <c r="BX47" s="35">
        <f t="shared" si="192"/>
        <v>6.25E-2</v>
      </c>
      <c r="BY47" s="33">
        <f t="shared" si="140"/>
        <v>0</v>
      </c>
      <c r="BZ47" s="35">
        <f t="shared" ref="BZ47:CR47" si="193">BY47+($CS47-$BY47)/($CS$2-$BY$2)</f>
        <v>0</v>
      </c>
      <c r="CA47" s="35">
        <f t="shared" si="193"/>
        <v>0</v>
      </c>
      <c r="CB47" s="35">
        <f t="shared" si="193"/>
        <v>0</v>
      </c>
      <c r="CC47" s="35">
        <f t="shared" si="193"/>
        <v>0</v>
      </c>
      <c r="CD47" s="35">
        <f t="shared" si="193"/>
        <v>0</v>
      </c>
      <c r="CE47" s="35">
        <f t="shared" si="193"/>
        <v>0</v>
      </c>
      <c r="CF47" s="35">
        <f t="shared" si="193"/>
        <v>0</v>
      </c>
      <c r="CG47" s="35">
        <f t="shared" si="193"/>
        <v>0</v>
      </c>
      <c r="CH47" s="35">
        <f t="shared" si="193"/>
        <v>0</v>
      </c>
      <c r="CI47" s="35">
        <f t="shared" si="193"/>
        <v>0</v>
      </c>
      <c r="CJ47" s="35">
        <f t="shared" si="193"/>
        <v>0</v>
      </c>
      <c r="CK47" s="35">
        <f t="shared" si="193"/>
        <v>0</v>
      </c>
      <c r="CL47" s="35">
        <f t="shared" si="193"/>
        <v>0</v>
      </c>
      <c r="CM47" s="35">
        <f t="shared" si="193"/>
        <v>0</v>
      </c>
      <c r="CN47" s="35">
        <f t="shared" si="193"/>
        <v>0</v>
      </c>
      <c r="CO47" s="35">
        <f t="shared" si="193"/>
        <v>0</v>
      </c>
      <c r="CP47" s="35">
        <f t="shared" si="193"/>
        <v>0</v>
      </c>
      <c r="CQ47" s="35">
        <f t="shared" si="193"/>
        <v>0</v>
      </c>
      <c r="CR47" s="35">
        <f t="shared" si="193"/>
        <v>0</v>
      </c>
      <c r="CS47" s="33">
        <f t="shared" si="142"/>
        <v>0</v>
      </c>
    </row>
    <row r="48" spans="1:97" ht="14.4" customHeight="1" x14ac:dyDescent="0.35">
      <c r="A48" s="90" t="s">
        <v>67</v>
      </c>
      <c r="B48" s="91" t="s">
        <v>23</v>
      </c>
      <c r="C48" s="92" t="s">
        <v>68</v>
      </c>
      <c r="D48" s="92"/>
      <c r="E48" s="93" t="s">
        <v>69</v>
      </c>
      <c r="F48" s="21" t="s">
        <v>70</v>
      </c>
      <c r="G48" s="94">
        <v>169005</v>
      </c>
      <c r="H48" s="95"/>
      <c r="I48" s="95"/>
      <c r="J48" s="96">
        <v>31432</v>
      </c>
      <c r="K48" s="97">
        <v>213</v>
      </c>
      <c r="L48" s="98">
        <v>34352</v>
      </c>
      <c r="M48" s="99">
        <v>10325</v>
      </c>
      <c r="N48" s="100">
        <v>143065</v>
      </c>
      <c r="O48" s="101">
        <v>65479</v>
      </c>
      <c r="P48" s="102">
        <v>128021</v>
      </c>
      <c r="Q48" s="103">
        <v>80855</v>
      </c>
      <c r="R48" s="104">
        <v>149797</v>
      </c>
      <c r="S48" s="34">
        <v>80091</v>
      </c>
      <c r="T48" s="34">
        <v>74177</v>
      </c>
      <c r="U48" s="34">
        <v>13630</v>
      </c>
      <c r="V48" s="1" t="s">
        <v>71</v>
      </c>
      <c r="W48" s="34">
        <f t="shared" si="143"/>
        <v>169005</v>
      </c>
      <c r="X48" s="105">
        <f t="shared" ref="X48:AL48" si="194">W48+($AM48-$W48)/($AM$2-$W$2)</f>
        <v>167804.5</v>
      </c>
      <c r="Y48" s="105">
        <f t="shared" si="194"/>
        <v>166604</v>
      </c>
      <c r="Z48" s="105">
        <f t="shared" si="194"/>
        <v>165403.5</v>
      </c>
      <c r="AA48" s="105">
        <f t="shared" si="194"/>
        <v>164203</v>
      </c>
      <c r="AB48" s="105">
        <f t="shared" si="194"/>
        <v>163002.5</v>
      </c>
      <c r="AC48" s="105">
        <f t="shared" si="194"/>
        <v>161802</v>
      </c>
      <c r="AD48" s="105">
        <f t="shared" si="194"/>
        <v>160601.5</v>
      </c>
      <c r="AE48" s="105">
        <f t="shared" si="194"/>
        <v>159401</v>
      </c>
      <c r="AF48" s="105">
        <f t="shared" si="194"/>
        <v>158200.5</v>
      </c>
      <c r="AG48" s="105">
        <f t="shared" si="194"/>
        <v>157000</v>
      </c>
      <c r="AH48" s="105">
        <f t="shared" si="194"/>
        <v>155799.5</v>
      </c>
      <c r="AI48" s="105">
        <f t="shared" si="194"/>
        <v>154599</v>
      </c>
      <c r="AJ48" s="105">
        <f t="shared" si="194"/>
        <v>153398.5</v>
      </c>
      <c r="AK48" s="105">
        <f t="shared" si="194"/>
        <v>152198</v>
      </c>
      <c r="AL48" s="105">
        <f t="shared" si="194"/>
        <v>150997.5</v>
      </c>
      <c r="AM48" s="105">
        <f t="shared" si="145"/>
        <v>149797</v>
      </c>
      <c r="AN48" s="105">
        <f t="shared" ref="AN48:BF48" si="195">AM48+($BG48-$AM48)/($BG$2-$AM$2)</f>
        <v>146311.70000000001</v>
      </c>
      <c r="AO48" s="105">
        <f t="shared" si="195"/>
        <v>142826.40000000002</v>
      </c>
      <c r="AP48" s="105">
        <f t="shared" si="195"/>
        <v>139341.10000000003</v>
      </c>
      <c r="AQ48" s="105">
        <f t="shared" si="195"/>
        <v>135855.80000000005</v>
      </c>
      <c r="AR48" s="105">
        <f t="shared" si="195"/>
        <v>132370.50000000006</v>
      </c>
      <c r="AS48" s="105">
        <f t="shared" si="195"/>
        <v>128885.20000000006</v>
      </c>
      <c r="AT48" s="105">
        <f t="shared" si="195"/>
        <v>125399.90000000005</v>
      </c>
      <c r="AU48" s="105">
        <f t="shared" si="195"/>
        <v>121914.60000000005</v>
      </c>
      <c r="AV48" s="105">
        <f t="shared" si="195"/>
        <v>118429.30000000005</v>
      </c>
      <c r="AW48" s="105">
        <f t="shared" si="195"/>
        <v>114944.00000000004</v>
      </c>
      <c r="AX48" s="105">
        <f t="shared" si="195"/>
        <v>111458.70000000004</v>
      </c>
      <c r="AY48" s="105">
        <f t="shared" si="195"/>
        <v>107973.40000000004</v>
      </c>
      <c r="AZ48" s="105">
        <f t="shared" si="195"/>
        <v>104488.10000000003</v>
      </c>
      <c r="BA48" s="105">
        <f t="shared" si="195"/>
        <v>101002.80000000003</v>
      </c>
      <c r="BB48" s="105">
        <f t="shared" si="195"/>
        <v>97517.500000000029</v>
      </c>
      <c r="BC48" s="105">
        <f t="shared" si="195"/>
        <v>94032.200000000026</v>
      </c>
      <c r="BD48" s="105">
        <f t="shared" si="195"/>
        <v>90546.900000000023</v>
      </c>
      <c r="BE48" s="105">
        <f t="shared" si="195"/>
        <v>87061.60000000002</v>
      </c>
      <c r="BF48" s="105">
        <f t="shared" si="195"/>
        <v>83576.300000000017</v>
      </c>
      <c r="BG48" s="105">
        <f t="shared" si="147"/>
        <v>80091</v>
      </c>
      <c r="BI48" s="34">
        <f t="shared" si="138"/>
        <v>169005</v>
      </c>
      <c r="BJ48" s="106">
        <f t="shared" ref="BJ48:BX48" si="196">BI48+($BY48-$BI48)/($BY$2-$BI$2)</f>
        <v>163078.25</v>
      </c>
      <c r="BK48" s="106">
        <f t="shared" si="196"/>
        <v>157151.5</v>
      </c>
      <c r="BL48" s="106">
        <f t="shared" si="196"/>
        <v>151224.75</v>
      </c>
      <c r="BM48" s="106">
        <f t="shared" si="196"/>
        <v>145298</v>
      </c>
      <c r="BN48" s="106">
        <f t="shared" si="196"/>
        <v>139371.25</v>
      </c>
      <c r="BO48" s="106">
        <f t="shared" si="196"/>
        <v>133444.5</v>
      </c>
      <c r="BP48" s="106">
        <f t="shared" si="196"/>
        <v>127517.75</v>
      </c>
      <c r="BQ48" s="106">
        <f t="shared" si="196"/>
        <v>121591</v>
      </c>
      <c r="BR48" s="106">
        <f t="shared" si="196"/>
        <v>115664.25</v>
      </c>
      <c r="BS48" s="106">
        <f t="shared" si="196"/>
        <v>109737.5</v>
      </c>
      <c r="BT48" s="106">
        <f t="shared" si="196"/>
        <v>103810.75</v>
      </c>
      <c r="BU48" s="106">
        <f t="shared" si="196"/>
        <v>97884</v>
      </c>
      <c r="BV48" s="106">
        <f t="shared" si="196"/>
        <v>91957.25</v>
      </c>
      <c r="BW48" s="106">
        <f t="shared" si="196"/>
        <v>86030.5</v>
      </c>
      <c r="BX48" s="106">
        <f t="shared" si="196"/>
        <v>80103.75</v>
      </c>
      <c r="BY48" s="106">
        <f t="shared" si="140"/>
        <v>74177</v>
      </c>
      <c r="BZ48" s="106">
        <f t="shared" ref="BZ48:CR48" si="197">BY48+($CS48-$BY48)/($CS$2-$BY$2)</f>
        <v>71149.649999999994</v>
      </c>
      <c r="CA48" s="106">
        <f t="shared" si="197"/>
        <v>68122.299999999988</v>
      </c>
      <c r="CB48" s="106">
        <f t="shared" si="197"/>
        <v>65094.94999999999</v>
      </c>
      <c r="CC48" s="106">
        <f t="shared" si="197"/>
        <v>62067.599999999991</v>
      </c>
      <c r="CD48" s="106">
        <f t="shared" si="197"/>
        <v>59040.249999999993</v>
      </c>
      <c r="CE48" s="106">
        <f t="shared" si="197"/>
        <v>56012.899999999994</v>
      </c>
      <c r="CF48" s="106">
        <f t="shared" si="197"/>
        <v>52985.549999999996</v>
      </c>
      <c r="CG48" s="106">
        <f t="shared" si="197"/>
        <v>49958.2</v>
      </c>
      <c r="CH48" s="106">
        <f t="shared" si="197"/>
        <v>46930.85</v>
      </c>
      <c r="CI48" s="106">
        <f t="shared" si="197"/>
        <v>43903.5</v>
      </c>
      <c r="CJ48" s="106">
        <f t="shared" si="197"/>
        <v>40876.15</v>
      </c>
      <c r="CK48" s="106">
        <f t="shared" si="197"/>
        <v>37848.800000000003</v>
      </c>
      <c r="CL48" s="106">
        <f t="shared" si="197"/>
        <v>34821.450000000004</v>
      </c>
      <c r="CM48" s="106">
        <f t="shared" si="197"/>
        <v>31794.100000000006</v>
      </c>
      <c r="CN48" s="106">
        <f t="shared" si="197"/>
        <v>28766.750000000007</v>
      </c>
      <c r="CO48" s="106">
        <f t="shared" si="197"/>
        <v>25739.400000000009</v>
      </c>
      <c r="CP48" s="106">
        <f t="shared" si="197"/>
        <v>22712.05000000001</v>
      </c>
      <c r="CQ48" s="106">
        <f t="shared" si="197"/>
        <v>19684.700000000012</v>
      </c>
      <c r="CR48" s="106">
        <f t="shared" si="197"/>
        <v>16657.350000000013</v>
      </c>
      <c r="CS48" s="106">
        <f t="shared" si="142"/>
        <v>13630</v>
      </c>
    </row>
    <row r="49" spans="1:97" x14ac:dyDescent="0.35">
      <c r="A49" s="107" t="s">
        <v>67</v>
      </c>
      <c r="B49" s="18" t="s">
        <v>23</v>
      </c>
      <c r="C49" s="49" t="s">
        <v>68</v>
      </c>
      <c r="D49" s="49"/>
      <c r="E49" s="20" t="s">
        <v>72</v>
      </c>
      <c r="F49" s="36" t="s">
        <v>70</v>
      </c>
      <c r="G49" s="108">
        <v>176321</v>
      </c>
      <c r="H49" s="109"/>
      <c r="I49" s="109"/>
      <c r="J49" s="110">
        <v>58374</v>
      </c>
      <c r="K49" s="111">
        <v>1207</v>
      </c>
      <c r="L49" s="112">
        <v>63796.6</v>
      </c>
      <c r="M49" s="113">
        <v>58507</v>
      </c>
      <c r="N49" s="114">
        <v>214597</v>
      </c>
      <c r="O49" s="115">
        <v>196438</v>
      </c>
      <c r="P49" s="116">
        <v>156470</v>
      </c>
      <c r="Q49" s="117">
        <v>98823</v>
      </c>
      <c r="R49" s="104">
        <v>143922</v>
      </c>
      <c r="S49" s="34">
        <v>76950</v>
      </c>
      <c r="T49" s="34">
        <v>106743</v>
      </c>
      <c r="U49" s="34">
        <v>40890</v>
      </c>
      <c r="V49" s="1" t="s">
        <v>71</v>
      </c>
      <c r="W49" s="34">
        <f t="shared" si="143"/>
        <v>176321</v>
      </c>
      <c r="X49" s="105">
        <f t="shared" ref="X49:AL49" si="198">W49+($AM49-$W49)/($AM$2-$W$2)</f>
        <v>174296.0625</v>
      </c>
      <c r="Y49" s="105">
        <f t="shared" si="198"/>
        <v>172271.125</v>
      </c>
      <c r="Z49" s="105">
        <f t="shared" si="198"/>
        <v>170246.1875</v>
      </c>
      <c r="AA49" s="105">
        <f t="shared" si="198"/>
        <v>168221.25</v>
      </c>
      <c r="AB49" s="105">
        <f t="shared" si="198"/>
        <v>166196.3125</v>
      </c>
      <c r="AC49" s="105">
        <f t="shared" si="198"/>
        <v>164171.375</v>
      </c>
      <c r="AD49" s="105">
        <f t="shared" si="198"/>
        <v>162146.4375</v>
      </c>
      <c r="AE49" s="105">
        <f t="shared" si="198"/>
        <v>160121.5</v>
      </c>
      <c r="AF49" s="105">
        <f t="shared" si="198"/>
        <v>158096.5625</v>
      </c>
      <c r="AG49" s="105">
        <f t="shared" si="198"/>
        <v>156071.625</v>
      </c>
      <c r="AH49" s="105">
        <f t="shared" si="198"/>
        <v>154046.6875</v>
      </c>
      <c r="AI49" s="105">
        <f t="shared" si="198"/>
        <v>152021.75</v>
      </c>
      <c r="AJ49" s="105">
        <f t="shared" si="198"/>
        <v>149996.8125</v>
      </c>
      <c r="AK49" s="105">
        <f t="shared" si="198"/>
        <v>147971.875</v>
      </c>
      <c r="AL49" s="105">
        <f t="shared" si="198"/>
        <v>145946.9375</v>
      </c>
      <c r="AM49" s="105">
        <f t="shared" si="145"/>
        <v>143922</v>
      </c>
      <c r="AN49" s="105">
        <f t="shared" ref="AN49:BF49" si="199">AM49+($BG49-$AM49)/($BG$2-$AM$2)</f>
        <v>140573.4</v>
      </c>
      <c r="AO49" s="105">
        <f t="shared" si="199"/>
        <v>137224.79999999999</v>
      </c>
      <c r="AP49" s="105">
        <f t="shared" si="199"/>
        <v>133876.19999999998</v>
      </c>
      <c r="AQ49" s="105">
        <f t="shared" si="199"/>
        <v>130527.59999999998</v>
      </c>
      <c r="AR49" s="105">
        <f t="shared" si="199"/>
        <v>127178.99999999997</v>
      </c>
      <c r="AS49" s="105">
        <f t="shared" si="199"/>
        <v>123830.39999999997</v>
      </c>
      <c r="AT49" s="105">
        <f t="shared" si="199"/>
        <v>120481.79999999996</v>
      </c>
      <c r="AU49" s="105">
        <f t="shared" si="199"/>
        <v>117133.19999999995</v>
      </c>
      <c r="AV49" s="105">
        <f t="shared" si="199"/>
        <v>113784.59999999995</v>
      </c>
      <c r="AW49" s="105">
        <f t="shared" si="199"/>
        <v>110435.99999999994</v>
      </c>
      <c r="AX49" s="105">
        <f t="shared" si="199"/>
        <v>107087.39999999994</v>
      </c>
      <c r="AY49" s="105">
        <f t="shared" si="199"/>
        <v>103738.79999999993</v>
      </c>
      <c r="AZ49" s="105">
        <f t="shared" si="199"/>
        <v>100390.19999999992</v>
      </c>
      <c r="BA49" s="105">
        <f t="shared" si="199"/>
        <v>97041.599999999919</v>
      </c>
      <c r="BB49" s="105">
        <f t="shared" si="199"/>
        <v>93692.999999999913</v>
      </c>
      <c r="BC49" s="105">
        <f t="shared" si="199"/>
        <v>90344.399999999907</v>
      </c>
      <c r="BD49" s="105">
        <f t="shared" si="199"/>
        <v>86995.799999999901</v>
      </c>
      <c r="BE49" s="105">
        <f t="shared" si="199"/>
        <v>83647.199999999895</v>
      </c>
      <c r="BF49" s="105">
        <f t="shared" si="199"/>
        <v>80298.599999999889</v>
      </c>
      <c r="BG49" s="105">
        <f t="shared" si="147"/>
        <v>76950</v>
      </c>
      <c r="BI49" s="34">
        <f t="shared" si="138"/>
        <v>176321</v>
      </c>
      <c r="BJ49" s="106">
        <f t="shared" ref="BJ49:BX49" si="200">BI49+($BY49-$BI49)/($BY$2-$BI$2)</f>
        <v>171972.375</v>
      </c>
      <c r="BK49" s="106">
        <f t="shared" si="200"/>
        <v>167623.75</v>
      </c>
      <c r="BL49" s="106">
        <f t="shared" si="200"/>
        <v>163275.125</v>
      </c>
      <c r="BM49" s="106">
        <f t="shared" si="200"/>
        <v>158926.5</v>
      </c>
      <c r="BN49" s="106">
        <f t="shared" si="200"/>
        <v>154577.875</v>
      </c>
      <c r="BO49" s="106">
        <f t="shared" si="200"/>
        <v>150229.25</v>
      </c>
      <c r="BP49" s="106">
        <f t="shared" si="200"/>
        <v>145880.625</v>
      </c>
      <c r="BQ49" s="106">
        <f t="shared" si="200"/>
        <v>141532</v>
      </c>
      <c r="BR49" s="106">
        <f t="shared" si="200"/>
        <v>137183.375</v>
      </c>
      <c r="BS49" s="106">
        <f t="shared" si="200"/>
        <v>132834.75</v>
      </c>
      <c r="BT49" s="106">
        <f t="shared" si="200"/>
        <v>128486.125</v>
      </c>
      <c r="BU49" s="106">
        <f t="shared" si="200"/>
        <v>124137.5</v>
      </c>
      <c r="BV49" s="106">
        <f t="shared" si="200"/>
        <v>119788.875</v>
      </c>
      <c r="BW49" s="106">
        <f t="shared" si="200"/>
        <v>115440.25</v>
      </c>
      <c r="BX49" s="106">
        <f t="shared" si="200"/>
        <v>111091.625</v>
      </c>
      <c r="BY49" s="106">
        <f t="shared" si="140"/>
        <v>106743</v>
      </c>
      <c r="BZ49" s="106">
        <f t="shared" ref="BZ49:CR49" si="201">BY49+($CS49-$BY49)/($CS$2-$BY$2)</f>
        <v>103450.35</v>
      </c>
      <c r="CA49" s="106">
        <f t="shared" si="201"/>
        <v>100157.70000000001</v>
      </c>
      <c r="CB49" s="106">
        <f t="shared" si="201"/>
        <v>96865.050000000017</v>
      </c>
      <c r="CC49" s="106">
        <f t="shared" si="201"/>
        <v>93572.400000000023</v>
      </c>
      <c r="CD49" s="106">
        <f t="shared" si="201"/>
        <v>90279.750000000029</v>
      </c>
      <c r="CE49" s="106">
        <f t="shared" si="201"/>
        <v>86987.100000000035</v>
      </c>
      <c r="CF49" s="106">
        <f t="shared" si="201"/>
        <v>83694.450000000041</v>
      </c>
      <c r="CG49" s="106">
        <f t="shared" si="201"/>
        <v>80401.800000000047</v>
      </c>
      <c r="CH49" s="106">
        <f t="shared" si="201"/>
        <v>77109.150000000052</v>
      </c>
      <c r="CI49" s="106">
        <f t="shared" si="201"/>
        <v>73816.500000000058</v>
      </c>
      <c r="CJ49" s="106">
        <f t="shared" si="201"/>
        <v>70523.850000000064</v>
      </c>
      <c r="CK49" s="106">
        <f t="shared" si="201"/>
        <v>67231.20000000007</v>
      </c>
      <c r="CL49" s="106">
        <f t="shared" si="201"/>
        <v>63938.550000000068</v>
      </c>
      <c r="CM49" s="106">
        <f t="shared" si="201"/>
        <v>60645.900000000067</v>
      </c>
      <c r="CN49" s="106">
        <f t="shared" si="201"/>
        <v>57353.250000000065</v>
      </c>
      <c r="CO49" s="106">
        <f t="shared" si="201"/>
        <v>54060.600000000064</v>
      </c>
      <c r="CP49" s="106">
        <f t="shared" si="201"/>
        <v>50767.950000000063</v>
      </c>
      <c r="CQ49" s="106">
        <f t="shared" si="201"/>
        <v>47475.300000000061</v>
      </c>
      <c r="CR49" s="106">
        <f t="shared" si="201"/>
        <v>44182.65000000006</v>
      </c>
      <c r="CS49" s="106">
        <f t="shared" si="142"/>
        <v>40890</v>
      </c>
    </row>
    <row r="50" spans="1:97" x14ac:dyDescent="0.35">
      <c r="A50" s="107" t="s">
        <v>67</v>
      </c>
      <c r="B50" s="18" t="s">
        <v>23</v>
      </c>
      <c r="C50" s="49" t="s">
        <v>68</v>
      </c>
      <c r="D50" s="49"/>
      <c r="E50" s="20" t="s">
        <v>73</v>
      </c>
      <c r="F50" s="36" t="s">
        <v>74</v>
      </c>
      <c r="G50" s="108">
        <v>6815</v>
      </c>
      <c r="H50" s="109"/>
      <c r="I50" s="109"/>
      <c r="J50" s="110">
        <v>1319.2</v>
      </c>
      <c r="K50" s="111">
        <v>1817</v>
      </c>
      <c r="L50" s="112">
        <v>1319.2</v>
      </c>
      <c r="M50" s="113">
        <v>1817</v>
      </c>
      <c r="N50" s="114">
        <v>1945.8</v>
      </c>
      <c r="O50" s="115">
        <v>1462.8</v>
      </c>
      <c r="P50" s="116">
        <v>2779.6</v>
      </c>
      <c r="Q50" s="117">
        <v>2456.5</v>
      </c>
      <c r="R50" s="104">
        <v>2479</v>
      </c>
      <c r="S50" s="34">
        <v>0</v>
      </c>
      <c r="T50" s="34">
        <v>953</v>
      </c>
      <c r="U50" s="34">
        <v>0</v>
      </c>
      <c r="V50" s="1" t="s">
        <v>303</v>
      </c>
      <c r="W50" s="34">
        <f t="shared" si="143"/>
        <v>6815</v>
      </c>
      <c r="X50" s="105">
        <f t="shared" ref="X50:AL50" si="202">W50+($AM50-$W50)/($AM$2-$W$2)</f>
        <v>6544</v>
      </c>
      <c r="Y50" s="105">
        <f t="shared" si="202"/>
        <v>6273</v>
      </c>
      <c r="Z50" s="105">
        <f t="shared" si="202"/>
        <v>6002</v>
      </c>
      <c r="AA50" s="105">
        <f t="shared" si="202"/>
        <v>5731</v>
      </c>
      <c r="AB50" s="105">
        <f t="shared" si="202"/>
        <v>5460</v>
      </c>
      <c r="AC50" s="105">
        <f t="shared" si="202"/>
        <v>5189</v>
      </c>
      <c r="AD50" s="105">
        <f t="shared" si="202"/>
        <v>4918</v>
      </c>
      <c r="AE50" s="105">
        <f t="shared" si="202"/>
        <v>4647</v>
      </c>
      <c r="AF50" s="105">
        <f t="shared" si="202"/>
        <v>4376</v>
      </c>
      <c r="AG50" s="105">
        <f t="shared" si="202"/>
        <v>4105</v>
      </c>
      <c r="AH50" s="105">
        <f t="shared" si="202"/>
        <v>3834</v>
      </c>
      <c r="AI50" s="105">
        <f t="shared" si="202"/>
        <v>3563</v>
      </c>
      <c r="AJ50" s="105">
        <f t="shared" si="202"/>
        <v>3292</v>
      </c>
      <c r="AK50" s="105">
        <f t="shared" si="202"/>
        <v>3021</v>
      </c>
      <c r="AL50" s="105">
        <f t="shared" si="202"/>
        <v>2750</v>
      </c>
      <c r="AM50" s="105">
        <f t="shared" si="145"/>
        <v>2479</v>
      </c>
      <c r="AN50" s="105">
        <f t="shared" ref="AN50:BF50" si="203">AM50+($BG50-$AM50)/($BG$2-$AM$2)</f>
        <v>2355.0500000000002</v>
      </c>
      <c r="AO50" s="105">
        <f t="shared" si="203"/>
        <v>2231.1000000000004</v>
      </c>
      <c r="AP50" s="105">
        <f t="shared" si="203"/>
        <v>2107.1500000000005</v>
      </c>
      <c r="AQ50" s="105">
        <f t="shared" si="203"/>
        <v>1983.2000000000005</v>
      </c>
      <c r="AR50" s="105">
        <f t="shared" si="203"/>
        <v>1859.2500000000005</v>
      </c>
      <c r="AS50" s="105">
        <f t="shared" si="203"/>
        <v>1735.3000000000004</v>
      </c>
      <c r="AT50" s="105">
        <f t="shared" si="203"/>
        <v>1611.3500000000004</v>
      </c>
      <c r="AU50" s="105">
        <f t="shared" si="203"/>
        <v>1487.4000000000003</v>
      </c>
      <c r="AV50" s="105">
        <f t="shared" si="203"/>
        <v>1363.4500000000003</v>
      </c>
      <c r="AW50" s="105">
        <f t="shared" si="203"/>
        <v>1239.5000000000002</v>
      </c>
      <c r="AX50" s="105">
        <f t="shared" si="203"/>
        <v>1115.5500000000002</v>
      </c>
      <c r="AY50" s="105">
        <f t="shared" si="203"/>
        <v>991.60000000000014</v>
      </c>
      <c r="AZ50" s="105">
        <f t="shared" si="203"/>
        <v>867.65000000000009</v>
      </c>
      <c r="BA50" s="105">
        <f t="shared" si="203"/>
        <v>743.7</v>
      </c>
      <c r="BB50" s="105">
        <f t="shared" si="203"/>
        <v>619.75</v>
      </c>
      <c r="BC50" s="105">
        <f t="shared" si="203"/>
        <v>495.8</v>
      </c>
      <c r="BD50" s="105">
        <f t="shared" si="203"/>
        <v>371.85</v>
      </c>
      <c r="BE50" s="105">
        <f t="shared" si="203"/>
        <v>247.90000000000003</v>
      </c>
      <c r="BF50" s="105">
        <f t="shared" si="203"/>
        <v>123.95000000000003</v>
      </c>
      <c r="BG50" s="105">
        <f t="shared" si="147"/>
        <v>0</v>
      </c>
      <c r="BI50" s="34">
        <f t="shared" si="138"/>
        <v>6815</v>
      </c>
      <c r="BJ50" s="106">
        <f t="shared" ref="BJ50:BX50" si="204">BI50+($BY50-$BI50)/($BY$2-$BI$2)</f>
        <v>6448.625</v>
      </c>
      <c r="BK50" s="106">
        <f t="shared" si="204"/>
        <v>6082.25</v>
      </c>
      <c r="BL50" s="106">
        <f t="shared" si="204"/>
        <v>5715.875</v>
      </c>
      <c r="BM50" s="106">
        <f t="shared" si="204"/>
        <v>5349.5</v>
      </c>
      <c r="BN50" s="106">
        <f t="shared" si="204"/>
        <v>4983.125</v>
      </c>
      <c r="BO50" s="106">
        <f t="shared" si="204"/>
        <v>4616.75</v>
      </c>
      <c r="BP50" s="106">
        <f t="shared" si="204"/>
        <v>4250.375</v>
      </c>
      <c r="BQ50" s="106">
        <f t="shared" si="204"/>
        <v>3884</v>
      </c>
      <c r="BR50" s="106">
        <f t="shared" si="204"/>
        <v>3517.625</v>
      </c>
      <c r="BS50" s="106">
        <f t="shared" si="204"/>
        <v>3151.25</v>
      </c>
      <c r="BT50" s="106">
        <f t="shared" si="204"/>
        <v>2784.875</v>
      </c>
      <c r="BU50" s="106">
        <f t="shared" si="204"/>
        <v>2418.5</v>
      </c>
      <c r="BV50" s="106">
        <f t="shared" si="204"/>
        <v>2052.125</v>
      </c>
      <c r="BW50" s="106">
        <f t="shared" si="204"/>
        <v>1685.75</v>
      </c>
      <c r="BX50" s="106">
        <f t="shared" si="204"/>
        <v>1319.375</v>
      </c>
      <c r="BY50" s="106">
        <f t="shared" si="140"/>
        <v>953</v>
      </c>
      <c r="BZ50" s="106">
        <f t="shared" ref="BZ50:CR50" si="205">BY50+($CS50-$BY50)/($CS$2-$BY$2)</f>
        <v>905.35</v>
      </c>
      <c r="CA50" s="106">
        <f t="shared" si="205"/>
        <v>857.7</v>
      </c>
      <c r="CB50" s="106">
        <f t="shared" si="205"/>
        <v>810.05000000000007</v>
      </c>
      <c r="CC50" s="106">
        <f t="shared" si="205"/>
        <v>762.40000000000009</v>
      </c>
      <c r="CD50" s="106">
        <f t="shared" si="205"/>
        <v>714.75000000000011</v>
      </c>
      <c r="CE50" s="106">
        <f t="shared" si="205"/>
        <v>667.10000000000014</v>
      </c>
      <c r="CF50" s="106">
        <f t="shared" si="205"/>
        <v>619.45000000000016</v>
      </c>
      <c r="CG50" s="106">
        <f t="shared" si="205"/>
        <v>571.80000000000018</v>
      </c>
      <c r="CH50" s="106">
        <f t="shared" si="205"/>
        <v>524.1500000000002</v>
      </c>
      <c r="CI50" s="106">
        <f t="shared" si="205"/>
        <v>476.50000000000023</v>
      </c>
      <c r="CJ50" s="106">
        <f t="shared" si="205"/>
        <v>428.85000000000025</v>
      </c>
      <c r="CK50" s="106">
        <f t="shared" si="205"/>
        <v>381.20000000000027</v>
      </c>
      <c r="CL50" s="106">
        <f t="shared" si="205"/>
        <v>333.5500000000003</v>
      </c>
      <c r="CM50" s="106">
        <f t="shared" si="205"/>
        <v>285.90000000000032</v>
      </c>
      <c r="CN50" s="106">
        <f t="shared" si="205"/>
        <v>238.25000000000031</v>
      </c>
      <c r="CO50" s="106">
        <f t="shared" si="205"/>
        <v>190.60000000000031</v>
      </c>
      <c r="CP50" s="106">
        <f t="shared" si="205"/>
        <v>142.9500000000003</v>
      </c>
      <c r="CQ50" s="106">
        <f t="shared" si="205"/>
        <v>95.300000000000296</v>
      </c>
      <c r="CR50" s="106">
        <f t="shared" si="205"/>
        <v>47.650000000000297</v>
      </c>
      <c r="CS50" s="106">
        <f t="shared" si="142"/>
        <v>0</v>
      </c>
    </row>
    <row r="51" spans="1:97" x14ac:dyDescent="0.35">
      <c r="A51" s="107" t="s">
        <v>67</v>
      </c>
      <c r="B51" s="18" t="s">
        <v>23</v>
      </c>
      <c r="C51" s="49" t="s">
        <v>68</v>
      </c>
      <c r="D51" s="49"/>
      <c r="E51" s="20" t="s">
        <v>75</v>
      </c>
      <c r="F51" s="36" t="s">
        <v>74</v>
      </c>
      <c r="G51" s="108">
        <v>5558</v>
      </c>
      <c r="H51" s="109"/>
      <c r="I51" s="109"/>
      <c r="J51" s="110">
        <v>3157</v>
      </c>
      <c r="K51" s="111">
        <v>2849.9</v>
      </c>
      <c r="L51" s="112">
        <v>3218.9</v>
      </c>
      <c r="M51" s="113">
        <v>2904</v>
      </c>
      <c r="N51" s="114">
        <v>5053</v>
      </c>
      <c r="O51" s="115">
        <v>4814.2</v>
      </c>
      <c r="P51" s="116">
        <v>9479</v>
      </c>
      <c r="Q51" s="117">
        <v>9769.6</v>
      </c>
      <c r="R51" s="104">
        <v>4200</v>
      </c>
      <c r="S51" s="34">
        <v>3200</v>
      </c>
      <c r="T51" s="34">
        <v>7000</v>
      </c>
      <c r="U51" s="34">
        <v>4000</v>
      </c>
      <c r="V51" s="1" t="s">
        <v>76</v>
      </c>
      <c r="W51" s="34">
        <f t="shared" si="143"/>
        <v>5558</v>
      </c>
      <c r="X51" s="105">
        <f t="shared" ref="X51:AL51" si="206">W51+($AM51-$W51)/($AM$2-$W$2)</f>
        <v>5473.125</v>
      </c>
      <c r="Y51" s="105">
        <f t="shared" si="206"/>
        <v>5388.25</v>
      </c>
      <c r="Z51" s="105">
        <f t="shared" si="206"/>
        <v>5303.375</v>
      </c>
      <c r="AA51" s="105">
        <f t="shared" si="206"/>
        <v>5218.5</v>
      </c>
      <c r="AB51" s="105">
        <f t="shared" si="206"/>
        <v>5133.625</v>
      </c>
      <c r="AC51" s="105">
        <f t="shared" si="206"/>
        <v>5048.75</v>
      </c>
      <c r="AD51" s="105">
        <f t="shared" si="206"/>
        <v>4963.875</v>
      </c>
      <c r="AE51" s="105">
        <f t="shared" si="206"/>
        <v>4879</v>
      </c>
      <c r="AF51" s="105">
        <f t="shared" si="206"/>
        <v>4794.125</v>
      </c>
      <c r="AG51" s="105">
        <f t="shared" si="206"/>
        <v>4709.25</v>
      </c>
      <c r="AH51" s="105">
        <f t="shared" si="206"/>
        <v>4624.375</v>
      </c>
      <c r="AI51" s="105">
        <f t="shared" si="206"/>
        <v>4539.5</v>
      </c>
      <c r="AJ51" s="105">
        <f t="shared" si="206"/>
        <v>4454.625</v>
      </c>
      <c r="AK51" s="105">
        <f t="shared" si="206"/>
        <v>4369.75</v>
      </c>
      <c r="AL51" s="105">
        <f t="shared" si="206"/>
        <v>4284.875</v>
      </c>
      <c r="AM51" s="105">
        <f t="shared" si="145"/>
        <v>4200</v>
      </c>
      <c r="AN51" s="105">
        <f t="shared" ref="AN51:BF51" si="207">AM51+($BG51-$AM51)/($BG$2-$AM$2)</f>
        <v>4150</v>
      </c>
      <c r="AO51" s="105">
        <f t="shared" si="207"/>
        <v>4100</v>
      </c>
      <c r="AP51" s="105">
        <f t="shared" si="207"/>
        <v>4050</v>
      </c>
      <c r="AQ51" s="105">
        <f t="shared" si="207"/>
        <v>4000</v>
      </c>
      <c r="AR51" s="105">
        <f t="shared" si="207"/>
        <v>3950</v>
      </c>
      <c r="AS51" s="105">
        <f t="shared" si="207"/>
        <v>3900</v>
      </c>
      <c r="AT51" s="105">
        <f t="shared" si="207"/>
        <v>3850</v>
      </c>
      <c r="AU51" s="105">
        <f t="shared" si="207"/>
        <v>3800</v>
      </c>
      <c r="AV51" s="105">
        <f t="shared" si="207"/>
        <v>3750</v>
      </c>
      <c r="AW51" s="105">
        <f t="shared" si="207"/>
        <v>3700</v>
      </c>
      <c r="AX51" s="105">
        <f t="shared" si="207"/>
        <v>3650</v>
      </c>
      <c r="AY51" s="105">
        <f t="shared" si="207"/>
        <v>3600</v>
      </c>
      <c r="AZ51" s="105">
        <f t="shared" si="207"/>
        <v>3550</v>
      </c>
      <c r="BA51" s="105">
        <f t="shared" si="207"/>
        <v>3500</v>
      </c>
      <c r="BB51" s="105">
        <f t="shared" si="207"/>
        <v>3450</v>
      </c>
      <c r="BC51" s="105">
        <f t="shared" si="207"/>
        <v>3400</v>
      </c>
      <c r="BD51" s="105">
        <f t="shared" si="207"/>
        <v>3350</v>
      </c>
      <c r="BE51" s="105">
        <f t="shared" si="207"/>
        <v>3300</v>
      </c>
      <c r="BF51" s="105">
        <f t="shared" si="207"/>
        <v>3250</v>
      </c>
      <c r="BG51" s="105">
        <f t="shared" si="147"/>
        <v>3200</v>
      </c>
      <c r="BI51" s="34">
        <f t="shared" si="138"/>
        <v>5558</v>
      </c>
      <c r="BJ51" s="106">
        <f t="shared" ref="BJ51:BX51" si="208">BI51+($BY51-$BI51)/($BY$2-$BI$2)</f>
        <v>5648.125</v>
      </c>
      <c r="BK51" s="106">
        <f t="shared" si="208"/>
        <v>5738.25</v>
      </c>
      <c r="BL51" s="106">
        <f t="shared" si="208"/>
        <v>5828.375</v>
      </c>
      <c r="BM51" s="106">
        <f t="shared" si="208"/>
        <v>5918.5</v>
      </c>
      <c r="BN51" s="106">
        <f t="shared" si="208"/>
        <v>6008.625</v>
      </c>
      <c r="BO51" s="106">
        <f t="shared" si="208"/>
        <v>6098.75</v>
      </c>
      <c r="BP51" s="106">
        <f t="shared" si="208"/>
        <v>6188.875</v>
      </c>
      <c r="BQ51" s="106">
        <f t="shared" si="208"/>
        <v>6279</v>
      </c>
      <c r="BR51" s="106">
        <f t="shared" si="208"/>
        <v>6369.125</v>
      </c>
      <c r="BS51" s="106">
        <f t="shared" si="208"/>
        <v>6459.25</v>
      </c>
      <c r="BT51" s="106">
        <f t="shared" si="208"/>
        <v>6549.375</v>
      </c>
      <c r="BU51" s="106">
        <f t="shared" si="208"/>
        <v>6639.5</v>
      </c>
      <c r="BV51" s="106">
        <f t="shared" si="208"/>
        <v>6729.625</v>
      </c>
      <c r="BW51" s="106">
        <f t="shared" si="208"/>
        <v>6819.75</v>
      </c>
      <c r="BX51" s="106">
        <f t="shared" si="208"/>
        <v>6909.875</v>
      </c>
      <c r="BY51" s="106">
        <f t="shared" si="140"/>
        <v>7000</v>
      </c>
      <c r="BZ51" s="106">
        <f t="shared" ref="BZ51:CR51" si="209">BY51+($CS51-$BY51)/($CS$2-$BY$2)</f>
        <v>6850</v>
      </c>
      <c r="CA51" s="106">
        <f t="shared" si="209"/>
        <v>6700</v>
      </c>
      <c r="CB51" s="106">
        <f t="shared" si="209"/>
        <v>6550</v>
      </c>
      <c r="CC51" s="106">
        <f t="shared" si="209"/>
        <v>6400</v>
      </c>
      <c r="CD51" s="106">
        <f t="shared" si="209"/>
        <v>6250</v>
      </c>
      <c r="CE51" s="106">
        <f t="shared" si="209"/>
        <v>6100</v>
      </c>
      <c r="CF51" s="106">
        <f t="shared" si="209"/>
        <v>5950</v>
      </c>
      <c r="CG51" s="106">
        <f t="shared" si="209"/>
        <v>5800</v>
      </c>
      <c r="CH51" s="106">
        <f t="shared" si="209"/>
        <v>5650</v>
      </c>
      <c r="CI51" s="106">
        <f t="shared" si="209"/>
        <v>5500</v>
      </c>
      <c r="CJ51" s="106">
        <f t="shared" si="209"/>
        <v>5350</v>
      </c>
      <c r="CK51" s="106">
        <f t="shared" si="209"/>
        <v>5200</v>
      </c>
      <c r="CL51" s="106">
        <f t="shared" si="209"/>
        <v>5050</v>
      </c>
      <c r="CM51" s="106">
        <f t="shared" si="209"/>
        <v>4900</v>
      </c>
      <c r="CN51" s="106">
        <f t="shared" si="209"/>
        <v>4750</v>
      </c>
      <c r="CO51" s="106">
        <f t="shared" si="209"/>
        <v>4600</v>
      </c>
      <c r="CP51" s="106">
        <f t="shared" si="209"/>
        <v>4450</v>
      </c>
      <c r="CQ51" s="106">
        <f t="shared" si="209"/>
        <v>4300</v>
      </c>
      <c r="CR51" s="106">
        <f t="shared" si="209"/>
        <v>4150</v>
      </c>
      <c r="CS51" s="106">
        <f t="shared" si="142"/>
        <v>4000</v>
      </c>
    </row>
    <row r="52" spans="1:97" x14ac:dyDescent="0.35">
      <c r="A52" s="107" t="s">
        <v>67</v>
      </c>
      <c r="B52" s="18" t="s">
        <v>23</v>
      </c>
      <c r="C52" s="49" t="s">
        <v>68</v>
      </c>
      <c r="D52" s="49"/>
      <c r="E52" s="20" t="s">
        <v>77</v>
      </c>
      <c r="F52" s="36" t="s">
        <v>74</v>
      </c>
      <c r="G52" s="108">
        <v>11470</v>
      </c>
      <c r="H52" s="109"/>
      <c r="I52" s="109"/>
      <c r="J52" s="110">
        <v>8100</v>
      </c>
      <c r="K52" s="111">
        <v>7488</v>
      </c>
      <c r="L52" s="112">
        <v>8100</v>
      </c>
      <c r="M52" s="113">
        <v>7488</v>
      </c>
      <c r="N52" s="114">
        <v>8100</v>
      </c>
      <c r="O52" s="115">
        <v>7488</v>
      </c>
      <c r="P52" s="116">
        <v>8100.1</v>
      </c>
      <c r="Q52" s="117">
        <v>7488</v>
      </c>
      <c r="R52" s="104">
        <f t="shared" ref="R52:S54" si="210">P52</f>
        <v>8100.1</v>
      </c>
      <c r="S52" s="34">
        <f t="shared" si="210"/>
        <v>7488</v>
      </c>
      <c r="T52" s="34">
        <f t="shared" ref="T52:U54" si="211">L52</f>
        <v>8100</v>
      </c>
      <c r="U52" s="34">
        <f t="shared" si="211"/>
        <v>7488</v>
      </c>
      <c r="V52" s="1" t="s">
        <v>304</v>
      </c>
      <c r="W52" s="34">
        <f t="shared" si="143"/>
        <v>11470</v>
      </c>
      <c r="X52" s="105">
        <f t="shared" ref="X52:AL52" si="212">W52+($AM52-$W52)/($AM$2-$W$2)</f>
        <v>11259.38125</v>
      </c>
      <c r="Y52" s="105">
        <f t="shared" si="212"/>
        <v>11048.762500000001</v>
      </c>
      <c r="Z52" s="105">
        <f t="shared" si="212"/>
        <v>10838.143750000001</v>
      </c>
      <c r="AA52" s="105">
        <f t="shared" si="212"/>
        <v>10627.525000000001</v>
      </c>
      <c r="AB52" s="105">
        <f t="shared" si="212"/>
        <v>10416.906250000002</v>
      </c>
      <c r="AC52" s="105">
        <f t="shared" si="212"/>
        <v>10206.287500000002</v>
      </c>
      <c r="AD52" s="105">
        <f t="shared" si="212"/>
        <v>9995.6687500000025</v>
      </c>
      <c r="AE52" s="105">
        <f t="shared" si="212"/>
        <v>9785.0500000000029</v>
      </c>
      <c r="AF52" s="105">
        <f t="shared" si="212"/>
        <v>9574.4312500000033</v>
      </c>
      <c r="AG52" s="105">
        <f t="shared" si="212"/>
        <v>9363.8125000000036</v>
      </c>
      <c r="AH52" s="105">
        <f t="shared" si="212"/>
        <v>9153.193750000004</v>
      </c>
      <c r="AI52" s="105">
        <f t="shared" si="212"/>
        <v>8942.5750000000044</v>
      </c>
      <c r="AJ52" s="105">
        <f t="shared" si="212"/>
        <v>8731.9562500000047</v>
      </c>
      <c r="AK52" s="105">
        <f t="shared" si="212"/>
        <v>8521.3375000000051</v>
      </c>
      <c r="AL52" s="105">
        <f t="shared" si="212"/>
        <v>8310.7187500000055</v>
      </c>
      <c r="AM52" s="105">
        <f t="shared" si="145"/>
        <v>8100.1</v>
      </c>
      <c r="AN52" s="105">
        <f t="shared" ref="AN52:BF52" si="213">AM52+($BG52-$AM52)/($BG$2-$AM$2)</f>
        <v>8069.4950000000008</v>
      </c>
      <c r="AO52" s="105">
        <f t="shared" si="213"/>
        <v>8038.8900000000012</v>
      </c>
      <c r="AP52" s="105">
        <f t="shared" si="213"/>
        <v>8008.2850000000017</v>
      </c>
      <c r="AQ52" s="105">
        <f t="shared" si="213"/>
        <v>7977.6800000000021</v>
      </c>
      <c r="AR52" s="105">
        <f t="shared" si="213"/>
        <v>7947.0750000000025</v>
      </c>
      <c r="AS52" s="105">
        <f t="shared" si="213"/>
        <v>7916.470000000003</v>
      </c>
      <c r="AT52" s="105">
        <f t="shared" si="213"/>
        <v>7885.8650000000034</v>
      </c>
      <c r="AU52" s="105">
        <f t="shared" si="213"/>
        <v>7855.2600000000039</v>
      </c>
      <c r="AV52" s="105">
        <f t="shared" si="213"/>
        <v>7824.6550000000043</v>
      </c>
      <c r="AW52" s="105">
        <f t="shared" si="213"/>
        <v>7794.0500000000047</v>
      </c>
      <c r="AX52" s="105">
        <f t="shared" si="213"/>
        <v>7763.4450000000052</v>
      </c>
      <c r="AY52" s="105">
        <f t="shared" si="213"/>
        <v>7732.8400000000056</v>
      </c>
      <c r="AZ52" s="105">
        <f t="shared" si="213"/>
        <v>7702.235000000006</v>
      </c>
      <c r="BA52" s="105">
        <f t="shared" si="213"/>
        <v>7671.6300000000065</v>
      </c>
      <c r="BB52" s="105">
        <f t="shared" si="213"/>
        <v>7641.0250000000069</v>
      </c>
      <c r="BC52" s="105">
        <f t="shared" si="213"/>
        <v>7610.4200000000073</v>
      </c>
      <c r="BD52" s="105">
        <f t="shared" si="213"/>
        <v>7579.8150000000078</v>
      </c>
      <c r="BE52" s="105">
        <f t="shared" si="213"/>
        <v>7549.2100000000082</v>
      </c>
      <c r="BF52" s="105">
        <f t="shared" si="213"/>
        <v>7518.6050000000087</v>
      </c>
      <c r="BG52" s="105">
        <f t="shared" si="147"/>
        <v>7488</v>
      </c>
      <c r="BI52" s="34">
        <f t="shared" si="138"/>
        <v>11470</v>
      </c>
      <c r="BJ52" s="106">
        <f t="shared" ref="BJ52:BX52" si="214">BI52+($BY52-$BI52)/($BY$2-$BI$2)</f>
        <v>11259.375</v>
      </c>
      <c r="BK52" s="106">
        <f t="shared" si="214"/>
        <v>11048.75</v>
      </c>
      <c r="BL52" s="106">
        <f t="shared" si="214"/>
        <v>10838.125</v>
      </c>
      <c r="BM52" s="106">
        <f t="shared" si="214"/>
        <v>10627.5</v>
      </c>
      <c r="BN52" s="106">
        <f t="shared" si="214"/>
        <v>10416.875</v>
      </c>
      <c r="BO52" s="106">
        <f t="shared" si="214"/>
        <v>10206.25</v>
      </c>
      <c r="BP52" s="106">
        <f t="shared" si="214"/>
        <v>9995.625</v>
      </c>
      <c r="BQ52" s="106">
        <f t="shared" si="214"/>
        <v>9785</v>
      </c>
      <c r="BR52" s="106">
        <f t="shared" si="214"/>
        <v>9574.375</v>
      </c>
      <c r="BS52" s="106">
        <f t="shared" si="214"/>
        <v>9363.75</v>
      </c>
      <c r="BT52" s="106">
        <f t="shared" si="214"/>
        <v>9153.125</v>
      </c>
      <c r="BU52" s="106">
        <f t="shared" si="214"/>
        <v>8942.5</v>
      </c>
      <c r="BV52" s="106">
        <f t="shared" si="214"/>
        <v>8731.875</v>
      </c>
      <c r="BW52" s="106">
        <f t="shared" si="214"/>
        <v>8521.25</v>
      </c>
      <c r="BX52" s="106">
        <f t="shared" si="214"/>
        <v>8310.625</v>
      </c>
      <c r="BY52" s="106">
        <f t="shared" si="140"/>
        <v>8100</v>
      </c>
      <c r="BZ52" s="106">
        <f t="shared" ref="BZ52:CR52" si="215">BY52+($CS52-$BY52)/($CS$2-$BY$2)</f>
        <v>8069.4</v>
      </c>
      <c r="CA52" s="106">
        <f t="shared" si="215"/>
        <v>8038.7999999999993</v>
      </c>
      <c r="CB52" s="106">
        <f t="shared" si="215"/>
        <v>8008.1999999999989</v>
      </c>
      <c r="CC52" s="106">
        <f t="shared" si="215"/>
        <v>7977.5999999999985</v>
      </c>
      <c r="CD52" s="106">
        <f t="shared" si="215"/>
        <v>7946.9999999999982</v>
      </c>
      <c r="CE52" s="106">
        <f t="shared" si="215"/>
        <v>7916.3999999999978</v>
      </c>
      <c r="CF52" s="106">
        <f t="shared" si="215"/>
        <v>7885.7999999999975</v>
      </c>
      <c r="CG52" s="106">
        <f t="shared" si="215"/>
        <v>7855.1999999999971</v>
      </c>
      <c r="CH52" s="106">
        <f t="shared" si="215"/>
        <v>7824.5999999999967</v>
      </c>
      <c r="CI52" s="106">
        <f t="shared" si="215"/>
        <v>7793.9999999999964</v>
      </c>
      <c r="CJ52" s="106">
        <f t="shared" si="215"/>
        <v>7763.399999999996</v>
      </c>
      <c r="CK52" s="106">
        <f t="shared" si="215"/>
        <v>7732.7999999999956</v>
      </c>
      <c r="CL52" s="106">
        <f t="shared" si="215"/>
        <v>7702.1999999999953</v>
      </c>
      <c r="CM52" s="106">
        <f t="shared" si="215"/>
        <v>7671.5999999999949</v>
      </c>
      <c r="CN52" s="106">
        <f t="shared" si="215"/>
        <v>7640.9999999999945</v>
      </c>
      <c r="CO52" s="106">
        <f t="shared" si="215"/>
        <v>7610.3999999999942</v>
      </c>
      <c r="CP52" s="106">
        <f t="shared" si="215"/>
        <v>7579.7999999999938</v>
      </c>
      <c r="CQ52" s="106">
        <f t="shared" si="215"/>
        <v>7549.1999999999935</v>
      </c>
      <c r="CR52" s="106">
        <f t="shared" si="215"/>
        <v>7518.5999999999931</v>
      </c>
      <c r="CS52" s="106">
        <f t="shared" si="142"/>
        <v>7488</v>
      </c>
    </row>
    <row r="53" spans="1:97" x14ac:dyDescent="0.35">
      <c r="A53" s="107" t="s">
        <v>67</v>
      </c>
      <c r="B53" s="18" t="s">
        <v>23</v>
      </c>
      <c r="C53" s="49" t="s">
        <v>78</v>
      </c>
      <c r="D53" s="49"/>
      <c r="E53" s="20" t="s">
        <v>79</v>
      </c>
      <c r="F53" s="36" t="s">
        <v>70</v>
      </c>
      <c r="G53" s="108">
        <v>650</v>
      </c>
      <c r="H53" s="109"/>
      <c r="I53" s="109"/>
      <c r="J53" s="110">
        <v>579411.27128403098</v>
      </c>
      <c r="K53" s="111">
        <v>106766.212050045</v>
      </c>
      <c r="L53" s="112">
        <v>606806.20004681195</v>
      </c>
      <c r="M53" s="113">
        <v>34941.662609720501</v>
      </c>
      <c r="N53" s="114">
        <v>93266.141839623204</v>
      </c>
      <c r="O53" s="115">
        <v>31915.715162945198</v>
      </c>
      <c r="P53" s="116">
        <v>145210.61354214299</v>
      </c>
      <c r="Q53" s="117">
        <v>110609.084877453</v>
      </c>
      <c r="R53" s="104">
        <f t="shared" si="210"/>
        <v>145210.61354214299</v>
      </c>
      <c r="S53" s="104">
        <f t="shared" si="210"/>
        <v>110609.084877453</v>
      </c>
      <c r="T53" s="34">
        <f t="shared" si="211"/>
        <v>606806.20004681195</v>
      </c>
      <c r="U53" s="34">
        <f t="shared" si="211"/>
        <v>34941.662609720501</v>
      </c>
      <c r="V53" s="1" t="s">
        <v>80</v>
      </c>
      <c r="W53" s="34">
        <f t="shared" si="143"/>
        <v>650</v>
      </c>
      <c r="X53" s="105">
        <f t="shared" ref="X53:AL53" si="216">W53+($AM53-$W53)/($AM$2-$W$2)</f>
        <v>9685.0383463839371</v>
      </c>
      <c r="Y53" s="105">
        <f t="shared" si="216"/>
        <v>18720.076692767874</v>
      </c>
      <c r="Z53" s="105">
        <f t="shared" si="216"/>
        <v>27755.115039151809</v>
      </c>
      <c r="AA53" s="105">
        <f t="shared" si="216"/>
        <v>36790.153385535748</v>
      </c>
      <c r="AB53" s="105">
        <f t="shared" si="216"/>
        <v>45825.191731919687</v>
      </c>
      <c r="AC53" s="105">
        <f t="shared" si="216"/>
        <v>54860.230078303626</v>
      </c>
      <c r="AD53" s="105">
        <f t="shared" si="216"/>
        <v>63895.268424687565</v>
      </c>
      <c r="AE53" s="105">
        <f t="shared" si="216"/>
        <v>72930.306771071497</v>
      </c>
      <c r="AF53" s="105">
        <f t="shared" si="216"/>
        <v>81965.345117455436</v>
      </c>
      <c r="AG53" s="105">
        <f t="shared" si="216"/>
        <v>91000.383463839375</v>
      </c>
      <c r="AH53" s="105">
        <f t="shared" si="216"/>
        <v>100035.42181022331</v>
      </c>
      <c r="AI53" s="105">
        <f t="shared" si="216"/>
        <v>109070.46015660725</v>
      </c>
      <c r="AJ53" s="105">
        <f t="shared" si="216"/>
        <v>118105.49850299119</v>
      </c>
      <c r="AK53" s="105">
        <f t="shared" si="216"/>
        <v>127140.53684937513</v>
      </c>
      <c r="AL53" s="105">
        <f t="shared" si="216"/>
        <v>136175.57519575907</v>
      </c>
      <c r="AM53" s="105">
        <f t="shared" si="145"/>
        <v>145210.61354214299</v>
      </c>
      <c r="AN53" s="105">
        <f t="shared" ref="AN53:BF53" si="217">AM53+($BG53-$AM53)/($BG$2-$AM$2)</f>
        <v>143480.53710890849</v>
      </c>
      <c r="AO53" s="105">
        <f t="shared" si="217"/>
        <v>141750.460675674</v>
      </c>
      <c r="AP53" s="105">
        <f t="shared" si="217"/>
        <v>140020.3842424395</v>
      </c>
      <c r="AQ53" s="105">
        <f t="shared" si="217"/>
        <v>138290.307809205</v>
      </c>
      <c r="AR53" s="105">
        <f t="shared" si="217"/>
        <v>136560.2313759705</v>
      </c>
      <c r="AS53" s="105">
        <f t="shared" si="217"/>
        <v>134830.154942736</v>
      </c>
      <c r="AT53" s="105">
        <f t="shared" si="217"/>
        <v>133100.0785095015</v>
      </c>
      <c r="AU53" s="105">
        <f t="shared" si="217"/>
        <v>131370.002076267</v>
      </c>
      <c r="AV53" s="105">
        <f t="shared" si="217"/>
        <v>129639.9256430325</v>
      </c>
      <c r="AW53" s="105">
        <f t="shared" si="217"/>
        <v>127909.84920979801</v>
      </c>
      <c r="AX53" s="105">
        <f t="shared" si="217"/>
        <v>126179.77277656351</v>
      </c>
      <c r="AY53" s="105">
        <f t="shared" si="217"/>
        <v>124449.69634332901</v>
      </c>
      <c r="AZ53" s="105">
        <f t="shared" si="217"/>
        <v>122719.61991009451</v>
      </c>
      <c r="BA53" s="105">
        <f t="shared" si="217"/>
        <v>120989.54347686001</v>
      </c>
      <c r="BB53" s="105">
        <f t="shared" si="217"/>
        <v>119259.46704362551</v>
      </c>
      <c r="BC53" s="105">
        <f t="shared" si="217"/>
        <v>117529.39061039101</v>
      </c>
      <c r="BD53" s="105">
        <f t="shared" si="217"/>
        <v>115799.31417715651</v>
      </c>
      <c r="BE53" s="105">
        <f t="shared" si="217"/>
        <v>114069.23774392201</v>
      </c>
      <c r="BF53" s="105">
        <f t="shared" si="217"/>
        <v>112339.16131068752</v>
      </c>
      <c r="BG53" s="105">
        <f t="shared" si="147"/>
        <v>110609.084877453</v>
      </c>
      <c r="BI53" s="34">
        <f t="shared" si="138"/>
        <v>650</v>
      </c>
      <c r="BJ53" s="35">
        <f t="shared" ref="BJ53:BX53" si="218">BI53+($BY53-$BI53)/($BY$2-$BI$2)</f>
        <v>38534.762502925747</v>
      </c>
      <c r="BK53" s="35">
        <f t="shared" si="218"/>
        <v>76419.525005851494</v>
      </c>
      <c r="BL53" s="35">
        <f t="shared" si="218"/>
        <v>114304.28750877724</v>
      </c>
      <c r="BM53" s="35">
        <f t="shared" si="218"/>
        <v>152189.05001170299</v>
      </c>
      <c r="BN53" s="35">
        <f t="shared" si="218"/>
        <v>190073.81251462875</v>
      </c>
      <c r="BO53" s="35">
        <f t="shared" si="218"/>
        <v>227958.57501755451</v>
      </c>
      <c r="BP53" s="35">
        <f t="shared" si="218"/>
        <v>265843.33752048027</v>
      </c>
      <c r="BQ53" s="35">
        <f t="shared" si="218"/>
        <v>303728.10002340603</v>
      </c>
      <c r="BR53" s="35">
        <f t="shared" si="218"/>
        <v>341612.8625263318</v>
      </c>
      <c r="BS53" s="35">
        <f t="shared" si="218"/>
        <v>379497.62502925756</v>
      </c>
      <c r="BT53" s="35">
        <f t="shared" si="218"/>
        <v>417382.38753218332</v>
      </c>
      <c r="BU53" s="35">
        <f t="shared" si="218"/>
        <v>455267.15003510908</v>
      </c>
      <c r="BV53" s="35">
        <f t="shared" si="218"/>
        <v>493151.91253803484</v>
      </c>
      <c r="BW53" s="35">
        <f t="shared" si="218"/>
        <v>531036.67504096054</v>
      </c>
      <c r="BX53" s="35">
        <f t="shared" si="218"/>
        <v>568921.43754388625</v>
      </c>
      <c r="BY53" s="33">
        <f t="shared" si="140"/>
        <v>606806.20004681195</v>
      </c>
      <c r="BZ53" s="35">
        <f t="shared" ref="BZ53:CR53" si="219">BY53+($CS53-$BY53)/($CS$2-$BY$2)</f>
        <v>578212.97317495733</v>
      </c>
      <c r="CA53" s="35">
        <f t="shared" si="219"/>
        <v>549619.7463031027</v>
      </c>
      <c r="CB53" s="35">
        <f t="shared" si="219"/>
        <v>521026.51943124813</v>
      </c>
      <c r="CC53" s="35">
        <f t="shared" si="219"/>
        <v>492433.29255939357</v>
      </c>
      <c r="CD53" s="35">
        <f t="shared" si="219"/>
        <v>463840.065687539</v>
      </c>
      <c r="CE53" s="35">
        <f t="shared" si="219"/>
        <v>435246.83881568443</v>
      </c>
      <c r="CF53" s="35">
        <f t="shared" si="219"/>
        <v>406653.61194382986</v>
      </c>
      <c r="CG53" s="35">
        <f t="shared" si="219"/>
        <v>378060.3850719753</v>
      </c>
      <c r="CH53" s="35">
        <f t="shared" si="219"/>
        <v>349467.15820012073</v>
      </c>
      <c r="CI53" s="35">
        <f t="shared" si="219"/>
        <v>320873.93132826616</v>
      </c>
      <c r="CJ53" s="35">
        <f t="shared" si="219"/>
        <v>292280.70445641159</v>
      </c>
      <c r="CK53" s="35">
        <f t="shared" si="219"/>
        <v>263687.47758455703</v>
      </c>
      <c r="CL53" s="35">
        <f t="shared" si="219"/>
        <v>235094.25071270246</v>
      </c>
      <c r="CM53" s="35">
        <f t="shared" si="219"/>
        <v>206501.02384084789</v>
      </c>
      <c r="CN53" s="35">
        <f t="shared" si="219"/>
        <v>177907.79696899332</v>
      </c>
      <c r="CO53" s="35">
        <f t="shared" si="219"/>
        <v>149314.57009713876</v>
      </c>
      <c r="CP53" s="35">
        <f t="shared" si="219"/>
        <v>120721.34322528419</v>
      </c>
      <c r="CQ53" s="35">
        <f t="shared" si="219"/>
        <v>92128.116353429621</v>
      </c>
      <c r="CR53" s="35">
        <f t="shared" si="219"/>
        <v>63534.889481575046</v>
      </c>
      <c r="CS53" s="33">
        <f t="shared" si="142"/>
        <v>34941.662609720501</v>
      </c>
    </row>
    <row r="54" spans="1:97" x14ac:dyDescent="0.35">
      <c r="A54" s="107" t="s">
        <v>67</v>
      </c>
      <c r="B54" s="18" t="s">
        <v>23</v>
      </c>
      <c r="C54" s="49" t="s">
        <v>78</v>
      </c>
      <c r="D54" s="49"/>
      <c r="E54" s="20" t="s">
        <v>81</v>
      </c>
      <c r="F54" s="36" t="s">
        <v>70</v>
      </c>
      <c r="G54" s="108">
        <v>15000</v>
      </c>
      <c r="H54" s="109"/>
      <c r="I54" s="109"/>
      <c r="J54" s="110">
        <v>145091.92743401599</v>
      </c>
      <c r="K54" s="111">
        <v>176126.483486451</v>
      </c>
      <c r="L54" s="112">
        <v>303830.18950936297</v>
      </c>
      <c r="M54" s="113">
        <v>325880.18681150099</v>
      </c>
      <c r="N54" s="114">
        <v>163626.785932589</v>
      </c>
      <c r="O54" s="115">
        <v>13438.6219172823</v>
      </c>
      <c r="P54" s="116">
        <v>70334.200649415099</v>
      </c>
      <c r="Q54" s="117">
        <v>50815.437186838702</v>
      </c>
      <c r="R54" s="104">
        <f t="shared" si="210"/>
        <v>70334.200649415099</v>
      </c>
      <c r="S54" s="104">
        <f t="shared" si="210"/>
        <v>50815.437186838702</v>
      </c>
      <c r="T54" s="34">
        <f t="shared" si="211"/>
        <v>303830.18950936297</v>
      </c>
      <c r="U54" s="34">
        <f t="shared" si="211"/>
        <v>325880.18681150099</v>
      </c>
      <c r="V54" s="1" t="s">
        <v>82</v>
      </c>
      <c r="W54" s="34">
        <f t="shared" si="143"/>
        <v>15000</v>
      </c>
      <c r="X54" s="105">
        <f t="shared" ref="X54:AL54" si="220">W54+($AM54-$W54)/($AM$2-$W$2)</f>
        <v>18458.387540588443</v>
      </c>
      <c r="Y54" s="105">
        <f t="shared" si="220"/>
        <v>21916.775081176886</v>
      </c>
      <c r="Z54" s="105">
        <f t="shared" si="220"/>
        <v>25375.162621765328</v>
      </c>
      <c r="AA54" s="105">
        <f t="shared" si="220"/>
        <v>28833.550162353771</v>
      </c>
      <c r="AB54" s="105">
        <f t="shared" si="220"/>
        <v>32291.937702942214</v>
      </c>
      <c r="AC54" s="105">
        <f t="shared" si="220"/>
        <v>35750.325243530657</v>
      </c>
      <c r="AD54" s="105">
        <f t="shared" si="220"/>
        <v>39208.712784119103</v>
      </c>
      <c r="AE54" s="105">
        <f t="shared" si="220"/>
        <v>42667.10032470755</v>
      </c>
      <c r="AF54" s="105">
        <f t="shared" si="220"/>
        <v>46125.487865295996</v>
      </c>
      <c r="AG54" s="105">
        <f t="shared" si="220"/>
        <v>49583.875405884442</v>
      </c>
      <c r="AH54" s="105">
        <f t="shared" si="220"/>
        <v>53042.262946472889</v>
      </c>
      <c r="AI54" s="105">
        <f t="shared" si="220"/>
        <v>56500.650487061335</v>
      </c>
      <c r="AJ54" s="105">
        <f t="shared" si="220"/>
        <v>59959.038027649782</v>
      </c>
      <c r="AK54" s="105">
        <f t="shared" si="220"/>
        <v>63417.425568238228</v>
      </c>
      <c r="AL54" s="105">
        <f t="shared" si="220"/>
        <v>66875.813108826667</v>
      </c>
      <c r="AM54" s="105">
        <f t="shared" si="145"/>
        <v>70334.200649415099</v>
      </c>
      <c r="AN54" s="105">
        <f t="shared" ref="AN54:BF54" si="221">AM54+($BG54-$AM54)/($BG$2-$AM$2)</f>
        <v>69358.262476286283</v>
      </c>
      <c r="AO54" s="105">
        <f t="shared" si="221"/>
        <v>68382.324303157468</v>
      </c>
      <c r="AP54" s="105">
        <f t="shared" si="221"/>
        <v>67406.386130028652</v>
      </c>
      <c r="AQ54" s="105">
        <f t="shared" si="221"/>
        <v>66430.447956899836</v>
      </c>
      <c r="AR54" s="105">
        <f t="shared" si="221"/>
        <v>65454.509783771013</v>
      </c>
      <c r="AS54" s="105">
        <f t="shared" si="221"/>
        <v>64478.57161064219</v>
      </c>
      <c r="AT54" s="105">
        <f t="shared" si="221"/>
        <v>63502.633437513367</v>
      </c>
      <c r="AU54" s="105">
        <f t="shared" si="221"/>
        <v>62526.695264384543</v>
      </c>
      <c r="AV54" s="105">
        <f t="shared" si="221"/>
        <v>61550.75709125572</v>
      </c>
      <c r="AW54" s="105">
        <f t="shared" si="221"/>
        <v>60574.818918126897</v>
      </c>
      <c r="AX54" s="105">
        <f t="shared" si="221"/>
        <v>59598.880744998074</v>
      </c>
      <c r="AY54" s="105">
        <f t="shared" si="221"/>
        <v>58622.942571869251</v>
      </c>
      <c r="AZ54" s="105">
        <f t="shared" si="221"/>
        <v>57647.004398740428</v>
      </c>
      <c r="BA54" s="105">
        <f t="shared" si="221"/>
        <v>56671.066225611605</v>
      </c>
      <c r="BB54" s="105">
        <f t="shared" si="221"/>
        <v>55695.128052482782</v>
      </c>
      <c r="BC54" s="105">
        <f t="shared" si="221"/>
        <v>54719.189879353959</v>
      </c>
      <c r="BD54" s="105">
        <f t="shared" si="221"/>
        <v>53743.251706225135</v>
      </c>
      <c r="BE54" s="105">
        <f t="shared" si="221"/>
        <v>52767.313533096312</v>
      </c>
      <c r="BF54" s="105">
        <f t="shared" si="221"/>
        <v>51791.375359967489</v>
      </c>
      <c r="BG54" s="105">
        <f t="shared" si="147"/>
        <v>50815.437186838702</v>
      </c>
      <c r="BI54" s="34">
        <f t="shared" si="138"/>
        <v>15000</v>
      </c>
      <c r="BJ54" s="35">
        <f t="shared" ref="BJ54:BX54" si="222">BI54+($BY54-$BI54)/($BY$2-$BI$2)</f>
        <v>33051.886844335182</v>
      </c>
      <c r="BK54" s="35">
        <f t="shared" si="222"/>
        <v>51103.773688670364</v>
      </c>
      <c r="BL54" s="35">
        <f t="shared" si="222"/>
        <v>69155.660533005546</v>
      </c>
      <c r="BM54" s="35">
        <f t="shared" si="222"/>
        <v>87207.547377340728</v>
      </c>
      <c r="BN54" s="35">
        <f t="shared" si="222"/>
        <v>105259.43422167591</v>
      </c>
      <c r="BO54" s="35">
        <f t="shared" si="222"/>
        <v>123311.32106601109</v>
      </c>
      <c r="BP54" s="35">
        <f t="shared" si="222"/>
        <v>141363.20791034627</v>
      </c>
      <c r="BQ54" s="35">
        <f t="shared" si="222"/>
        <v>159415.09475468146</v>
      </c>
      <c r="BR54" s="35">
        <f t="shared" si="222"/>
        <v>177466.98159901664</v>
      </c>
      <c r="BS54" s="35">
        <f t="shared" si="222"/>
        <v>195518.86844335182</v>
      </c>
      <c r="BT54" s="35">
        <f t="shared" si="222"/>
        <v>213570.755287687</v>
      </c>
      <c r="BU54" s="35">
        <f t="shared" si="222"/>
        <v>231622.64213202219</v>
      </c>
      <c r="BV54" s="35">
        <f t="shared" si="222"/>
        <v>249674.52897635737</v>
      </c>
      <c r="BW54" s="35">
        <f t="shared" si="222"/>
        <v>267726.41582069255</v>
      </c>
      <c r="BX54" s="35">
        <f t="shared" si="222"/>
        <v>285778.30266502773</v>
      </c>
      <c r="BY54" s="33">
        <f t="shared" si="140"/>
        <v>303830.18950936297</v>
      </c>
      <c r="BZ54" s="35">
        <f t="shared" ref="BZ54:CR54" si="223">BY54+($CS54-$BY54)/($CS$2-$BY$2)</f>
        <v>304932.68937446986</v>
      </c>
      <c r="CA54" s="35">
        <f t="shared" si="223"/>
        <v>306035.18923957675</v>
      </c>
      <c r="CB54" s="35">
        <f t="shared" si="223"/>
        <v>307137.68910468364</v>
      </c>
      <c r="CC54" s="35">
        <f t="shared" si="223"/>
        <v>308240.18896979053</v>
      </c>
      <c r="CD54" s="35">
        <f t="shared" si="223"/>
        <v>309342.68883489742</v>
      </c>
      <c r="CE54" s="35">
        <f t="shared" si="223"/>
        <v>310445.18870000431</v>
      </c>
      <c r="CF54" s="35">
        <f t="shared" si="223"/>
        <v>311547.6885651112</v>
      </c>
      <c r="CG54" s="35">
        <f t="shared" si="223"/>
        <v>312650.18843021808</v>
      </c>
      <c r="CH54" s="35">
        <f t="shared" si="223"/>
        <v>313752.68829532497</v>
      </c>
      <c r="CI54" s="35">
        <f t="shared" si="223"/>
        <v>314855.18816043186</v>
      </c>
      <c r="CJ54" s="35">
        <f t="shared" si="223"/>
        <v>315957.68802553875</v>
      </c>
      <c r="CK54" s="35">
        <f t="shared" si="223"/>
        <v>317060.18789064564</v>
      </c>
      <c r="CL54" s="35">
        <f t="shared" si="223"/>
        <v>318162.68775575253</v>
      </c>
      <c r="CM54" s="35">
        <f t="shared" si="223"/>
        <v>319265.18762085942</v>
      </c>
      <c r="CN54" s="35">
        <f t="shared" si="223"/>
        <v>320367.68748596631</v>
      </c>
      <c r="CO54" s="35">
        <f t="shared" si="223"/>
        <v>321470.1873510732</v>
      </c>
      <c r="CP54" s="35">
        <f t="shared" si="223"/>
        <v>322572.68721618009</v>
      </c>
      <c r="CQ54" s="35">
        <f t="shared" si="223"/>
        <v>323675.18708128697</v>
      </c>
      <c r="CR54" s="35">
        <f t="shared" si="223"/>
        <v>324777.68694639386</v>
      </c>
      <c r="CS54" s="33">
        <f t="shared" si="142"/>
        <v>325880.18681150099</v>
      </c>
    </row>
    <row r="55" spans="1:97" x14ac:dyDescent="0.35">
      <c r="A55" s="107" t="s">
        <v>67</v>
      </c>
      <c r="B55" s="18" t="s">
        <v>23</v>
      </c>
      <c r="C55" s="49" t="s">
        <v>78</v>
      </c>
      <c r="D55" s="49"/>
      <c r="E55" s="20" t="s">
        <v>83</v>
      </c>
      <c r="F55" s="36" t="s">
        <v>74</v>
      </c>
      <c r="G55" s="108">
        <v>450</v>
      </c>
      <c r="H55" s="109"/>
      <c r="I55" s="109"/>
      <c r="J55" s="110">
        <v>30354.317359415101</v>
      </c>
      <c r="K55" s="111">
        <v>30354.317359415101</v>
      </c>
      <c r="L55" s="112">
        <v>26699.4113552606</v>
      </c>
      <c r="M55" s="113">
        <v>26699.4113552606</v>
      </c>
      <c r="N55" s="114">
        <v>30381.602984473</v>
      </c>
      <c r="O55" s="115">
        <v>30381.602984473</v>
      </c>
      <c r="P55" s="116">
        <v>27115.673321701001</v>
      </c>
      <c r="Q55" s="117">
        <v>27115.673321701001</v>
      </c>
      <c r="R55" s="104">
        <f>Feuille2!Z38</f>
        <v>4212.5024097686501</v>
      </c>
      <c r="S55" s="34">
        <f>Feuille2!AT38</f>
        <v>2038.5937618826731</v>
      </c>
      <c r="T55" s="118">
        <f>Feuille2!AA58</f>
        <v>6999.3452173647356</v>
      </c>
      <c r="U55" s="118">
        <f>Feuille2!AU58</f>
        <v>13314.21592177797</v>
      </c>
      <c r="V55" s="1" t="s">
        <v>84</v>
      </c>
      <c r="W55" s="34">
        <f t="shared" si="143"/>
        <v>450</v>
      </c>
      <c r="X55" s="105">
        <f t="shared" ref="X55:AL55" si="224">W55+($AM55-$W55)/($AM$2-$W$2)</f>
        <v>685.15640061054069</v>
      </c>
      <c r="Y55" s="105">
        <f t="shared" si="224"/>
        <v>920.31280122108137</v>
      </c>
      <c r="Z55" s="105">
        <f t="shared" si="224"/>
        <v>1155.4692018316221</v>
      </c>
      <c r="AA55" s="105">
        <f t="shared" si="224"/>
        <v>1390.6256024421627</v>
      </c>
      <c r="AB55" s="105">
        <f t="shared" si="224"/>
        <v>1625.7820030527034</v>
      </c>
      <c r="AC55" s="105">
        <f t="shared" si="224"/>
        <v>1860.9384036632441</v>
      </c>
      <c r="AD55" s="105">
        <f t="shared" si="224"/>
        <v>2096.0948042737846</v>
      </c>
      <c r="AE55" s="105">
        <f t="shared" si="224"/>
        <v>2331.251204884325</v>
      </c>
      <c r="AF55" s="105">
        <f t="shared" si="224"/>
        <v>2566.4076054948655</v>
      </c>
      <c r="AG55" s="105">
        <f t="shared" si="224"/>
        <v>2801.564006105406</v>
      </c>
      <c r="AH55" s="105">
        <f t="shared" si="224"/>
        <v>3036.7204067159464</v>
      </c>
      <c r="AI55" s="105">
        <f t="shared" si="224"/>
        <v>3271.8768073264869</v>
      </c>
      <c r="AJ55" s="105">
        <f t="shared" si="224"/>
        <v>3507.0332079370273</v>
      </c>
      <c r="AK55" s="105">
        <f t="shared" si="224"/>
        <v>3742.1896085475678</v>
      </c>
      <c r="AL55" s="105">
        <f t="shared" si="224"/>
        <v>3977.3460091581082</v>
      </c>
      <c r="AM55" s="105">
        <f t="shared" si="145"/>
        <v>4212.5024097686501</v>
      </c>
      <c r="AN55" s="105">
        <f t="shared" ref="AN55:BF55" si="225">AM55+($BG55-$AM55)/($BG$2-$AM$2)</f>
        <v>4103.8069773743509</v>
      </c>
      <c r="AO55" s="105">
        <f t="shared" si="225"/>
        <v>3995.1115449800523</v>
      </c>
      <c r="AP55" s="105">
        <f t="shared" si="225"/>
        <v>3886.4161125857536</v>
      </c>
      <c r="AQ55" s="105">
        <f t="shared" si="225"/>
        <v>3777.7206801914549</v>
      </c>
      <c r="AR55" s="105">
        <f t="shared" si="225"/>
        <v>3669.0252477971562</v>
      </c>
      <c r="AS55" s="105">
        <f t="shared" si="225"/>
        <v>3560.3298154028575</v>
      </c>
      <c r="AT55" s="105">
        <f t="shared" si="225"/>
        <v>3451.6343830085589</v>
      </c>
      <c r="AU55" s="105">
        <f t="shared" si="225"/>
        <v>3342.9389506142602</v>
      </c>
      <c r="AV55" s="105">
        <f t="shared" si="225"/>
        <v>3234.2435182199615</v>
      </c>
      <c r="AW55" s="105">
        <f t="shared" si="225"/>
        <v>3125.5480858256628</v>
      </c>
      <c r="AX55" s="105">
        <f t="shared" si="225"/>
        <v>3016.8526534313642</v>
      </c>
      <c r="AY55" s="105">
        <f t="shared" si="225"/>
        <v>2908.1572210370655</v>
      </c>
      <c r="AZ55" s="105">
        <f t="shared" si="225"/>
        <v>2799.4617886427668</v>
      </c>
      <c r="BA55" s="105">
        <f t="shared" si="225"/>
        <v>2690.7663562484681</v>
      </c>
      <c r="BB55" s="105">
        <f t="shared" si="225"/>
        <v>2582.0709238541695</v>
      </c>
      <c r="BC55" s="105">
        <f t="shared" si="225"/>
        <v>2473.3754914598708</v>
      </c>
      <c r="BD55" s="105">
        <f t="shared" si="225"/>
        <v>2364.6800590655721</v>
      </c>
      <c r="BE55" s="105">
        <f t="shared" si="225"/>
        <v>2255.9846266712734</v>
      </c>
      <c r="BF55" s="105">
        <f t="shared" si="225"/>
        <v>2147.2891942769747</v>
      </c>
      <c r="BG55" s="105">
        <f t="shared" si="147"/>
        <v>2038.5937618826731</v>
      </c>
      <c r="BI55" s="34">
        <f t="shared" si="138"/>
        <v>450</v>
      </c>
      <c r="BJ55" s="35">
        <f t="shared" ref="BJ55:BX55" si="226">BI55+($BY55-$BI55)/($BY$2-$BI$2)</f>
        <v>859.33407608529592</v>
      </c>
      <c r="BK55" s="35">
        <f t="shared" si="226"/>
        <v>1268.6681521705918</v>
      </c>
      <c r="BL55" s="35">
        <f t="shared" si="226"/>
        <v>1678.0022282558878</v>
      </c>
      <c r="BM55" s="35">
        <f t="shared" si="226"/>
        <v>2087.3363043411837</v>
      </c>
      <c r="BN55" s="35">
        <f t="shared" si="226"/>
        <v>2496.6703804264798</v>
      </c>
      <c r="BO55" s="35">
        <f t="shared" si="226"/>
        <v>2906.004456511776</v>
      </c>
      <c r="BP55" s="35">
        <f t="shared" si="226"/>
        <v>3315.3385325970721</v>
      </c>
      <c r="BQ55" s="35">
        <f t="shared" si="226"/>
        <v>3724.6726086823683</v>
      </c>
      <c r="BR55" s="35">
        <f t="shared" si="226"/>
        <v>4134.0066847676644</v>
      </c>
      <c r="BS55" s="35">
        <f t="shared" si="226"/>
        <v>4543.3407608529606</v>
      </c>
      <c r="BT55" s="35">
        <f t="shared" si="226"/>
        <v>4952.6748369382567</v>
      </c>
      <c r="BU55" s="35">
        <f t="shared" si="226"/>
        <v>5362.0089130235529</v>
      </c>
      <c r="BV55" s="35">
        <f t="shared" si="226"/>
        <v>5771.342989108849</v>
      </c>
      <c r="BW55" s="35">
        <f t="shared" si="226"/>
        <v>6180.6770651941451</v>
      </c>
      <c r="BX55" s="35">
        <f t="shared" si="226"/>
        <v>6590.0111412794413</v>
      </c>
      <c r="BY55" s="33">
        <f t="shared" si="140"/>
        <v>6999.3452173647356</v>
      </c>
      <c r="BZ55" s="35">
        <f t="shared" ref="BZ55:CR55" si="227">BY55+($CS55-$BY55)/($CS$2-$BY$2)</f>
        <v>7315.0887525853977</v>
      </c>
      <c r="CA55" s="35">
        <f t="shared" si="227"/>
        <v>7630.8322878060599</v>
      </c>
      <c r="CB55" s="35">
        <f t="shared" si="227"/>
        <v>7946.575823026722</v>
      </c>
      <c r="CC55" s="35">
        <f t="shared" si="227"/>
        <v>8262.3193582473832</v>
      </c>
      <c r="CD55" s="35">
        <f t="shared" si="227"/>
        <v>8578.0628934680444</v>
      </c>
      <c r="CE55" s="35">
        <f t="shared" si="227"/>
        <v>8893.8064286887056</v>
      </c>
      <c r="CF55" s="35">
        <f t="shared" si="227"/>
        <v>9209.5499639093669</v>
      </c>
      <c r="CG55" s="35">
        <f t="shared" si="227"/>
        <v>9525.2934991300281</v>
      </c>
      <c r="CH55" s="35">
        <f t="shared" si="227"/>
        <v>9841.0370343506893</v>
      </c>
      <c r="CI55" s="35">
        <f t="shared" si="227"/>
        <v>10156.78056957135</v>
      </c>
      <c r="CJ55" s="35">
        <f t="shared" si="227"/>
        <v>10472.524104792012</v>
      </c>
      <c r="CK55" s="35">
        <f t="shared" si="227"/>
        <v>10788.267640012673</v>
      </c>
      <c r="CL55" s="35">
        <f t="shared" si="227"/>
        <v>11104.011175233334</v>
      </c>
      <c r="CM55" s="35">
        <f t="shared" si="227"/>
        <v>11419.754710453995</v>
      </c>
      <c r="CN55" s="35">
        <f t="shared" si="227"/>
        <v>11735.498245674657</v>
      </c>
      <c r="CO55" s="35">
        <f t="shared" si="227"/>
        <v>12051.241780895318</v>
      </c>
      <c r="CP55" s="35">
        <f t="shared" si="227"/>
        <v>12366.985316115979</v>
      </c>
      <c r="CQ55" s="35">
        <f t="shared" si="227"/>
        <v>12682.72885133664</v>
      </c>
      <c r="CR55" s="35">
        <f t="shared" si="227"/>
        <v>12998.472386557301</v>
      </c>
      <c r="CS55" s="33">
        <f t="shared" si="142"/>
        <v>13314.21592177797</v>
      </c>
    </row>
    <row r="56" spans="1:97" ht="14.4" customHeight="1" x14ac:dyDescent="0.35">
      <c r="A56" s="107" t="s">
        <v>67</v>
      </c>
      <c r="B56" s="18" t="s">
        <v>23</v>
      </c>
      <c r="C56" s="49" t="s">
        <v>85</v>
      </c>
      <c r="D56" s="49"/>
      <c r="E56" s="20" t="s">
        <v>79</v>
      </c>
      <c r="F56" s="36" t="s">
        <v>70</v>
      </c>
      <c r="G56" s="108">
        <v>2450000</v>
      </c>
      <c r="H56" s="109"/>
      <c r="I56" s="109"/>
      <c r="J56" s="110">
        <v>2372354.1480002301</v>
      </c>
      <c r="K56" s="111">
        <v>867393.10390474903</v>
      </c>
      <c r="L56" s="112">
        <v>2484520.54189956</v>
      </c>
      <c r="M56" s="113">
        <v>819756.24566177803</v>
      </c>
      <c r="N56" s="114">
        <v>3681585.17020091</v>
      </c>
      <c r="O56" s="115">
        <v>2305071.63471288</v>
      </c>
      <c r="P56" s="116">
        <v>2262061.5093588098</v>
      </c>
      <c r="Q56" s="117">
        <v>1456197.9759664701</v>
      </c>
      <c r="R56" s="104">
        <f>P56</f>
        <v>2262061.5093588098</v>
      </c>
      <c r="S56" s="104">
        <f>Q56</f>
        <v>1456197.9759664701</v>
      </c>
      <c r="T56" s="34">
        <f t="shared" ref="T56:U58" si="228">L56</f>
        <v>2484520.54189956</v>
      </c>
      <c r="U56" s="34">
        <f t="shared" si="228"/>
        <v>819756.24566177803</v>
      </c>
      <c r="V56" s="1" t="s">
        <v>86</v>
      </c>
      <c r="W56" s="34">
        <f t="shared" si="143"/>
        <v>2450000</v>
      </c>
      <c r="X56" s="105">
        <f t="shared" ref="X56:AL56" si="229">W56+($AM56-$W56)/($AM$2-$W$2)</f>
        <v>2438253.8443349255</v>
      </c>
      <c r="Y56" s="105">
        <f t="shared" si="229"/>
        <v>2426507.688669851</v>
      </c>
      <c r="Z56" s="105">
        <f t="shared" si="229"/>
        <v>2414761.5330047766</v>
      </c>
      <c r="AA56" s="105">
        <f t="shared" si="229"/>
        <v>2403015.3773397021</v>
      </c>
      <c r="AB56" s="105">
        <f t="shared" si="229"/>
        <v>2391269.2216746276</v>
      </c>
      <c r="AC56" s="105">
        <f t="shared" si="229"/>
        <v>2379523.0660095531</v>
      </c>
      <c r="AD56" s="105">
        <f t="shared" si="229"/>
        <v>2367776.9103444787</v>
      </c>
      <c r="AE56" s="105">
        <f t="shared" si="229"/>
        <v>2356030.7546794042</v>
      </c>
      <c r="AF56" s="105">
        <f t="shared" si="229"/>
        <v>2344284.5990143297</v>
      </c>
      <c r="AG56" s="105">
        <f t="shared" si="229"/>
        <v>2332538.4433492552</v>
      </c>
      <c r="AH56" s="105">
        <f t="shared" si="229"/>
        <v>2320792.2876841808</v>
      </c>
      <c r="AI56" s="105">
        <f t="shared" si="229"/>
        <v>2309046.1320191063</v>
      </c>
      <c r="AJ56" s="105">
        <f t="shared" si="229"/>
        <v>2297299.9763540318</v>
      </c>
      <c r="AK56" s="105">
        <f t="shared" si="229"/>
        <v>2285553.8206889573</v>
      </c>
      <c r="AL56" s="105">
        <f t="shared" si="229"/>
        <v>2273807.6650238829</v>
      </c>
      <c r="AM56" s="105">
        <f t="shared" si="145"/>
        <v>2262061.5093588098</v>
      </c>
      <c r="AN56" s="105">
        <f t="shared" ref="AN56:BF56" si="230">AM56+($BG56-$AM56)/($BG$2-$AM$2)</f>
        <v>2221768.3326891926</v>
      </c>
      <c r="AO56" s="105">
        <f t="shared" si="230"/>
        <v>2181475.1560195754</v>
      </c>
      <c r="AP56" s="105">
        <f t="shared" si="230"/>
        <v>2141181.9793499582</v>
      </c>
      <c r="AQ56" s="105">
        <f t="shared" si="230"/>
        <v>2100888.8026803411</v>
      </c>
      <c r="AR56" s="105">
        <f t="shared" si="230"/>
        <v>2060595.6260107241</v>
      </c>
      <c r="AS56" s="105">
        <f t="shared" si="230"/>
        <v>2020302.4493411072</v>
      </c>
      <c r="AT56" s="105">
        <f t="shared" si="230"/>
        <v>1980009.2726714902</v>
      </c>
      <c r="AU56" s="105">
        <f t="shared" si="230"/>
        <v>1939716.0960018733</v>
      </c>
      <c r="AV56" s="105">
        <f t="shared" si="230"/>
        <v>1899422.9193322563</v>
      </c>
      <c r="AW56" s="105">
        <f t="shared" si="230"/>
        <v>1859129.7426626394</v>
      </c>
      <c r="AX56" s="105">
        <f t="shared" si="230"/>
        <v>1818836.5659930224</v>
      </c>
      <c r="AY56" s="105">
        <f t="shared" si="230"/>
        <v>1778543.3893234055</v>
      </c>
      <c r="AZ56" s="105">
        <f t="shared" si="230"/>
        <v>1738250.2126537885</v>
      </c>
      <c r="BA56" s="105">
        <f t="shared" si="230"/>
        <v>1697957.0359841716</v>
      </c>
      <c r="BB56" s="105">
        <f t="shared" si="230"/>
        <v>1657663.8593145546</v>
      </c>
      <c r="BC56" s="105">
        <f t="shared" si="230"/>
        <v>1617370.6826449377</v>
      </c>
      <c r="BD56" s="105">
        <f t="shared" si="230"/>
        <v>1577077.5059753207</v>
      </c>
      <c r="BE56" s="105">
        <f t="shared" si="230"/>
        <v>1536784.3293057038</v>
      </c>
      <c r="BF56" s="105">
        <f t="shared" si="230"/>
        <v>1496491.1526360868</v>
      </c>
      <c r="BG56" s="105">
        <f t="shared" si="147"/>
        <v>1456197.9759664701</v>
      </c>
      <c r="BI56" s="34">
        <f t="shared" si="138"/>
        <v>2450000</v>
      </c>
      <c r="BJ56" s="35">
        <f t="shared" ref="BJ56:BX56" si="231">BI56+($BY56-$BI56)/($BY$2-$BI$2)</f>
        <v>2452157.5338687226</v>
      </c>
      <c r="BK56" s="35">
        <f t="shared" si="231"/>
        <v>2454315.0677374452</v>
      </c>
      <c r="BL56" s="35">
        <f t="shared" si="231"/>
        <v>2456472.6016061679</v>
      </c>
      <c r="BM56" s="35">
        <f t="shared" si="231"/>
        <v>2458630.1354748905</v>
      </c>
      <c r="BN56" s="35">
        <f t="shared" si="231"/>
        <v>2460787.6693436131</v>
      </c>
      <c r="BO56" s="35">
        <f t="shared" si="231"/>
        <v>2462945.2032123357</v>
      </c>
      <c r="BP56" s="35">
        <f t="shared" si="231"/>
        <v>2465102.7370810583</v>
      </c>
      <c r="BQ56" s="35">
        <f t="shared" si="231"/>
        <v>2467260.2709497809</v>
      </c>
      <c r="BR56" s="35">
        <f t="shared" si="231"/>
        <v>2469417.8048185036</v>
      </c>
      <c r="BS56" s="35">
        <f t="shared" si="231"/>
        <v>2471575.3386872262</v>
      </c>
      <c r="BT56" s="35">
        <f t="shared" si="231"/>
        <v>2473732.8725559488</v>
      </c>
      <c r="BU56" s="35">
        <f t="shared" si="231"/>
        <v>2475890.4064246714</v>
      </c>
      <c r="BV56" s="35">
        <f t="shared" si="231"/>
        <v>2478047.940293394</v>
      </c>
      <c r="BW56" s="35">
        <f t="shared" si="231"/>
        <v>2480205.4741621166</v>
      </c>
      <c r="BX56" s="35">
        <f t="shared" si="231"/>
        <v>2482363.0080308393</v>
      </c>
      <c r="BY56" s="33">
        <f t="shared" si="140"/>
        <v>2484520.54189956</v>
      </c>
      <c r="BZ56" s="35">
        <f t="shared" ref="BZ56:CR56" si="232">BY56+($CS56-$BY56)/($CS$2-$BY$2)</f>
        <v>2401282.327087671</v>
      </c>
      <c r="CA56" s="35">
        <f t="shared" si="232"/>
        <v>2318044.112275782</v>
      </c>
      <c r="CB56" s="35">
        <f t="shared" si="232"/>
        <v>2234805.8974638931</v>
      </c>
      <c r="CC56" s="35">
        <f t="shared" si="232"/>
        <v>2151567.6826520041</v>
      </c>
      <c r="CD56" s="35">
        <f t="shared" si="232"/>
        <v>2068329.4678401151</v>
      </c>
      <c r="CE56" s="35">
        <f t="shared" si="232"/>
        <v>1985091.2530282261</v>
      </c>
      <c r="CF56" s="35">
        <f t="shared" si="232"/>
        <v>1901853.0382163371</v>
      </c>
      <c r="CG56" s="35">
        <f t="shared" si="232"/>
        <v>1818614.8234044481</v>
      </c>
      <c r="CH56" s="35">
        <f t="shared" si="232"/>
        <v>1735376.6085925591</v>
      </c>
      <c r="CI56" s="35">
        <f t="shared" si="232"/>
        <v>1652138.3937806701</v>
      </c>
      <c r="CJ56" s="35">
        <f t="shared" si="232"/>
        <v>1568900.1789687811</v>
      </c>
      <c r="CK56" s="35">
        <f t="shared" si="232"/>
        <v>1485661.9641568922</v>
      </c>
      <c r="CL56" s="35">
        <f t="shared" si="232"/>
        <v>1402423.7493450032</v>
      </c>
      <c r="CM56" s="35">
        <f t="shared" si="232"/>
        <v>1319185.5345331142</v>
      </c>
      <c r="CN56" s="35">
        <f t="shared" si="232"/>
        <v>1235947.3197212252</v>
      </c>
      <c r="CO56" s="35">
        <f t="shared" si="232"/>
        <v>1152709.1049093362</v>
      </c>
      <c r="CP56" s="35">
        <f t="shared" si="232"/>
        <v>1069470.8900974472</v>
      </c>
      <c r="CQ56" s="35">
        <f t="shared" si="232"/>
        <v>986232.6752855581</v>
      </c>
      <c r="CR56" s="35">
        <f t="shared" si="232"/>
        <v>902994.46047366899</v>
      </c>
      <c r="CS56" s="33">
        <f t="shared" si="142"/>
        <v>819756.24566177803</v>
      </c>
    </row>
    <row r="57" spans="1:97" x14ac:dyDescent="0.35">
      <c r="A57" s="107" t="s">
        <v>67</v>
      </c>
      <c r="B57" s="18" t="s">
        <v>23</v>
      </c>
      <c r="C57" s="49" t="s">
        <v>85</v>
      </c>
      <c r="D57" s="49"/>
      <c r="E57" s="20" t="s">
        <v>81</v>
      </c>
      <c r="F57" s="36" t="s">
        <v>70</v>
      </c>
      <c r="G57" s="108">
        <v>1050000</v>
      </c>
      <c r="H57" s="109"/>
      <c r="I57" s="109"/>
      <c r="J57" s="110">
        <v>608271.87944352801</v>
      </c>
      <c r="K57" s="111">
        <v>604180.11991137802</v>
      </c>
      <c r="L57" s="112">
        <v>1259471.23223479</v>
      </c>
      <c r="M57" s="113">
        <v>640987.85618076799</v>
      </c>
      <c r="N57" s="114">
        <v>3891373.2476921501</v>
      </c>
      <c r="O57" s="115">
        <v>1622685.2603766599</v>
      </c>
      <c r="P57" s="116">
        <v>956162.13909763901</v>
      </c>
      <c r="Q57" s="117">
        <v>635902.963384134</v>
      </c>
      <c r="R57" s="104">
        <f>P57</f>
        <v>956162.13909763901</v>
      </c>
      <c r="S57" s="104">
        <f>Q57</f>
        <v>635902.963384134</v>
      </c>
      <c r="T57" s="34">
        <f t="shared" si="228"/>
        <v>1259471.23223479</v>
      </c>
      <c r="U57" s="34">
        <f t="shared" si="228"/>
        <v>640987.85618076799</v>
      </c>
      <c r="V57" s="1" t="s">
        <v>86</v>
      </c>
      <c r="W57" s="34">
        <f t="shared" si="143"/>
        <v>1050000</v>
      </c>
      <c r="X57" s="105">
        <f t="shared" ref="X57:AL57" si="233">W57+($AM57-$W57)/($AM$2-$W$2)</f>
        <v>1044135.1336936024</v>
      </c>
      <c r="Y57" s="105">
        <f t="shared" si="233"/>
        <v>1038270.2673872048</v>
      </c>
      <c r="Z57" s="105">
        <f t="shared" si="233"/>
        <v>1032405.4010808072</v>
      </c>
      <c r="AA57" s="105">
        <f t="shared" si="233"/>
        <v>1026540.5347744096</v>
      </c>
      <c r="AB57" s="105">
        <f t="shared" si="233"/>
        <v>1020675.668468012</v>
      </c>
      <c r="AC57" s="105">
        <f t="shared" si="233"/>
        <v>1014810.8021616144</v>
      </c>
      <c r="AD57" s="105">
        <f t="shared" si="233"/>
        <v>1008945.9358552168</v>
      </c>
      <c r="AE57" s="105">
        <f t="shared" si="233"/>
        <v>1003081.0695488192</v>
      </c>
      <c r="AF57" s="105">
        <f t="shared" si="233"/>
        <v>997216.20324242162</v>
      </c>
      <c r="AG57" s="105">
        <f t="shared" si="233"/>
        <v>991351.33693602402</v>
      </c>
      <c r="AH57" s="105">
        <f t="shared" si="233"/>
        <v>985486.47062962642</v>
      </c>
      <c r="AI57" s="105">
        <f t="shared" si="233"/>
        <v>979621.60432322882</v>
      </c>
      <c r="AJ57" s="105">
        <f t="shared" si="233"/>
        <v>973756.73801683122</v>
      </c>
      <c r="AK57" s="105">
        <f t="shared" si="233"/>
        <v>967891.87171043362</v>
      </c>
      <c r="AL57" s="105">
        <f t="shared" si="233"/>
        <v>962027.00540403603</v>
      </c>
      <c r="AM57" s="105">
        <f t="shared" si="145"/>
        <v>956162.13909763901</v>
      </c>
      <c r="AN57" s="105">
        <f t="shared" ref="AN57:BF57" si="234">AM57+($BG57-$AM57)/($BG$2-$AM$2)</f>
        <v>940149.18031196378</v>
      </c>
      <c r="AO57" s="105">
        <f t="shared" si="234"/>
        <v>924136.22152628854</v>
      </c>
      <c r="AP57" s="105">
        <f t="shared" si="234"/>
        <v>908123.26274061331</v>
      </c>
      <c r="AQ57" s="105">
        <f t="shared" si="234"/>
        <v>892110.30395493808</v>
      </c>
      <c r="AR57" s="105">
        <f t="shared" si="234"/>
        <v>876097.34516926284</v>
      </c>
      <c r="AS57" s="105">
        <f t="shared" si="234"/>
        <v>860084.38638358761</v>
      </c>
      <c r="AT57" s="105">
        <f t="shared" si="234"/>
        <v>844071.42759791238</v>
      </c>
      <c r="AU57" s="105">
        <f t="shared" si="234"/>
        <v>828058.46881223714</v>
      </c>
      <c r="AV57" s="105">
        <f t="shared" si="234"/>
        <v>812045.51002656191</v>
      </c>
      <c r="AW57" s="105">
        <f t="shared" si="234"/>
        <v>796032.55124088668</v>
      </c>
      <c r="AX57" s="105">
        <f t="shared" si="234"/>
        <v>780019.59245521144</v>
      </c>
      <c r="AY57" s="105">
        <f t="shared" si="234"/>
        <v>764006.63366953621</v>
      </c>
      <c r="AZ57" s="105">
        <f t="shared" si="234"/>
        <v>747993.67488386098</v>
      </c>
      <c r="BA57" s="105">
        <f t="shared" si="234"/>
        <v>731980.71609818575</v>
      </c>
      <c r="BB57" s="105">
        <f t="shared" si="234"/>
        <v>715967.75731251051</v>
      </c>
      <c r="BC57" s="105">
        <f t="shared" si="234"/>
        <v>699954.79852683528</v>
      </c>
      <c r="BD57" s="105">
        <f t="shared" si="234"/>
        <v>683941.83974116005</v>
      </c>
      <c r="BE57" s="105">
        <f t="shared" si="234"/>
        <v>667928.88095548481</v>
      </c>
      <c r="BF57" s="105">
        <f t="shared" si="234"/>
        <v>651915.92216980958</v>
      </c>
      <c r="BG57" s="105">
        <f t="shared" si="147"/>
        <v>635902.963384134</v>
      </c>
      <c r="BI57" s="34">
        <f t="shared" si="138"/>
        <v>1050000</v>
      </c>
      <c r="BJ57" s="35">
        <f t="shared" ref="BJ57:BX57" si="235">BI57+($BY57-$BI57)/($BY$2-$BI$2)</f>
        <v>1063091.9520146744</v>
      </c>
      <c r="BK57" s="35">
        <f t="shared" si="235"/>
        <v>1076183.9040293489</v>
      </c>
      <c r="BL57" s="35">
        <f t="shared" si="235"/>
        <v>1089275.8560440233</v>
      </c>
      <c r="BM57" s="35">
        <f t="shared" si="235"/>
        <v>1102367.8080586977</v>
      </c>
      <c r="BN57" s="35">
        <f t="shared" si="235"/>
        <v>1115459.7600733722</v>
      </c>
      <c r="BO57" s="35">
        <f t="shared" si="235"/>
        <v>1128551.7120880466</v>
      </c>
      <c r="BP57" s="35">
        <f t="shared" si="235"/>
        <v>1141643.664102721</v>
      </c>
      <c r="BQ57" s="35">
        <f t="shared" si="235"/>
        <v>1154735.6161173955</v>
      </c>
      <c r="BR57" s="35">
        <f t="shared" si="235"/>
        <v>1167827.5681320699</v>
      </c>
      <c r="BS57" s="35">
        <f t="shared" si="235"/>
        <v>1180919.5201467443</v>
      </c>
      <c r="BT57" s="35">
        <f t="shared" si="235"/>
        <v>1194011.4721614188</v>
      </c>
      <c r="BU57" s="35">
        <f t="shared" si="235"/>
        <v>1207103.4241760932</v>
      </c>
      <c r="BV57" s="35">
        <f t="shared" si="235"/>
        <v>1220195.3761907676</v>
      </c>
      <c r="BW57" s="35">
        <f t="shared" si="235"/>
        <v>1233287.3282054421</v>
      </c>
      <c r="BX57" s="35">
        <f t="shared" si="235"/>
        <v>1246379.2802201165</v>
      </c>
      <c r="BY57" s="33">
        <f t="shared" si="140"/>
        <v>1259471.23223479</v>
      </c>
      <c r="BZ57" s="35">
        <f t="shared" ref="BZ57:CR57" si="236">BY57+($CS57-$BY57)/($CS$2-$BY$2)</f>
        <v>1228547.0634320888</v>
      </c>
      <c r="CA57" s="35">
        <f t="shared" si="236"/>
        <v>1197622.8946293877</v>
      </c>
      <c r="CB57" s="35">
        <f t="shared" si="236"/>
        <v>1166698.7258266865</v>
      </c>
      <c r="CC57" s="35">
        <f t="shared" si="236"/>
        <v>1135774.5570239853</v>
      </c>
      <c r="CD57" s="35">
        <f t="shared" si="236"/>
        <v>1104850.3882212841</v>
      </c>
      <c r="CE57" s="35">
        <f t="shared" si="236"/>
        <v>1073926.219418583</v>
      </c>
      <c r="CF57" s="35">
        <f t="shared" si="236"/>
        <v>1043002.0506158819</v>
      </c>
      <c r="CG57" s="35">
        <f t="shared" si="236"/>
        <v>1012077.8818131809</v>
      </c>
      <c r="CH57" s="35">
        <f t="shared" si="236"/>
        <v>981153.71301047981</v>
      </c>
      <c r="CI57" s="35">
        <f t="shared" si="236"/>
        <v>950229.54420777876</v>
      </c>
      <c r="CJ57" s="35">
        <f t="shared" si="236"/>
        <v>919305.37540507771</v>
      </c>
      <c r="CK57" s="35">
        <f t="shared" si="236"/>
        <v>888381.20660237665</v>
      </c>
      <c r="CL57" s="35">
        <f t="shared" si="236"/>
        <v>857457.0377996756</v>
      </c>
      <c r="CM57" s="35">
        <f t="shared" si="236"/>
        <v>826532.86899697455</v>
      </c>
      <c r="CN57" s="35">
        <f t="shared" si="236"/>
        <v>795608.70019427349</v>
      </c>
      <c r="CO57" s="35">
        <f t="shared" si="236"/>
        <v>764684.53139157244</v>
      </c>
      <c r="CP57" s="35">
        <f t="shared" si="236"/>
        <v>733760.36258887139</v>
      </c>
      <c r="CQ57" s="35">
        <f t="shared" si="236"/>
        <v>702836.19378617033</v>
      </c>
      <c r="CR57" s="35">
        <f t="shared" si="236"/>
        <v>671912.02498346928</v>
      </c>
      <c r="CS57" s="33">
        <f t="shared" si="142"/>
        <v>640987.85618076799</v>
      </c>
    </row>
    <row r="58" spans="1:97" x14ac:dyDescent="0.35">
      <c r="A58" s="107" t="s">
        <v>67</v>
      </c>
      <c r="B58" s="18" t="s">
        <v>23</v>
      </c>
      <c r="C58" s="49" t="s">
        <v>85</v>
      </c>
      <c r="D58" s="49"/>
      <c r="E58" s="20" t="s">
        <v>83</v>
      </c>
      <c r="F58" s="36" t="s">
        <v>74</v>
      </c>
      <c r="G58" s="108">
        <v>46550</v>
      </c>
      <c r="H58" s="109"/>
      <c r="I58" s="109"/>
      <c r="J58" s="110">
        <v>30354.317359415101</v>
      </c>
      <c r="K58" s="111">
        <v>30354.317359415101</v>
      </c>
      <c r="L58" s="112">
        <v>26699.4113552606</v>
      </c>
      <c r="M58" s="113">
        <v>26699.4113552606</v>
      </c>
      <c r="N58" s="114">
        <v>30381.602984473</v>
      </c>
      <c r="O58" s="115">
        <v>30381.602984473</v>
      </c>
      <c r="P58" s="116">
        <v>27115.673321701001</v>
      </c>
      <c r="Q58" s="117">
        <v>27115.673321701001</v>
      </c>
      <c r="R58" s="104">
        <f>Feuille2!Z35</f>
        <v>45603.759257630685</v>
      </c>
      <c r="S58" s="34">
        <f>Feuille2!AT35</f>
        <v>37972.553745751851</v>
      </c>
      <c r="T58" s="119">
        <f t="shared" si="228"/>
        <v>26699.4113552606</v>
      </c>
      <c r="U58" s="118">
        <f t="shared" si="228"/>
        <v>26699.4113552606</v>
      </c>
      <c r="V58" s="1" t="s">
        <v>87</v>
      </c>
      <c r="W58" s="34">
        <f t="shared" si="143"/>
        <v>46550</v>
      </c>
      <c r="X58" s="105">
        <f t="shared" ref="X58:AL58" si="237">W58+($AM58-$W58)/($AM$2-$W$2)</f>
        <v>46490.859953601917</v>
      </c>
      <c r="Y58" s="105">
        <f t="shared" si="237"/>
        <v>46431.719907203835</v>
      </c>
      <c r="Z58" s="105">
        <f t="shared" si="237"/>
        <v>46372.579860805752</v>
      </c>
      <c r="AA58" s="105">
        <f t="shared" si="237"/>
        <v>46313.439814407669</v>
      </c>
      <c r="AB58" s="105">
        <f t="shared" si="237"/>
        <v>46254.299768009587</v>
      </c>
      <c r="AC58" s="105">
        <f t="shared" si="237"/>
        <v>46195.159721611504</v>
      </c>
      <c r="AD58" s="105">
        <f t="shared" si="237"/>
        <v>46136.019675213422</v>
      </c>
      <c r="AE58" s="105">
        <f t="shared" si="237"/>
        <v>46076.879628815339</v>
      </c>
      <c r="AF58" s="105">
        <f t="shared" si="237"/>
        <v>46017.739582417256</v>
      </c>
      <c r="AG58" s="105">
        <f t="shared" si="237"/>
        <v>45958.599536019174</v>
      </c>
      <c r="AH58" s="105">
        <f t="shared" si="237"/>
        <v>45899.459489621091</v>
      </c>
      <c r="AI58" s="105">
        <f t="shared" si="237"/>
        <v>45840.319443223008</v>
      </c>
      <c r="AJ58" s="105">
        <f t="shared" si="237"/>
        <v>45781.179396824926</v>
      </c>
      <c r="AK58" s="105">
        <f t="shared" si="237"/>
        <v>45722.039350426843</v>
      </c>
      <c r="AL58" s="105">
        <f t="shared" si="237"/>
        <v>45662.899304028761</v>
      </c>
      <c r="AM58" s="105">
        <f t="shared" si="145"/>
        <v>45603.759257630685</v>
      </c>
      <c r="AN58" s="105">
        <f t="shared" ref="AN58:BF58" si="238">AM58+($BG58-$AM58)/($BG$2-$AM$2)</f>
        <v>45222.198982036745</v>
      </c>
      <c r="AO58" s="105">
        <f t="shared" si="238"/>
        <v>44840.638706442805</v>
      </c>
      <c r="AP58" s="105">
        <f t="shared" si="238"/>
        <v>44459.078430848866</v>
      </c>
      <c r="AQ58" s="105">
        <f t="shared" si="238"/>
        <v>44077.518155254926</v>
      </c>
      <c r="AR58" s="105">
        <f t="shared" si="238"/>
        <v>43695.957879660986</v>
      </c>
      <c r="AS58" s="105">
        <f t="shared" si="238"/>
        <v>43314.397604067046</v>
      </c>
      <c r="AT58" s="105">
        <f t="shared" si="238"/>
        <v>42932.837328473106</v>
      </c>
      <c r="AU58" s="105">
        <f t="shared" si="238"/>
        <v>42551.277052879166</v>
      </c>
      <c r="AV58" s="105">
        <f t="shared" si="238"/>
        <v>42169.716777285226</v>
      </c>
      <c r="AW58" s="105">
        <f t="shared" si="238"/>
        <v>41788.156501691286</v>
      </c>
      <c r="AX58" s="105">
        <f t="shared" si="238"/>
        <v>41406.596226097347</v>
      </c>
      <c r="AY58" s="105">
        <f t="shared" si="238"/>
        <v>41025.035950503407</v>
      </c>
      <c r="AZ58" s="105">
        <f t="shared" si="238"/>
        <v>40643.475674909467</v>
      </c>
      <c r="BA58" s="105">
        <f t="shared" si="238"/>
        <v>40261.915399315527</v>
      </c>
      <c r="BB58" s="105">
        <f t="shared" si="238"/>
        <v>39880.355123721587</v>
      </c>
      <c r="BC58" s="105">
        <f t="shared" si="238"/>
        <v>39498.794848127647</v>
      </c>
      <c r="BD58" s="105">
        <f t="shared" si="238"/>
        <v>39117.234572533707</v>
      </c>
      <c r="BE58" s="105">
        <f t="shared" si="238"/>
        <v>38735.674296939767</v>
      </c>
      <c r="BF58" s="105">
        <f t="shared" si="238"/>
        <v>38354.114021345827</v>
      </c>
      <c r="BG58" s="105">
        <f t="shared" si="147"/>
        <v>37972.553745751851</v>
      </c>
      <c r="BI58" s="34">
        <f t="shared" si="138"/>
        <v>46550</v>
      </c>
      <c r="BJ58" s="35">
        <f t="shared" ref="BJ58:BX58" si="239">BI58+($BY58-$BI58)/($BY$2-$BI$2)</f>
        <v>45309.33820970379</v>
      </c>
      <c r="BK58" s="35">
        <f t="shared" si="239"/>
        <v>44068.67641940758</v>
      </c>
      <c r="BL58" s="35">
        <f t="shared" si="239"/>
        <v>42828.014629111371</v>
      </c>
      <c r="BM58" s="35">
        <f t="shared" si="239"/>
        <v>41587.352838815161</v>
      </c>
      <c r="BN58" s="35">
        <f t="shared" si="239"/>
        <v>40346.691048518951</v>
      </c>
      <c r="BO58" s="35">
        <f t="shared" si="239"/>
        <v>39106.029258222741</v>
      </c>
      <c r="BP58" s="35">
        <f t="shared" si="239"/>
        <v>37865.367467926531</v>
      </c>
      <c r="BQ58" s="35">
        <f t="shared" si="239"/>
        <v>36624.705677630322</v>
      </c>
      <c r="BR58" s="35">
        <f t="shared" si="239"/>
        <v>35384.043887334112</v>
      </c>
      <c r="BS58" s="35">
        <f t="shared" si="239"/>
        <v>34143.382097037902</v>
      </c>
      <c r="BT58" s="35">
        <f t="shared" si="239"/>
        <v>32902.720306741692</v>
      </c>
      <c r="BU58" s="35">
        <f t="shared" si="239"/>
        <v>31662.058516445479</v>
      </c>
      <c r="BV58" s="35">
        <f t="shared" si="239"/>
        <v>30421.396726149265</v>
      </c>
      <c r="BW58" s="35">
        <f t="shared" si="239"/>
        <v>29180.734935853052</v>
      </c>
      <c r="BX58" s="35">
        <f t="shared" si="239"/>
        <v>27940.073145556838</v>
      </c>
      <c r="BY58" s="33">
        <f t="shared" si="140"/>
        <v>26699.4113552606</v>
      </c>
      <c r="BZ58" s="35">
        <f t="shared" ref="BZ58:CR58" si="240">BY58+($CS58-$BY58)/($CS$2-$BY$2)</f>
        <v>26699.4113552606</v>
      </c>
      <c r="CA58" s="35">
        <f t="shared" si="240"/>
        <v>26699.4113552606</v>
      </c>
      <c r="CB58" s="35">
        <f t="shared" si="240"/>
        <v>26699.4113552606</v>
      </c>
      <c r="CC58" s="35">
        <f t="shared" si="240"/>
        <v>26699.4113552606</v>
      </c>
      <c r="CD58" s="35">
        <f t="shared" si="240"/>
        <v>26699.4113552606</v>
      </c>
      <c r="CE58" s="35">
        <f t="shared" si="240"/>
        <v>26699.4113552606</v>
      </c>
      <c r="CF58" s="35">
        <f t="shared" si="240"/>
        <v>26699.4113552606</v>
      </c>
      <c r="CG58" s="35">
        <f t="shared" si="240"/>
        <v>26699.4113552606</v>
      </c>
      <c r="CH58" s="35">
        <f t="shared" si="240"/>
        <v>26699.4113552606</v>
      </c>
      <c r="CI58" s="35">
        <f t="shared" si="240"/>
        <v>26699.4113552606</v>
      </c>
      <c r="CJ58" s="35">
        <f t="shared" si="240"/>
        <v>26699.4113552606</v>
      </c>
      <c r="CK58" s="35">
        <f t="shared" si="240"/>
        <v>26699.4113552606</v>
      </c>
      <c r="CL58" s="35">
        <f t="shared" si="240"/>
        <v>26699.4113552606</v>
      </c>
      <c r="CM58" s="35">
        <f t="shared" si="240"/>
        <v>26699.4113552606</v>
      </c>
      <c r="CN58" s="35">
        <f t="shared" si="240"/>
        <v>26699.4113552606</v>
      </c>
      <c r="CO58" s="35">
        <f t="shared" si="240"/>
        <v>26699.4113552606</v>
      </c>
      <c r="CP58" s="35">
        <f t="shared" si="240"/>
        <v>26699.4113552606</v>
      </c>
      <c r="CQ58" s="35">
        <f t="shared" si="240"/>
        <v>26699.4113552606</v>
      </c>
      <c r="CR58" s="35">
        <f t="shared" si="240"/>
        <v>26699.4113552606</v>
      </c>
      <c r="CS58" s="33">
        <f t="shared" si="142"/>
        <v>26699.4113552606</v>
      </c>
    </row>
    <row r="59" spans="1:97" x14ac:dyDescent="0.35">
      <c r="A59" s="107" t="s">
        <v>67</v>
      </c>
      <c r="B59" s="18" t="s">
        <v>23</v>
      </c>
      <c r="C59" s="49" t="s">
        <v>88</v>
      </c>
      <c r="D59" s="49"/>
      <c r="E59" s="20" t="s">
        <v>89</v>
      </c>
      <c r="F59" s="36" t="s">
        <v>90</v>
      </c>
      <c r="G59" s="108">
        <v>113.6</v>
      </c>
      <c r="H59" s="109"/>
      <c r="I59" s="109"/>
      <c r="J59" s="110">
        <v>100</v>
      </c>
      <c r="K59" s="111">
        <v>80</v>
      </c>
      <c r="L59" s="112">
        <v>110</v>
      </c>
      <c r="M59" s="113">
        <v>100</v>
      </c>
      <c r="N59" s="114">
        <v>113</v>
      </c>
      <c r="O59" s="115">
        <v>113</v>
      </c>
      <c r="P59" s="116">
        <v>113</v>
      </c>
      <c r="Q59" s="117">
        <v>113</v>
      </c>
      <c r="R59" s="104">
        <v>120</v>
      </c>
      <c r="S59" s="34">
        <v>120</v>
      </c>
      <c r="T59" s="34">
        <v>115.4</v>
      </c>
      <c r="U59" s="34">
        <v>115.4</v>
      </c>
      <c r="V59" s="1" t="s">
        <v>71</v>
      </c>
      <c r="W59" s="34">
        <f t="shared" si="143"/>
        <v>113.6</v>
      </c>
      <c r="X59" s="105">
        <f t="shared" ref="X59:AL59" si="241">W59+($AM59-$W59)/($AM$2-$W$2)</f>
        <v>114</v>
      </c>
      <c r="Y59" s="105">
        <f t="shared" si="241"/>
        <v>114.4</v>
      </c>
      <c r="Z59" s="105">
        <f t="shared" si="241"/>
        <v>114.80000000000001</v>
      </c>
      <c r="AA59" s="105">
        <f t="shared" si="241"/>
        <v>115.20000000000002</v>
      </c>
      <c r="AB59" s="105">
        <f t="shared" si="241"/>
        <v>115.60000000000002</v>
      </c>
      <c r="AC59" s="105">
        <f t="shared" si="241"/>
        <v>116.00000000000003</v>
      </c>
      <c r="AD59" s="105">
        <f t="shared" si="241"/>
        <v>116.40000000000003</v>
      </c>
      <c r="AE59" s="105">
        <f t="shared" si="241"/>
        <v>116.80000000000004</v>
      </c>
      <c r="AF59" s="105">
        <f t="shared" si="241"/>
        <v>117.20000000000005</v>
      </c>
      <c r="AG59" s="105">
        <f t="shared" si="241"/>
        <v>117.60000000000005</v>
      </c>
      <c r="AH59" s="105">
        <f t="shared" si="241"/>
        <v>118.00000000000006</v>
      </c>
      <c r="AI59" s="105">
        <f t="shared" si="241"/>
        <v>118.40000000000006</v>
      </c>
      <c r="AJ59" s="105">
        <f t="shared" si="241"/>
        <v>118.80000000000007</v>
      </c>
      <c r="AK59" s="105">
        <f t="shared" si="241"/>
        <v>119.20000000000007</v>
      </c>
      <c r="AL59" s="105">
        <f t="shared" si="241"/>
        <v>119.60000000000008</v>
      </c>
      <c r="AM59" s="105">
        <f t="shared" si="145"/>
        <v>120</v>
      </c>
      <c r="AN59" s="105">
        <f t="shared" ref="AN59:BF59" si="242">AM59+($BG59-$AM59)/($BG$2-$AM$2)</f>
        <v>120</v>
      </c>
      <c r="AO59" s="105">
        <f t="shared" si="242"/>
        <v>120</v>
      </c>
      <c r="AP59" s="105">
        <f t="shared" si="242"/>
        <v>120</v>
      </c>
      <c r="AQ59" s="105">
        <f t="shared" si="242"/>
        <v>120</v>
      </c>
      <c r="AR59" s="105">
        <f t="shared" si="242"/>
        <v>120</v>
      </c>
      <c r="AS59" s="105">
        <f t="shared" si="242"/>
        <v>120</v>
      </c>
      <c r="AT59" s="105">
        <f t="shared" si="242"/>
        <v>120</v>
      </c>
      <c r="AU59" s="105">
        <f t="shared" si="242"/>
        <v>120</v>
      </c>
      <c r="AV59" s="105">
        <f t="shared" si="242"/>
        <v>120</v>
      </c>
      <c r="AW59" s="105">
        <f t="shared" si="242"/>
        <v>120</v>
      </c>
      <c r="AX59" s="105">
        <f t="shared" si="242"/>
        <v>120</v>
      </c>
      <c r="AY59" s="105">
        <f t="shared" si="242"/>
        <v>120</v>
      </c>
      <c r="AZ59" s="105">
        <f t="shared" si="242"/>
        <v>120</v>
      </c>
      <c r="BA59" s="105">
        <f t="shared" si="242"/>
        <v>120</v>
      </c>
      <c r="BB59" s="105">
        <f t="shared" si="242"/>
        <v>120</v>
      </c>
      <c r="BC59" s="105">
        <f t="shared" si="242"/>
        <v>120</v>
      </c>
      <c r="BD59" s="105">
        <f t="shared" si="242"/>
        <v>120</v>
      </c>
      <c r="BE59" s="105">
        <f t="shared" si="242"/>
        <v>120</v>
      </c>
      <c r="BF59" s="105">
        <f t="shared" si="242"/>
        <v>120</v>
      </c>
      <c r="BG59" s="105">
        <f t="shared" si="147"/>
        <v>120</v>
      </c>
      <c r="BI59" s="34">
        <f t="shared" si="138"/>
        <v>113.6</v>
      </c>
      <c r="BJ59" s="35">
        <f t="shared" ref="BJ59:BX59" si="243">BI59+($BY59-$BI59)/($BY$2-$BI$2)</f>
        <v>113.71249999999999</v>
      </c>
      <c r="BK59" s="35">
        <f t="shared" si="243"/>
        <v>113.82499999999999</v>
      </c>
      <c r="BL59" s="35">
        <f t="shared" si="243"/>
        <v>113.93749999999999</v>
      </c>
      <c r="BM59" s="35">
        <f t="shared" si="243"/>
        <v>114.04999999999998</v>
      </c>
      <c r="BN59" s="35">
        <f t="shared" si="243"/>
        <v>114.16249999999998</v>
      </c>
      <c r="BO59" s="35">
        <f t="shared" si="243"/>
        <v>114.27499999999998</v>
      </c>
      <c r="BP59" s="35">
        <f t="shared" si="243"/>
        <v>114.38749999999997</v>
      </c>
      <c r="BQ59" s="35">
        <f t="shared" si="243"/>
        <v>114.49999999999997</v>
      </c>
      <c r="BR59" s="35">
        <f t="shared" si="243"/>
        <v>114.61249999999997</v>
      </c>
      <c r="BS59" s="35">
        <f t="shared" si="243"/>
        <v>114.72499999999997</v>
      </c>
      <c r="BT59" s="35">
        <f t="shared" si="243"/>
        <v>114.83749999999996</v>
      </c>
      <c r="BU59" s="35">
        <f t="shared" si="243"/>
        <v>114.94999999999996</v>
      </c>
      <c r="BV59" s="35">
        <f t="shared" si="243"/>
        <v>115.06249999999996</v>
      </c>
      <c r="BW59" s="35">
        <f t="shared" si="243"/>
        <v>115.17499999999995</v>
      </c>
      <c r="BX59" s="35">
        <f t="shared" si="243"/>
        <v>115.28749999999995</v>
      </c>
      <c r="BY59" s="33">
        <f t="shared" si="140"/>
        <v>115.4</v>
      </c>
      <c r="BZ59" s="35">
        <f t="shared" ref="BZ59:CR59" si="244">BY59+($CS59-$BY59)/($CS$2-$BY$2)</f>
        <v>115.4</v>
      </c>
      <c r="CA59" s="35">
        <f t="shared" si="244"/>
        <v>115.4</v>
      </c>
      <c r="CB59" s="35">
        <f t="shared" si="244"/>
        <v>115.4</v>
      </c>
      <c r="CC59" s="35">
        <f t="shared" si="244"/>
        <v>115.4</v>
      </c>
      <c r="CD59" s="35">
        <f t="shared" si="244"/>
        <v>115.4</v>
      </c>
      <c r="CE59" s="35">
        <f t="shared" si="244"/>
        <v>115.4</v>
      </c>
      <c r="CF59" s="35">
        <f t="shared" si="244"/>
        <v>115.4</v>
      </c>
      <c r="CG59" s="35">
        <f t="shared" si="244"/>
        <v>115.4</v>
      </c>
      <c r="CH59" s="35">
        <f t="shared" si="244"/>
        <v>115.4</v>
      </c>
      <c r="CI59" s="35">
        <f t="shared" si="244"/>
        <v>115.4</v>
      </c>
      <c r="CJ59" s="35">
        <f t="shared" si="244"/>
        <v>115.4</v>
      </c>
      <c r="CK59" s="35">
        <f t="shared" si="244"/>
        <v>115.4</v>
      </c>
      <c r="CL59" s="35">
        <f t="shared" si="244"/>
        <v>115.4</v>
      </c>
      <c r="CM59" s="35">
        <f t="shared" si="244"/>
        <v>115.4</v>
      </c>
      <c r="CN59" s="35">
        <f t="shared" si="244"/>
        <v>115.4</v>
      </c>
      <c r="CO59" s="35">
        <f t="shared" si="244"/>
        <v>115.4</v>
      </c>
      <c r="CP59" s="35">
        <f t="shared" si="244"/>
        <v>115.4</v>
      </c>
      <c r="CQ59" s="35">
        <f t="shared" si="244"/>
        <v>115.4</v>
      </c>
      <c r="CR59" s="35">
        <f t="shared" si="244"/>
        <v>115.4</v>
      </c>
      <c r="CS59" s="33">
        <f t="shared" si="142"/>
        <v>115.4</v>
      </c>
    </row>
    <row r="60" spans="1:97" x14ac:dyDescent="0.35">
      <c r="A60" s="107" t="s">
        <v>67</v>
      </c>
      <c r="B60" s="18" t="s">
        <v>23</v>
      </c>
      <c r="C60" s="49" t="s">
        <v>88</v>
      </c>
      <c r="D60" s="49"/>
      <c r="E60" s="20" t="s">
        <v>91</v>
      </c>
      <c r="F60" s="36" t="s">
        <v>90</v>
      </c>
      <c r="G60" s="108">
        <v>62.6</v>
      </c>
      <c r="H60" s="109"/>
      <c r="I60" s="109"/>
      <c r="J60" s="110">
        <v>64</v>
      </c>
      <c r="K60" s="111">
        <v>64</v>
      </c>
      <c r="L60" s="112">
        <v>64</v>
      </c>
      <c r="M60" s="113">
        <v>64</v>
      </c>
      <c r="N60" s="114">
        <v>64</v>
      </c>
      <c r="O60" s="115">
        <v>64</v>
      </c>
      <c r="P60" s="116">
        <v>64</v>
      </c>
      <c r="Q60" s="117">
        <v>64</v>
      </c>
      <c r="R60" s="104">
        <v>68</v>
      </c>
      <c r="S60" s="34">
        <v>68</v>
      </c>
      <c r="T60" s="34">
        <v>64.3</v>
      </c>
      <c r="U60" s="34">
        <v>64.3</v>
      </c>
      <c r="V60" s="1" t="s">
        <v>71</v>
      </c>
      <c r="W60" s="34">
        <f t="shared" si="143"/>
        <v>62.6</v>
      </c>
      <c r="X60" s="105">
        <f t="shared" ref="X60:AL60" si="245">W60+($AM60-$W60)/($AM$2-$W$2)</f>
        <v>62.9375</v>
      </c>
      <c r="Y60" s="105">
        <f t="shared" si="245"/>
        <v>63.274999999999999</v>
      </c>
      <c r="Z60" s="105">
        <f t="shared" si="245"/>
        <v>63.612499999999997</v>
      </c>
      <c r="AA60" s="105">
        <f t="shared" si="245"/>
        <v>63.949999999999996</v>
      </c>
      <c r="AB60" s="105">
        <f t="shared" si="245"/>
        <v>64.287499999999994</v>
      </c>
      <c r="AC60" s="105">
        <f t="shared" si="245"/>
        <v>64.625</v>
      </c>
      <c r="AD60" s="105">
        <f t="shared" si="245"/>
        <v>64.962500000000006</v>
      </c>
      <c r="AE60" s="105">
        <f t="shared" si="245"/>
        <v>65.300000000000011</v>
      </c>
      <c r="AF60" s="105">
        <f t="shared" si="245"/>
        <v>65.637500000000017</v>
      </c>
      <c r="AG60" s="105">
        <f t="shared" si="245"/>
        <v>65.975000000000023</v>
      </c>
      <c r="AH60" s="105">
        <f t="shared" si="245"/>
        <v>66.312500000000028</v>
      </c>
      <c r="AI60" s="105">
        <f t="shared" si="245"/>
        <v>66.650000000000034</v>
      </c>
      <c r="AJ60" s="105">
        <f t="shared" si="245"/>
        <v>66.98750000000004</v>
      </c>
      <c r="AK60" s="105">
        <f t="shared" si="245"/>
        <v>67.325000000000045</v>
      </c>
      <c r="AL60" s="105">
        <f t="shared" si="245"/>
        <v>67.662500000000051</v>
      </c>
      <c r="AM60" s="105">
        <f t="shared" si="145"/>
        <v>68</v>
      </c>
      <c r="AN60" s="105">
        <f t="shared" ref="AN60:BF60" si="246">AM60+($BG60-$AM60)/($BG$2-$AM$2)</f>
        <v>68</v>
      </c>
      <c r="AO60" s="105">
        <f t="shared" si="246"/>
        <v>68</v>
      </c>
      <c r="AP60" s="105">
        <f t="shared" si="246"/>
        <v>68</v>
      </c>
      <c r="AQ60" s="105">
        <f t="shared" si="246"/>
        <v>68</v>
      </c>
      <c r="AR60" s="105">
        <f t="shared" si="246"/>
        <v>68</v>
      </c>
      <c r="AS60" s="105">
        <f t="shared" si="246"/>
        <v>68</v>
      </c>
      <c r="AT60" s="105">
        <f t="shared" si="246"/>
        <v>68</v>
      </c>
      <c r="AU60" s="105">
        <f t="shared" si="246"/>
        <v>68</v>
      </c>
      <c r="AV60" s="105">
        <f t="shared" si="246"/>
        <v>68</v>
      </c>
      <c r="AW60" s="105">
        <f t="shared" si="246"/>
        <v>68</v>
      </c>
      <c r="AX60" s="105">
        <f t="shared" si="246"/>
        <v>68</v>
      </c>
      <c r="AY60" s="105">
        <f t="shared" si="246"/>
        <v>68</v>
      </c>
      <c r="AZ60" s="105">
        <f t="shared" si="246"/>
        <v>68</v>
      </c>
      <c r="BA60" s="105">
        <f t="shared" si="246"/>
        <v>68</v>
      </c>
      <c r="BB60" s="105">
        <f t="shared" si="246"/>
        <v>68</v>
      </c>
      <c r="BC60" s="105">
        <f t="shared" si="246"/>
        <v>68</v>
      </c>
      <c r="BD60" s="105">
        <f t="shared" si="246"/>
        <v>68</v>
      </c>
      <c r="BE60" s="105">
        <f t="shared" si="246"/>
        <v>68</v>
      </c>
      <c r="BF60" s="105">
        <f t="shared" si="246"/>
        <v>68</v>
      </c>
      <c r="BG60" s="105">
        <f t="shared" si="147"/>
        <v>68</v>
      </c>
      <c r="BI60" s="34">
        <f t="shared" si="138"/>
        <v>62.6</v>
      </c>
      <c r="BJ60" s="35">
        <f t="shared" ref="BJ60:BX60" si="247">BI60+($BY60-$BI60)/($BY$2-$BI$2)</f>
        <v>62.706250000000004</v>
      </c>
      <c r="BK60" s="35">
        <f t="shared" si="247"/>
        <v>62.812500000000007</v>
      </c>
      <c r="BL60" s="35">
        <f t="shared" si="247"/>
        <v>62.91875000000001</v>
      </c>
      <c r="BM60" s="35">
        <f t="shared" si="247"/>
        <v>63.025000000000013</v>
      </c>
      <c r="BN60" s="35">
        <f t="shared" si="247"/>
        <v>63.131250000000016</v>
      </c>
      <c r="BO60" s="35">
        <f t="shared" si="247"/>
        <v>63.237500000000018</v>
      </c>
      <c r="BP60" s="35">
        <f t="shared" si="247"/>
        <v>63.343750000000021</v>
      </c>
      <c r="BQ60" s="35">
        <f t="shared" si="247"/>
        <v>63.450000000000024</v>
      </c>
      <c r="BR60" s="35">
        <f t="shared" si="247"/>
        <v>63.556250000000027</v>
      </c>
      <c r="BS60" s="35">
        <f t="shared" si="247"/>
        <v>63.66250000000003</v>
      </c>
      <c r="BT60" s="35">
        <f t="shared" si="247"/>
        <v>63.768750000000033</v>
      </c>
      <c r="BU60" s="35">
        <f t="shared" si="247"/>
        <v>63.875000000000036</v>
      </c>
      <c r="BV60" s="35">
        <f t="shared" si="247"/>
        <v>63.981250000000038</v>
      </c>
      <c r="BW60" s="35">
        <f t="shared" si="247"/>
        <v>64.087500000000034</v>
      </c>
      <c r="BX60" s="35">
        <f t="shared" si="247"/>
        <v>64.193750000000037</v>
      </c>
      <c r="BY60" s="33">
        <f t="shared" si="140"/>
        <v>64.3</v>
      </c>
      <c r="BZ60" s="35">
        <f t="shared" ref="BZ60:CR60" si="248">BY60+($CS60-$BY60)/($CS$2-$BY$2)</f>
        <v>64.3</v>
      </c>
      <c r="CA60" s="35">
        <f t="shared" si="248"/>
        <v>64.3</v>
      </c>
      <c r="CB60" s="35">
        <f t="shared" si="248"/>
        <v>64.3</v>
      </c>
      <c r="CC60" s="35">
        <f t="shared" si="248"/>
        <v>64.3</v>
      </c>
      <c r="CD60" s="35">
        <f t="shared" si="248"/>
        <v>64.3</v>
      </c>
      <c r="CE60" s="35">
        <f t="shared" si="248"/>
        <v>64.3</v>
      </c>
      <c r="CF60" s="35">
        <f t="shared" si="248"/>
        <v>64.3</v>
      </c>
      <c r="CG60" s="35">
        <f t="shared" si="248"/>
        <v>64.3</v>
      </c>
      <c r="CH60" s="35">
        <f t="shared" si="248"/>
        <v>64.3</v>
      </c>
      <c r="CI60" s="35">
        <f t="shared" si="248"/>
        <v>64.3</v>
      </c>
      <c r="CJ60" s="35">
        <f t="shared" si="248"/>
        <v>64.3</v>
      </c>
      <c r="CK60" s="35">
        <f t="shared" si="248"/>
        <v>64.3</v>
      </c>
      <c r="CL60" s="35">
        <f t="shared" si="248"/>
        <v>64.3</v>
      </c>
      <c r="CM60" s="35">
        <f t="shared" si="248"/>
        <v>64.3</v>
      </c>
      <c r="CN60" s="35">
        <f t="shared" si="248"/>
        <v>64.3</v>
      </c>
      <c r="CO60" s="35">
        <f t="shared" si="248"/>
        <v>64.3</v>
      </c>
      <c r="CP60" s="35">
        <f t="shared" si="248"/>
        <v>64.3</v>
      </c>
      <c r="CQ60" s="35">
        <f t="shared" si="248"/>
        <v>64.3</v>
      </c>
      <c r="CR60" s="35">
        <f t="shared" si="248"/>
        <v>64.3</v>
      </c>
      <c r="CS60" s="33">
        <f t="shared" si="142"/>
        <v>64.3</v>
      </c>
    </row>
    <row r="61" spans="1:97" x14ac:dyDescent="0.35">
      <c r="A61" s="107" t="s">
        <v>67</v>
      </c>
      <c r="B61" s="18" t="s">
        <v>92</v>
      </c>
      <c r="C61" s="49" t="s">
        <v>93</v>
      </c>
      <c r="D61" s="49" t="s">
        <v>94</v>
      </c>
      <c r="E61" s="20" t="s">
        <v>89</v>
      </c>
      <c r="F61" s="36" t="s">
        <v>95</v>
      </c>
      <c r="G61" s="120">
        <v>9.7000000000000003E-2</v>
      </c>
      <c r="H61" s="121"/>
      <c r="I61" s="121"/>
      <c r="J61" s="122">
        <v>0.23300000000000001</v>
      </c>
      <c r="K61" s="123">
        <v>0.55000000000000004</v>
      </c>
      <c r="L61" s="124">
        <v>0.192</v>
      </c>
      <c r="M61" s="125">
        <v>0.4</v>
      </c>
      <c r="N61" s="126">
        <v>0.16</v>
      </c>
      <c r="O61" s="127">
        <v>0.28999999999999998</v>
      </c>
      <c r="P61" s="128">
        <v>0.113</v>
      </c>
      <c r="Q61" s="129">
        <v>0.14000000000000001</v>
      </c>
      <c r="R61" s="130">
        <v>0.25</v>
      </c>
      <c r="S61" s="131">
        <v>0.25</v>
      </c>
      <c r="T61" s="131">
        <v>0.25</v>
      </c>
      <c r="U61" s="131">
        <v>0.36</v>
      </c>
      <c r="V61" s="1" t="s">
        <v>71</v>
      </c>
      <c r="W61" s="34">
        <f t="shared" si="143"/>
        <v>9.7000000000000003E-2</v>
      </c>
      <c r="X61" s="35">
        <f t="shared" ref="X61:AL61" si="249">W61+($AM61-$W61)/($AM$2-$W$2)</f>
        <v>0.1065625</v>
      </c>
      <c r="Y61" s="35">
        <f t="shared" si="249"/>
        <v>0.11612500000000001</v>
      </c>
      <c r="Z61" s="35">
        <f t="shared" si="249"/>
        <v>0.12568750000000001</v>
      </c>
      <c r="AA61" s="35">
        <f t="shared" si="249"/>
        <v>0.13525000000000001</v>
      </c>
      <c r="AB61" s="35">
        <f t="shared" si="249"/>
        <v>0.14481250000000001</v>
      </c>
      <c r="AC61" s="35">
        <f t="shared" si="249"/>
        <v>0.15437500000000001</v>
      </c>
      <c r="AD61" s="35">
        <f t="shared" si="249"/>
        <v>0.16393750000000001</v>
      </c>
      <c r="AE61" s="35">
        <f t="shared" si="249"/>
        <v>0.17350000000000002</v>
      </c>
      <c r="AF61" s="35">
        <f t="shared" si="249"/>
        <v>0.18306250000000002</v>
      </c>
      <c r="AG61" s="35">
        <f t="shared" si="249"/>
        <v>0.19262500000000002</v>
      </c>
      <c r="AH61" s="35">
        <f t="shared" si="249"/>
        <v>0.20218750000000002</v>
      </c>
      <c r="AI61" s="35">
        <f t="shared" si="249"/>
        <v>0.21175000000000002</v>
      </c>
      <c r="AJ61" s="35">
        <f t="shared" si="249"/>
        <v>0.22131250000000002</v>
      </c>
      <c r="AK61" s="35">
        <f t="shared" si="249"/>
        <v>0.23087500000000002</v>
      </c>
      <c r="AL61" s="35">
        <f t="shared" si="249"/>
        <v>0.24043750000000003</v>
      </c>
      <c r="AM61" s="33">
        <f t="shared" si="145"/>
        <v>0.25</v>
      </c>
      <c r="AN61" s="35">
        <f t="shared" ref="AN61:BF61" si="250">AM61+($BG61-$AM61)/($BG$2-$AM$2)</f>
        <v>0.25</v>
      </c>
      <c r="AO61" s="35">
        <f t="shared" si="250"/>
        <v>0.25</v>
      </c>
      <c r="AP61" s="35">
        <f t="shared" si="250"/>
        <v>0.25</v>
      </c>
      <c r="AQ61" s="35">
        <f t="shared" si="250"/>
        <v>0.25</v>
      </c>
      <c r="AR61" s="35">
        <f t="shared" si="250"/>
        <v>0.25</v>
      </c>
      <c r="AS61" s="35">
        <f t="shared" si="250"/>
        <v>0.25</v>
      </c>
      <c r="AT61" s="35">
        <f t="shared" si="250"/>
        <v>0.25</v>
      </c>
      <c r="AU61" s="35">
        <f t="shared" si="250"/>
        <v>0.25</v>
      </c>
      <c r="AV61" s="35">
        <f t="shared" si="250"/>
        <v>0.25</v>
      </c>
      <c r="AW61" s="35">
        <f t="shared" si="250"/>
        <v>0.25</v>
      </c>
      <c r="AX61" s="35">
        <f t="shared" si="250"/>
        <v>0.25</v>
      </c>
      <c r="AY61" s="35">
        <f t="shared" si="250"/>
        <v>0.25</v>
      </c>
      <c r="AZ61" s="35">
        <f t="shared" si="250"/>
        <v>0.25</v>
      </c>
      <c r="BA61" s="35">
        <f t="shared" si="250"/>
        <v>0.25</v>
      </c>
      <c r="BB61" s="35">
        <f t="shared" si="250"/>
        <v>0.25</v>
      </c>
      <c r="BC61" s="35">
        <f t="shared" si="250"/>
        <v>0.25</v>
      </c>
      <c r="BD61" s="35">
        <f t="shared" si="250"/>
        <v>0.25</v>
      </c>
      <c r="BE61" s="35">
        <f t="shared" si="250"/>
        <v>0.25</v>
      </c>
      <c r="BF61" s="35">
        <f t="shared" si="250"/>
        <v>0.25</v>
      </c>
      <c r="BG61" s="33">
        <f t="shared" si="147"/>
        <v>0.25</v>
      </c>
      <c r="BI61" s="34">
        <f t="shared" si="138"/>
        <v>9.7000000000000003E-2</v>
      </c>
      <c r="BJ61" s="35">
        <f t="shared" ref="BJ61:BX61" si="251">BI61+($BY61-$BI61)/($BY$2-$BI$2)</f>
        <v>0.1065625</v>
      </c>
      <c r="BK61" s="35">
        <f t="shared" si="251"/>
        <v>0.11612500000000001</v>
      </c>
      <c r="BL61" s="35">
        <f t="shared" si="251"/>
        <v>0.12568750000000001</v>
      </c>
      <c r="BM61" s="35">
        <f t="shared" si="251"/>
        <v>0.13525000000000001</v>
      </c>
      <c r="BN61" s="35">
        <f t="shared" si="251"/>
        <v>0.14481250000000001</v>
      </c>
      <c r="BO61" s="35">
        <f t="shared" si="251"/>
        <v>0.15437500000000001</v>
      </c>
      <c r="BP61" s="35">
        <f t="shared" si="251"/>
        <v>0.16393750000000001</v>
      </c>
      <c r="BQ61" s="35">
        <f t="shared" si="251"/>
        <v>0.17350000000000002</v>
      </c>
      <c r="BR61" s="35">
        <f t="shared" si="251"/>
        <v>0.18306250000000002</v>
      </c>
      <c r="BS61" s="35">
        <f t="shared" si="251"/>
        <v>0.19262500000000002</v>
      </c>
      <c r="BT61" s="35">
        <f t="shared" si="251"/>
        <v>0.20218750000000002</v>
      </c>
      <c r="BU61" s="35">
        <f t="shared" si="251"/>
        <v>0.21175000000000002</v>
      </c>
      <c r="BV61" s="35">
        <f t="shared" si="251"/>
        <v>0.22131250000000002</v>
      </c>
      <c r="BW61" s="35">
        <f t="shared" si="251"/>
        <v>0.23087500000000002</v>
      </c>
      <c r="BX61" s="35">
        <f t="shared" si="251"/>
        <v>0.24043750000000003</v>
      </c>
      <c r="BY61" s="33">
        <f t="shared" si="140"/>
        <v>0.25</v>
      </c>
      <c r="BZ61" s="35">
        <f t="shared" ref="BZ61:CR61" si="252">BY61+($CS61-$BY61)/($CS$2-$BY$2)</f>
        <v>0.2555</v>
      </c>
      <c r="CA61" s="35">
        <f t="shared" si="252"/>
        <v>0.26100000000000001</v>
      </c>
      <c r="CB61" s="35">
        <f t="shared" si="252"/>
        <v>0.26650000000000001</v>
      </c>
      <c r="CC61" s="35">
        <f t="shared" si="252"/>
        <v>0.27200000000000002</v>
      </c>
      <c r="CD61" s="35">
        <f t="shared" si="252"/>
        <v>0.27750000000000002</v>
      </c>
      <c r="CE61" s="35">
        <f t="shared" si="252"/>
        <v>0.28300000000000003</v>
      </c>
      <c r="CF61" s="35">
        <f t="shared" si="252"/>
        <v>0.28850000000000003</v>
      </c>
      <c r="CG61" s="35">
        <f t="shared" si="252"/>
        <v>0.29400000000000004</v>
      </c>
      <c r="CH61" s="35">
        <f t="shared" si="252"/>
        <v>0.29950000000000004</v>
      </c>
      <c r="CI61" s="35">
        <f t="shared" si="252"/>
        <v>0.30500000000000005</v>
      </c>
      <c r="CJ61" s="35">
        <f t="shared" si="252"/>
        <v>0.31050000000000005</v>
      </c>
      <c r="CK61" s="35">
        <f t="shared" si="252"/>
        <v>0.31600000000000006</v>
      </c>
      <c r="CL61" s="35">
        <f t="shared" si="252"/>
        <v>0.32150000000000006</v>
      </c>
      <c r="CM61" s="35">
        <f t="shared" si="252"/>
        <v>0.32700000000000007</v>
      </c>
      <c r="CN61" s="35">
        <f t="shared" si="252"/>
        <v>0.33250000000000007</v>
      </c>
      <c r="CO61" s="35">
        <f t="shared" si="252"/>
        <v>0.33800000000000008</v>
      </c>
      <c r="CP61" s="35">
        <f t="shared" si="252"/>
        <v>0.34350000000000008</v>
      </c>
      <c r="CQ61" s="35">
        <f t="shared" si="252"/>
        <v>0.34900000000000009</v>
      </c>
      <c r="CR61" s="35">
        <f t="shared" si="252"/>
        <v>0.35450000000000009</v>
      </c>
      <c r="CS61" s="33">
        <f t="shared" si="142"/>
        <v>0.36</v>
      </c>
    </row>
    <row r="62" spans="1:97" x14ac:dyDescent="0.35">
      <c r="A62" s="107" t="s">
        <v>67</v>
      </c>
      <c r="B62" s="18" t="s">
        <v>92</v>
      </c>
      <c r="C62" s="49" t="s">
        <v>93</v>
      </c>
      <c r="D62" s="49" t="s">
        <v>96</v>
      </c>
      <c r="E62" s="20" t="s">
        <v>89</v>
      </c>
      <c r="F62" s="36" t="s">
        <v>95</v>
      </c>
      <c r="G62" s="120">
        <v>0</v>
      </c>
      <c r="H62" s="121"/>
      <c r="I62" s="121"/>
      <c r="J62" s="122">
        <v>2.3E-2</v>
      </c>
      <c r="K62" s="123">
        <v>7.0000000000000007E-2</v>
      </c>
      <c r="L62" s="124">
        <v>2.3E-2</v>
      </c>
      <c r="M62" s="125">
        <v>7.0000000000000007E-2</v>
      </c>
      <c r="N62" s="126">
        <v>2.3E-2</v>
      </c>
      <c r="O62" s="127">
        <v>7.0000000000000007E-2</v>
      </c>
      <c r="P62" s="128">
        <v>2.3E-2</v>
      </c>
      <c r="Q62" s="129">
        <v>7.0000000000000007E-2</v>
      </c>
      <c r="R62" s="130">
        <v>0.02</v>
      </c>
      <c r="S62" s="131">
        <v>0.02</v>
      </c>
      <c r="T62" s="131">
        <v>0.02</v>
      </c>
      <c r="U62" s="131">
        <v>0.06</v>
      </c>
      <c r="V62" s="1" t="s">
        <v>71</v>
      </c>
      <c r="W62" s="34">
        <f t="shared" si="143"/>
        <v>0</v>
      </c>
      <c r="X62" s="35">
        <f t="shared" ref="X62:AL62" si="253">W62+($AM62-$W62)/($AM$2-$W$2)</f>
        <v>1.25E-3</v>
      </c>
      <c r="Y62" s="35">
        <f t="shared" si="253"/>
        <v>2.5000000000000001E-3</v>
      </c>
      <c r="Z62" s="35">
        <f t="shared" si="253"/>
        <v>3.7499999999999999E-3</v>
      </c>
      <c r="AA62" s="35">
        <f t="shared" si="253"/>
        <v>5.0000000000000001E-3</v>
      </c>
      <c r="AB62" s="35">
        <f t="shared" si="253"/>
        <v>6.2500000000000003E-3</v>
      </c>
      <c r="AC62" s="35">
        <f t="shared" si="253"/>
        <v>7.5000000000000006E-3</v>
      </c>
      <c r="AD62" s="35">
        <f t="shared" si="253"/>
        <v>8.7500000000000008E-3</v>
      </c>
      <c r="AE62" s="35">
        <f t="shared" si="253"/>
        <v>0.01</v>
      </c>
      <c r="AF62" s="35">
        <f t="shared" si="253"/>
        <v>1.125E-2</v>
      </c>
      <c r="AG62" s="35">
        <f t="shared" si="253"/>
        <v>1.2499999999999999E-2</v>
      </c>
      <c r="AH62" s="35">
        <f t="shared" si="253"/>
        <v>1.3749999999999998E-2</v>
      </c>
      <c r="AI62" s="35">
        <f t="shared" si="253"/>
        <v>1.4999999999999998E-2</v>
      </c>
      <c r="AJ62" s="35">
        <f t="shared" si="253"/>
        <v>1.6249999999999997E-2</v>
      </c>
      <c r="AK62" s="35">
        <f t="shared" si="253"/>
        <v>1.7499999999999998E-2</v>
      </c>
      <c r="AL62" s="35">
        <f t="shared" si="253"/>
        <v>1.8749999999999999E-2</v>
      </c>
      <c r="AM62" s="33">
        <f t="shared" si="145"/>
        <v>0.02</v>
      </c>
      <c r="AN62" s="35">
        <f t="shared" ref="AN62:BF62" si="254">AM62+($BG62-$AM62)/($BG$2-$AM$2)</f>
        <v>0.02</v>
      </c>
      <c r="AO62" s="35">
        <f t="shared" si="254"/>
        <v>0.02</v>
      </c>
      <c r="AP62" s="35">
        <f t="shared" si="254"/>
        <v>0.02</v>
      </c>
      <c r="AQ62" s="35">
        <f t="shared" si="254"/>
        <v>0.02</v>
      </c>
      <c r="AR62" s="35">
        <f t="shared" si="254"/>
        <v>0.02</v>
      </c>
      <c r="AS62" s="35">
        <f t="shared" si="254"/>
        <v>0.02</v>
      </c>
      <c r="AT62" s="35">
        <f t="shared" si="254"/>
        <v>0.02</v>
      </c>
      <c r="AU62" s="35">
        <f t="shared" si="254"/>
        <v>0.02</v>
      </c>
      <c r="AV62" s="35">
        <f t="shared" si="254"/>
        <v>0.02</v>
      </c>
      <c r="AW62" s="35">
        <f t="shared" si="254"/>
        <v>0.02</v>
      </c>
      <c r="AX62" s="35">
        <f t="shared" si="254"/>
        <v>0.02</v>
      </c>
      <c r="AY62" s="35">
        <f t="shared" si="254"/>
        <v>0.02</v>
      </c>
      <c r="AZ62" s="35">
        <f t="shared" si="254"/>
        <v>0.02</v>
      </c>
      <c r="BA62" s="35">
        <f t="shared" si="254"/>
        <v>0.02</v>
      </c>
      <c r="BB62" s="35">
        <f t="shared" si="254"/>
        <v>0.02</v>
      </c>
      <c r="BC62" s="35">
        <f t="shared" si="254"/>
        <v>0.02</v>
      </c>
      <c r="BD62" s="35">
        <f t="shared" si="254"/>
        <v>0.02</v>
      </c>
      <c r="BE62" s="35">
        <f t="shared" si="254"/>
        <v>0.02</v>
      </c>
      <c r="BF62" s="35">
        <f t="shared" si="254"/>
        <v>0.02</v>
      </c>
      <c r="BG62" s="33">
        <f t="shared" si="147"/>
        <v>0.02</v>
      </c>
      <c r="BI62" s="34">
        <f t="shared" si="138"/>
        <v>0</v>
      </c>
      <c r="BJ62" s="35">
        <f t="shared" ref="BJ62:BX62" si="255">BI62+($BY62-$BI62)/($BY$2-$BI$2)</f>
        <v>1.25E-3</v>
      </c>
      <c r="BK62" s="35">
        <f t="shared" si="255"/>
        <v>2.5000000000000001E-3</v>
      </c>
      <c r="BL62" s="35">
        <f t="shared" si="255"/>
        <v>3.7499999999999999E-3</v>
      </c>
      <c r="BM62" s="35">
        <f t="shared" si="255"/>
        <v>5.0000000000000001E-3</v>
      </c>
      <c r="BN62" s="35">
        <f t="shared" si="255"/>
        <v>6.2500000000000003E-3</v>
      </c>
      <c r="BO62" s="35">
        <f t="shared" si="255"/>
        <v>7.5000000000000006E-3</v>
      </c>
      <c r="BP62" s="35">
        <f t="shared" si="255"/>
        <v>8.7500000000000008E-3</v>
      </c>
      <c r="BQ62" s="35">
        <f t="shared" si="255"/>
        <v>0.01</v>
      </c>
      <c r="BR62" s="35">
        <f t="shared" si="255"/>
        <v>1.125E-2</v>
      </c>
      <c r="BS62" s="35">
        <f t="shared" si="255"/>
        <v>1.2499999999999999E-2</v>
      </c>
      <c r="BT62" s="35">
        <f t="shared" si="255"/>
        <v>1.3749999999999998E-2</v>
      </c>
      <c r="BU62" s="35">
        <f t="shared" si="255"/>
        <v>1.4999999999999998E-2</v>
      </c>
      <c r="BV62" s="35">
        <f t="shared" si="255"/>
        <v>1.6249999999999997E-2</v>
      </c>
      <c r="BW62" s="35">
        <f t="shared" si="255"/>
        <v>1.7499999999999998E-2</v>
      </c>
      <c r="BX62" s="35">
        <f t="shared" si="255"/>
        <v>1.8749999999999999E-2</v>
      </c>
      <c r="BY62" s="33">
        <f t="shared" si="140"/>
        <v>0.02</v>
      </c>
      <c r="BZ62" s="35">
        <f t="shared" ref="BZ62:CR62" si="256">BY62+($CS62-$BY62)/($CS$2-$BY$2)</f>
        <v>2.1999999999999999E-2</v>
      </c>
      <c r="CA62" s="35">
        <f t="shared" si="256"/>
        <v>2.3999999999999997E-2</v>
      </c>
      <c r="CB62" s="35">
        <f t="shared" si="256"/>
        <v>2.5999999999999995E-2</v>
      </c>
      <c r="CC62" s="35">
        <f t="shared" si="256"/>
        <v>2.7999999999999994E-2</v>
      </c>
      <c r="CD62" s="35">
        <f t="shared" si="256"/>
        <v>2.9999999999999992E-2</v>
      </c>
      <c r="CE62" s="35">
        <f t="shared" si="256"/>
        <v>3.1999999999999994E-2</v>
      </c>
      <c r="CF62" s="35">
        <f t="shared" si="256"/>
        <v>3.3999999999999996E-2</v>
      </c>
      <c r="CG62" s="35">
        <f t="shared" si="256"/>
        <v>3.5999999999999997E-2</v>
      </c>
      <c r="CH62" s="35">
        <f t="shared" si="256"/>
        <v>3.7999999999999999E-2</v>
      </c>
      <c r="CI62" s="35">
        <f t="shared" si="256"/>
        <v>0.04</v>
      </c>
      <c r="CJ62" s="35">
        <f t="shared" si="256"/>
        <v>4.2000000000000003E-2</v>
      </c>
      <c r="CK62" s="35">
        <f t="shared" si="256"/>
        <v>4.4000000000000004E-2</v>
      </c>
      <c r="CL62" s="35">
        <f t="shared" si="256"/>
        <v>4.6000000000000006E-2</v>
      </c>
      <c r="CM62" s="35">
        <f t="shared" si="256"/>
        <v>4.8000000000000008E-2</v>
      </c>
      <c r="CN62" s="35">
        <f t="shared" si="256"/>
        <v>5.000000000000001E-2</v>
      </c>
      <c r="CO62" s="35">
        <f t="shared" si="256"/>
        <v>5.2000000000000011E-2</v>
      </c>
      <c r="CP62" s="35">
        <f t="shared" si="256"/>
        <v>5.4000000000000013E-2</v>
      </c>
      <c r="CQ62" s="35">
        <f t="shared" si="256"/>
        <v>5.6000000000000015E-2</v>
      </c>
      <c r="CR62" s="35">
        <f t="shared" si="256"/>
        <v>5.8000000000000017E-2</v>
      </c>
      <c r="CS62" s="33">
        <f t="shared" si="142"/>
        <v>0.06</v>
      </c>
    </row>
    <row r="63" spans="1:97" x14ac:dyDescent="0.35">
      <c r="A63" s="107" t="s">
        <v>67</v>
      </c>
      <c r="B63" s="18" t="s">
        <v>92</v>
      </c>
      <c r="C63" s="49" t="s">
        <v>93</v>
      </c>
      <c r="D63" s="49" t="s">
        <v>94</v>
      </c>
      <c r="E63" s="20" t="s">
        <v>91</v>
      </c>
      <c r="F63" s="36" t="s">
        <v>95</v>
      </c>
      <c r="G63" s="120">
        <v>3.3000000000000002E-2</v>
      </c>
      <c r="H63" s="121"/>
      <c r="I63" s="121"/>
      <c r="J63" s="122">
        <v>0.154</v>
      </c>
      <c r="K63" s="123">
        <v>0.45</v>
      </c>
      <c r="L63" s="124">
        <v>0.13300000000000001</v>
      </c>
      <c r="M63" s="125">
        <v>0.37</v>
      </c>
      <c r="N63" s="126">
        <v>9.9000000000000005E-2</v>
      </c>
      <c r="O63" s="127">
        <v>0.25</v>
      </c>
      <c r="P63" s="128">
        <v>5.8999999999999997E-2</v>
      </c>
      <c r="Q63" s="129">
        <v>0.12</v>
      </c>
      <c r="R63" s="130">
        <v>0.15</v>
      </c>
      <c r="S63" s="131">
        <v>0.15</v>
      </c>
      <c r="T63" s="131">
        <v>0.15</v>
      </c>
      <c r="U63" s="131">
        <v>0.38</v>
      </c>
      <c r="V63" s="1" t="s">
        <v>97</v>
      </c>
      <c r="W63" s="34">
        <f t="shared" si="143"/>
        <v>3.3000000000000002E-2</v>
      </c>
      <c r="X63" s="35">
        <f t="shared" ref="X63:AL63" si="257">W63+($AM63-$W63)/($AM$2-$W$2)</f>
        <v>4.0312500000000001E-2</v>
      </c>
      <c r="Y63" s="35">
        <f t="shared" si="257"/>
        <v>4.7625000000000001E-2</v>
      </c>
      <c r="Z63" s="35">
        <f t="shared" si="257"/>
        <v>5.49375E-2</v>
      </c>
      <c r="AA63" s="35">
        <f t="shared" si="257"/>
        <v>6.225E-2</v>
      </c>
      <c r="AB63" s="35">
        <f t="shared" si="257"/>
        <v>6.9562499999999999E-2</v>
      </c>
      <c r="AC63" s="35">
        <f t="shared" si="257"/>
        <v>7.6874999999999999E-2</v>
      </c>
      <c r="AD63" s="35">
        <f t="shared" si="257"/>
        <v>8.4187499999999998E-2</v>
      </c>
      <c r="AE63" s="35">
        <f t="shared" si="257"/>
        <v>9.1499999999999998E-2</v>
      </c>
      <c r="AF63" s="35">
        <f t="shared" si="257"/>
        <v>9.8812499999999998E-2</v>
      </c>
      <c r="AG63" s="35">
        <f t="shared" si="257"/>
        <v>0.106125</v>
      </c>
      <c r="AH63" s="35">
        <f t="shared" si="257"/>
        <v>0.1134375</v>
      </c>
      <c r="AI63" s="35">
        <f t="shared" si="257"/>
        <v>0.12075</v>
      </c>
      <c r="AJ63" s="35">
        <f t="shared" si="257"/>
        <v>0.1280625</v>
      </c>
      <c r="AK63" s="35">
        <f t="shared" si="257"/>
        <v>0.135375</v>
      </c>
      <c r="AL63" s="35">
        <f t="shared" si="257"/>
        <v>0.14268749999999999</v>
      </c>
      <c r="AM63" s="33">
        <f t="shared" si="145"/>
        <v>0.15</v>
      </c>
      <c r="AN63" s="35">
        <f t="shared" ref="AN63:BF63" si="258">AM63+($BG63-$AM63)/($BG$2-$AM$2)</f>
        <v>0.15</v>
      </c>
      <c r="AO63" s="35">
        <f t="shared" si="258"/>
        <v>0.15</v>
      </c>
      <c r="AP63" s="35">
        <f t="shared" si="258"/>
        <v>0.15</v>
      </c>
      <c r="AQ63" s="35">
        <f t="shared" si="258"/>
        <v>0.15</v>
      </c>
      <c r="AR63" s="35">
        <f t="shared" si="258"/>
        <v>0.15</v>
      </c>
      <c r="AS63" s="35">
        <f t="shared" si="258"/>
        <v>0.15</v>
      </c>
      <c r="AT63" s="35">
        <f t="shared" si="258"/>
        <v>0.15</v>
      </c>
      <c r="AU63" s="35">
        <f t="shared" si="258"/>
        <v>0.15</v>
      </c>
      <c r="AV63" s="35">
        <f t="shared" si="258"/>
        <v>0.15</v>
      </c>
      <c r="AW63" s="35">
        <f t="shared" si="258"/>
        <v>0.15</v>
      </c>
      <c r="AX63" s="35">
        <f t="shared" si="258"/>
        <v>0.15</v>
      </c>
      <c r="AY63" s="35">
        <f t="shared" si="258"/>
        <v>0.15</v>
      </c>
      <c r="AZ63" s="35">
        <f t="shared" si="258"/>
        <v>0.15</v>
      </c>
      <c r="BA63" s="35">
        <f t="shared" si="258"/>
        <v>0.15</v>
      </c>
      <c r="BB63" s="35">
        <f t="shared" si="258"/>
        <v>0.15</v>
      </c>
      <c r="BC63" s="35">
        <f t="shared" si="258"/>
        <v>0.15</v>
      </c>
      <c r="BD63" s="35">
        <f t="shared" si="258"/>
        <v>0.15</v>
      </c>
      <c r="BE63" s="35">
        <f t="shared" si="258"/>
        <v>0.15</v>
      </c>
      <c r="BF63" s="35">
        <f t="shared" si="258"/>
        <v>0.15</v>
      </c>
      <c r="BG63" s="33">
        <f t="shared" si="147"/>
        <v>0.15</v>
      </c>
      <c r="BI63" s="34">
        <f t="shared" si="138"/>
        <v>3.3000000000000002E-2</v>
      </c>
      <c r="BJ63" s="35">
        <f t="shared" ref="BJ63:BX63" si="259">BI63+($BY63-$BI63)/($BY$2-$BI$2)</f>
        <v>4.0312500000000001E-2</v>
      </c>
      <c r="BK63" s="35">
        <f t="shared" si="259"/>
        <v>4.7625000000000001E-2</v>
      </c>
      <c r="BL63" s="35">
        <f t="shared" si="259"/>
        <v>5.49375E-2</v>
      </c>
      <c r="BM63" s="35">
        <f t="shared" si="259"/>
        <v>6.225E-2</v>
      </c>
      <c r="BN63" s="35">
        <f t="shared" si="259"/>
        <v>6.9562499999999999E-2</v>
      </c>
      <c r="BO63" s="35">
        <f t="shared" si="259"/>
        <v>7.6874999999999999E-2</v>
      </c>
      <c r="BP63" s="35">
        <f t="shared" si="259"/>
        <v>8.4187499999999998E-2</v>
      </c>
      <c r="BQ63" s="35">
        <f t="shared" si="259"/>
        <v>9.1499999999999998E-2</v>
      </c>
      <c r="BR63" s="35">
        <f t="shared" si="259"/>
        <v>9.8812499999999998E-2</v>
      </c>
      <c r="BS63" s="35">
        <f t="shared" si="259"/>
        <v>0.106125</v>
      </c>
      <c r="BT63" s="35">
        <f t="shared" si="259"/>
        <v>0.1134375</v>
      </c>
      <c r="BU63" s="35">
        <f t="shared" si="259"/>
        <v>0.12075</v>
      </c>
      <c r="BV63" s="35">
        <f t="shared" si="259"/>
        <v>0.1280625</v>
      </c>
      <c r="BW63" s="35">
        <f t="shared" si="259"/>
        <v>0.135375</v>
      </c>
      <c r="BX63" s="35">
        <f t="shared" si="259"/>
        <v>0.14268749999999999</v>
      </c>
      <c r="BY63" s="33">
        <f t="shared" si="140"/>
        <v>0.15</v>
      </c>
      <c r="BZ63" s="35">
        <f t="shared" ref="BZ63:CR63" si="260">BY63+($CS63-$BY63)/($CS$2-$BY$2)</f>
        <v>0.1615</v>
      </c>
      <c r="CA63" s="35">
        <f t="shared" si="260"/>
        <v>0.17300000000000001</v>
      </c>
      <c r="CB63" s="35">
        <f t="shared" si="260"/>
        <v>0.18450000000000003</v>
      </c>
      <c r="CC63" s="35">
        <f t="shared" si="260"/>
        <v>0.19600000000000004</v>
      </c>
      <c r="CD63" s="35">
        <f t="shared" si="260"/>
        <v>0.20750000000000005</v>
      </c>
      <c r="CE63" s="35">
        <f t="shared" si="260"/>
        <v>0.21900000000000006</v>
      </c>
      <c r="CF63" s="35">
        <f t="shared" si="260"/>
        <v>0.23050000000000007</v>
      </c>
      <c r="CG63" s="35">
        <f t="shared" si="260"/>
        <v>0.24200000000000008</v>
      </c>
      <c r="CH63" s="35">
        <f t="shared" si="260"/>
        <v>0.25350000000000006</v>
      </c>
      <c r="CI63" s="35">
        <f t="shared" si="260"/>
        <v>0.26500000000000007</v>
      </c>
      <c r="CJ63" s="35">
        <f t="shared" si="260"/>
        <v>0.27650000000000008</v>
      </c>
      <c r="CK63" s="35">
        <f t="shared" si="260"/>
        <v>0.28800000000000009</v>
      </c>
      <c r="CL63" s="35">
        <f t="shared" si="260"/>
        <v>0.2995000000000001</v>
      </c>
      <c r="CM63" s="35">
        <f t="shared" si="260"/>
        <v>0.31100000000000011</v>
      </c>
      <c r="CN63" s="35">
        <f t="shared" si="260"/>
        <v>0.32250000000000012</v>
      </c>
      <c r="CO63" s="35">
        <f t="shared" si="260"/>
        <v>0.33400000000000013</v>
      </c>
      <c r="CP63" s="35">
        <f t="shared" si="260"/>
        <v>0.34550000000000014</v>
      </c>
      <c r="CQ63" s="35">
        <f t="shared" si="260"/>
        <v>0.35700000000000015</v>
      </c>
      <c r="CR63" s="35">
        <f t="shared" si="260"/>
        <v>0.36850000000000016</v>
      </c>
      <c r="CS63" s="33">
        <f t="shared" si="142"/>
        <v>0.38</v>
      </c>
    </row>
    <row r="64" spans="1:97" x14ac:dyDescent="0.35">
      <c r="A64" s="107" t="s">
        <v>67</v>
      </c>
      <c r="B64" s="18" t="s">
        <v>92</v>
      </c>
      <c r="C64" s="49" t="s">
        <v>93</v>
      </c>
      <c r="D64" s="49" t="s">
        <v>96</v>
      </c>
      <c r="E64" s="20" t="s">
        <v>91</v>
      </c>
      <c r="F64" s="36" t="s">
        <v>95</v>
      </c>
      <c r="G64" s="120">
        <v>0</v>
      </c>
      <c r="H64" s="121"/>
      <c r="I64" s="121"/>
      <c r="J64" s="122">
        <v>2.3E-2</v>
      </c>
      <c r="K64" s="123">
        <v>7.0000000000000007E-2</v>
      </c>
      <c r="L64" s="124">
        <v>2.3E-2</v>
      </c>
      <c r="M64" s="125">
        <v>7.0000000000000007E-2</v>
      </c>
      <c r="N64" s="126">
        <v>2.3E-2</v>
      </c>
      <c r="O64" s="127">
        <v>7.0000000000000007E-2</v>
      </c>
      <c r="P64" s="128">
        <v>2.3E-2</v>
      </c>
      <c r="Q64" s="129">
        <v>7.0000000000000007E-2</v>
      </c>
      <c r="R64" s="130">
        <v>0.02</v>
      </c>
      <c r="S64" s="131">
        <v>0.02</v>
      </c>
      <c r="T64" s="131">
        <v>0.02</v>
      </c>
      <c r="U64" s="131">
        <v>7.0000000000000007E-2</v>
      </c>
      <c r="V64" s="1" t="s">
        <v>71</v>
      </c>
      <c r="W64" s="34">
        <f t="shared" si="143"/>
        <v>0</v>
      </c>
      <c r="X64" s="35">
        <f t="shared" ref="X64:AL64" si="261">W64+($AM64-$W64)/($AM$2-$W$2)</f>
        <v>1.25E-3</v>
      </c>
      <c r="Y64" s="35">
        <f t="shared" si="261"/>
        <v>2.5000000000000001E-3</v>
      </c>
      <c r="Z64" s="35">
        <f t="shared" si="261"/>
        <v>3.7499999999999999E-3</v>
      </c>
      <c r="AA64" s="35">
        <f t="shared" si="261"/>
        <v>5.0000000000000001E-3</v>
      </c>
      <c r="AB64" s="35">
        <f t="shared" si="261"/>
        <v>6.2500000000000003E-3</v>
      </c>
      <c r="AC64" s="35">
        <f t="shared" si="261"/>
        <v>7.5000000000000006E-3</v>
      </c>
      <c r="AD64" s="35">
        <f t="shared" si="261"/>
        <v>8.7500000000000008E-3</v>
      </c>
      <c r="AE64" s="35">
        <f t="shared" si="261"/>
        <v>0.01</v>
      </c>
      <c r="AF64" s="35">
        <f t="shared" si="261"/>
        <v>1.125E-2</v>
      </c>
      <c r="AG64" s="35">
        <f t="shared" si="261"/>
        <v>1.2499999999999999E-2</v>
      </c>
      <c r="AH64" s="35">
        <f t="shared" si="261"/>
        <v>1.3749999999999998E-2</v>
      </c>
      <c r="AI64" s="35">
        <f t="shared" si="261"/>
        <v>1.4999999999999998E-2</v>
      </c>
      <c r="AJ64" s="35">
        <f t="shared" si="261"/>
        <v>1.6249999999999997E-2</v>
      </c>
      <c r="AK64" s="35">
        <f t="shared" si="261"/>
        <v>1.7499999999999998E-2</v>
      </c>
      <c r="AL64" s="35">
        <f t="shared" si="261"/>
        <v>1.8749999999999999E-2</v>
      </c>
      <c r="AM64" s="33">
        <f t="shared" si="145"/>
        <v>0.02</v>
      </c>
      <c r="AN64" s="35">
        <f t="shared" ref="AN64:BF64" si="262">AM64+($BG64-$AM64)/($BG$2-$AM$2)</f>
        <v>0.02</v>
      </c>
      <c r="AO64" s="35">
        <f t="shared" si="262"/>
        <v>0.02</v>
      </c>
      <c r="AP64" s="35">
        <f t="shared" si="262"/>
        <v>0.02</v>
      </c>
      <c r="AQ64" s="35">
        <f t="shared" si="262"/>
        <v>0.02</v>
      </c>
      <c r="AR64" s="35">
        <f t="shared" si="262"/>
        <v>0.02</v>
      </c>
      <c r="AS64" s="35">
        <f t="shared" si="262"/>
        <v>0.02</v>
      </c>
      <c r="AT64" s="35">
        <f t="shared" si="262"/>
        <v>0.02</v>
      </c>
      <c r="AU64" s="35">
        <f t="shared" si="262"/>
        <v>0.02</v>
      </c>
      <c r="AV64" s="35">
        <f t="shared" si="262"/>
        <v>0.02</v>
      </c>
      <c r="AW64" s="35">
        <f t="shared" si="262"/>
        <v>0.02</v>
      </c>
      <c r="AX64" s="35">
        <f t="shared" si="262"/>
        <v>0.02</v>
      </c>
      <c r="AY64" s="35">
        <f t="shared" si="262"/>
        <v>0.02</v>
      </c>
      <c r="AZ64" s="35">
        <f t="shared" si="262"/>
        <v>0.02</v>
      </c>
      <c r="BA64" s="35">
        <f t="shared" si="262"/>
        <v>0.02</v>
      </c>
      <c r="BB64" s="35">
        <f t="shared" si="262"/>
        <v>0.02</v>
      </c>
      <c r="BC64" s="35">
        <f t="shared" si="262"/>
        <v>0.02</v>
      </c>
      <c r="BD64" s="35">
        <f t="shared" si="262"/>
        <v>0.02</v>
      </c>
      <c r="BE64" s="35">
        <f t="shared" si="262"/>
        <v>0.02</v>
      </c>
      <c r="BF64" s="35">
        <f t="shared" si="262"/>
        <v>0.02</v>
      </c>
      <c r="BG64" s="33">
        <f t="shared" si="147"/>
        <v>0.02</v>
      </c>
      <c r="BI64" s="34">
        <f t="shared" si="138"/>
        <v>0</v>
      </c>
      <c r="BJ64" s="35">
        <f t="shared" ref="BJ64:BX64" si="263">BI64+($BY64-$BI64)/($BY$2-$BI$2)</f>
        <v>1.25E-3</v>
      </c>
      <c r="BK64" s="35">
        <f t="shared" si="263"/>
        <v>2.5000000000000001E-3</v>
      </c>
      <c r="BL64" s="35">
        <f t="shared" si="263"/>
        <v>3.7499999999999999E-3</v>
      </c>
      <c r="BM64" s="35">
        <f t="shared" si="263"/>
        <v>5.0000000000000001E-3</v>
      </c>
      <c r="BN64" s="35">
        <f t="shared" si="263"/>
        <v>6.2500000000000003E-3</v>
      </c>
      <c r="BO64" s="35">
        <f t="shared" si="263"/>
        <v>7.5000000000000006E-3</v>
      </c>
      <c r="BP64" s="35">
        <f t="shared" si="263"/>
        <v>8.7500000000000008E-3</v>
      </c>
      <c r="BQ64" s="35">
        <f t="shared" si="263"/>
        <v>0.01</v>
      </c>
      <c r="BR64" s="35">
        <f t="shared" si="263"/>
        <v>1.125E-2</v>
      </c>
      <c r="BS64" s="35">
        <f t="shared" si="263"/>
        <v>1.2499999999999999E-2</v>
      </c>
      <c r="BT64" s="35">
        <f t="shared" si="263"/>
        <v>1.3749999999999998E-2</v>
      </c>
      <c r="BU64" s="35">
        <f t="shared" si="263"/>
        <v>1.4999999999999998E-2</v>
      </c>
      <c r="BV64" s="35">
        <f t="shared" si="263"/>
        <v>1.6249999999999997E-2</v>
      </c>
      <c r="BW64" s="35">
        <f t="shared" si="263"/>
        <v>1.7499999999999998E-2</v>
      </c>
      <c r="BX64" s="35">
        <f t="shared" si="263"/>
        <v>1.8749999999999999E-2</v>
      </c>
      <c r="BY64" s="33">
        <f t="shared" si="140"/>
        <v>0.02</v>
      </c>
      <c r="BZ64" s="35">
        <f t="shared" ref="BZ64:CR64" si="264">BY64+($CS64-$BY64)/($CS$2-$BY$2)</f>
        <v>2.2499999999999999E-2</v>
      </c>
      <c r="CA64" s="35">
        <f t="shared" si="264"/>
        <v>2.4999999999999998E-2</v>
      </c>
      <c r="CB64" s="35">
        <f t="shared" si="264"/>
        <v>2.7499999999999997E-2</v>
      </c>
      <c r="CC64" s="35">
        <f t="shared" si="264"/>
        <v>2.9999999999999995E-2</v>
      </c>
      <c r="CD64" s="35">
        <f t="shared" si="264"/>
        <v>3.2499999999999994E-2</v>
      </c>
      <c r="CE64" s="35">
        <f t="shared" si="264"/>
        <v>3.4999999999999996E-2</v>
      </c>
      <c r="CF64" s="35">
        <f t="shared" si="264"/>
        <v>3.7499999999999999E-2</v>
      </c>
      <c r="CG64" s="35">
        <f t="shared" si="264"/>
        <v>0.04</v>
      </c>
      <c r="CH64" s="35">
        <f t="shared" si="264"/>
        <v>4.2500000000000003E-2</v>
      </c>
      <c r="CI64" s="35">
        <f t="shared" si="264"/>
        <v>4.5000000000000005E-2</v>
      </c>
      <c r="CJ64" s="35">
        <f t="shared" si="264"/>
        <v>4.7500000000000007E-2</v>
      </c>
      <c r="CK64" s="35">
        <f t="shared" si="264"/>
        <v>5.000000000000001E-2</v>
      </c>
      <c r="CL64" s="35">
        <f t="shared" si="264"/>
        <v>5.2500000000000012E-2</v>
      </c>
      <c r="CM64" s="35">
        <f t="shared" si="264"/>
        <v>5.5000000000000014E-2</v>
      </c>
      <c r="CN64" s="35">
        <f t="shared" si="264"/>
        <v>5.7500000000000016E-2</v>
      </c>
      <c r="CO64" s="35">
        <f t="shared" si="264"/>
        <v>6.0000000000000019E-2</v>
      </c>
      <c r="CP64" s="35">
        <f t="shared" si="264"/>
        <v>6.2500000000000014E-2</v>
      </c>
      <c r="CQ64" s="35">
        <f t="shared" si="264"/>
        <v>6.5000000000000016E-2</v>
      </c>
      <c r="CR64" s="35">
        <f t="shared" si="264"/>
        <v>6.7500000000000018E-2</v>
      </c>
      <c r="CS64" s="33">
        <f t="shared" si="142"/>
        <v>7.0000000000000007E-2</v>
      </c>
    </row>
    <row r="65" spans="1:97" x14ac:dyDescent="0.35">
      <c r="A65" s="107" t="s">
        <v>67</v>
      </c>
      <c r="B65" s="18" t="s">
        <v>92</v>
      </c>
      <c r="C65" s="49" t="s">
        <v>93</v>
      </c>
      <c r="D65" s="49" t="s">
        <v>94</v>
      </c>
      <c r="E65" s="20" t="s">
        <v>98</v>
      </c>
      <c r="F65" s="36" t="s">
        <v>95</v>
      </c>
      <c r="G65" s="120">
        <v>0.02</v>
      </c>
      <c r="H65" s="121"/>
      <c r="I65" s="121"/>
      <c r="J65" s="122">
        <v>0.152</v>
      </c>
      <c r="K65" s="123">
        <v>0.47</v>
      </c>
      <c r="L65" s="124">
        <v>0.128</v>
      </c>
      <c r="M65" s="125">
        <v>0.38</v>
      </c>
      <c r="N65" s="126">
        <v>9.7000000000000003E-2</v>
      </c>
      <c r="O65" s="127">
        <v>0.27</v>
      </c>
      <c r="P65" s="128">
        <v>6.2E-2</v>
      </c>
      <c r="Q65" s="129">
        <v>0.15</v>
      </c>
      <c r="R65" s="130">
        <v>0.15</v>
      </c>
      <c r="S65" s="131">
        <v>0.15</v>
      </c>
      <c r="T65" s="131">
        <v>0.15</v>
      </c>
      <c r="U65" s="131">
        <v>0.25</v>
      </c>
      <c r="V65" s="1" t="s">
        <v>71</v>
      </c>
      <c r="W65" s="34">
        <f t="shared" si="143"/>
        <v>0.02</v>
      </c>
      <c r="X65" s="35">
        <f t="shared" ref="X65:AL65" si="265">W65+($AM65-$W65)/($AM$2-$W$2)</f>
        <v>2.8125000000000001E-2</v>
      </c>
      <c r="Y65" s="35">
        <f t="shared" si="265"/>
        <v>3.6250000000000004E-2</v>
      </c>
      <c r="Z65" s="35">
        <f t="shared" si="265"/>
        <v>4.4375000000000005E-2</v>
      </c>
      <c r="AA65" s="35">
        <f t="shared" si="265"/>
        <v>5.2500000000000005E-2</v>
      </c>
      <c r="AB65" s="35">
        <f t="shared" si="265"/>
        <v>6.0625000000000005E-2</v>
      </c>
      <c r="AC65" s="35">
        <f t="shared" si="265"/>
        <v>6.8750000000000006E-2</v>
      </c>
      <c r="AD65" s="35">
        <f t="shared" si="265"/>
        <v>7.6874999999999999E-2</v>
      </c>
      <c r="AE65" s="35">
        <f t="shared" si="265"/>
        <v>8.4999999999999992E-2</v>
      </c>
      <c r="AF65" s="35">
        <f t="shared" si="265"/>
        <v>9.3124999999999986E-2</v>
      </c>
      <c r="AG65" s="35">
        <f t="shared" si="265"/>
        <v>0.10124999999999998</v>
      </c>
      <c r="AH65" s="35">
        <f t="shared" si="265"/>
        <v>0.10937499999999997</v>
      </c>
      <c r="AI65" s="35">
        <f t="shared" si="265"/>
        <v>0.11749999999999997</v>
      </c>
      <c r="AJ65" s="35">
        <f t="shared" si="265"/>
        <v>0.12562499999999996</v>
      </c>
      <c r="AK65" s="35">
        <f t="shared" si="265"/>
        <v>0.13374999999999995</v>
      </c>
      <c r="AL65" s="35">
        <f t="shared" si="265"/>
        <v>0.14187499999999995</v>
      </c>
      <c r="AM65" s="33">
        <f t="shared" si="145"/>
        <v>0.15</v>
      </c>
      <c r="AN65" s="35">
        <f t="shared" ref="AN65:BF65" si="266">AM65+($BG65-$AM65)/($BG$2-$AM$2)</f>
        <v>0.15</v>
      </c>
      <c r="AO65" s="35">
        <f t="shared" si="266"/>
        <v>0.15</v>
      </c>
      <c r="AP65" s="35">
        <f t="shared" si="266"/>
        <v>0.15</v>
      </c>
      <c r="AQ65" s="35">
        <f t="shared" si="266"/>
        <v>0.15</v>
      </c>
      <c r="AR65" s="35">
        <f t="shared" si="266"/>
        <v>0.15</v>
      </c>
      <c r="AS65" s="35">
        <f t="shared" si="266"/>
        <v>0.15</v>
      </c>
      <c r="AT65" s="35">
        <f t="shared" si="266"/>
        <v>0.15</v>
      </c>
      <c r="AU65" s="35">
        <f t="shared" si="266"/>
        <v>0.15</v>
      </c>
      <c r="AV65" s="35">
        <f t="shared" si="266"/>
        <v>0.15</v>
      </c>
      <c r="AW65" s="35">
        <f t="shared" si="266"/>
        <v>0.15</v>
      </c>
      <c r="AX65" s="35">
        <f t="shared" si="266"/>
        <v>0.15</v>
      </c>
      <c r="AY65" s="35">
        <f t="shared" si="266"/>
        <v>0.15</v>
      </c>
      <c r="AZ65" s="35">
        <f t="shared" si="266"/>
        <v>0.15</v>
      </c>
      <c r="BA65" s="35">
        <f t="shared" si="266"/>
        <v>0.15</v>
      </c>
      <c r="BB65" s="35">
        <f t="shared" si="266"/>
        <v>0.15</v>
      </c>
      <c r="BC65" s="35">
        <f t="shared" si="266"/>
        <v>0.15</v>
      </c>
      <c r="BD65" s="35">
        <f t="shared" si="266"/>
        <v>0.15</v>
      </c>
      <c r="BE65" s="35">
        <f t="shared" si="266"/>
        <v>0.15</v>
      </c>
      <c r="BF65" s="35">
        <f t="shared" si="266"/>
        <v>0.15</v>
      </c>
      <c r="BG65" s="33">
        <f t="shared" si="147"/>
        <v>0.15</v>
      </c>
      <c r="BI65" s="34">
        <f t="shared" si="138"/>
        <v>0.02</v>
      </c>
      <c r="BJ65" s="35">
        <f t="shared" ref="BJ65:BX65" si="267">BI65+($BY65-$BI65)/($BY$2-$BI$2)</f>
        <v>2.8125000000000001E-2</v>
      </c>
      <c r="BK65" s="35">
        <f t="shared" si="267"/>
        <v>3.6250000000000004E-2</v>
      </c>
      <c r="BL65" s="35">
        <f t="shared" si="267"/>
        <v>4.4375000000000005E-2</v>
      </c>
      <c r="BM65" s="35">
        <f t="shared" si="267"/>
        <v>5.2500000000000005E-2</v>
      </c>
      <c r="BN65" s="35">
        <f t="shared" si="267"/>
        <v>6.0625000000000005E-2</v>
      </c>
      <c r="BO65" s="35">
        <f t="shared" si="267"/>
        <v>6.8750000000000006E-2</v>
      </c>
      <c r="BP65" s="35">
        <f t="shared" si="267"/>
        <v>7.6874999999999999E-2</v>
      </c>
      <c r="BQ65" s="35">
        <f t="shared" si="267"/>
        <v>8.4999999999999992E-2</v>
      </c>
      <c r="BR65" s="35">
        <f t="shared" si="267"/>
        <v>9.3124999999999986E-2</v>
      </c>
      <c r="BS65" s="35">
        <f t="shared" si="267"/>
        <v>0.10124999999999998</v>
      </c>
      <c r="BT65" s="35">
        <f t="shared" si="267"/>
        <v>0.10937499999999997</v>
      </c>
      <c r="BU65" s="35">
        <f t="shared" si="267"/>
        <v>0.11749999999999997</v>
      </c>
      <c r="BV65" s="35">
        <f t="shared" si="267"/>
        <v>0.12562499999999996</v>
      </c>
      <c r="BW65" s="35">
        <f t="shared" si="267"/>
        <v>0.13374999999999995</v>
      </c>
      <c r="BX65" s="35">
        <f t="shared" si="267"/>
        <v>0.14187499999999995</v>
      </c>
      <c r="BY65" s="33">
        <f t="shared" si="140"/>
        <v>0.15</v>
      </c>
      <c r="BZ65" s="35">
        <f t="shared" ref="BZ65:CR65" si="268">BY65+($CS65-$BY65)/($CS$2-$BY$2)</f>
        <v>0.155</v>
      </c>
      <c r="CA65" s="35">
        <f t="shared" si="268"/>
        <v>0.16</v>
      </c>
      <c r="CB65" s="35">
        <f t="shared" si="268"/>
        <v>0.16500000000000001</v>
      </c>
      <c r="CC65" s="35">
        <f t="shared" si="268"/>
        <v>0.17</v>
      </c>
      <c r="CD65" s="35">
        <f t="shared" si="268"/>
        <v>0.17500000000000002</v>
      </c>
      <c r="CE65" s="35">
        <f t="shared" si="268"/>
        <v>0.18000000000000002</v>
      </c>
      <c r="CF65" s="35">
        <f t="shared" si="268"/>
        <v>0.18500000000000003</v>
      </c>
      <c r="CG65" s="35">
        <f t="shared" si="268"/>
        <v>0.19000000000000003</v>
      </c>
      <c r="CH65" s="35">
        <f t="shared" si="268"/>
        <v>0.19500000000000003</v>
      </c>
      <c r="CI65" s="35">
        <f t="shared" si="268"/>
        <v>0.20000000000000004</v>
      </c>
      <c r="CJ65" s="35">
        <f t="shared" si="268"/>
        <v>0.20500000000000004</v>
      </c>
      <c r="CK65" s="35">
        <f t="shared" si="268"/>
        <v>0.21000000000000005</v>
      </c>
      <c r="CL65" s="35">
        <f t="shared" si="268"/>
        <v>0.21500000000000005</v>
      </c>
      <c r="CM65" s="35">
        <f t="shared" si="268"/>
        <v>0.22000000000000006</v>
      </c>
      <c r="CN65" s="35">
        <f t="shared" si="268"/>
        <v>0.22500000000000006</v>
      </c>
      <c r="CO65" s="35">
        <f t="shared" si="268"/>
        <v>0.23000000000000007</v>
      </c>
      <c r="CP65" s="35">
        <f t="shared" si="268"/>
        <v>0.23500000000000007</v>
      </c>
      <c r="CQ65" s="35">
        <f t="shared" si="268"/>
        <v>0.24000000000000007</v>
      </c>
      <c r="CR65" s="35">
        <f t="shared" si="268"/>
        <v>0.24500000000000008</v>
      </c>
      <c r="CS65" s="33">
        <f t="shared" si="142"/>
        <v>0.25</v>
      </c>
    </row>
    <row r="66" spans="1:97" x14ac:dyDescent="0.35">
      <c r="A66" s="107" t="s">
        <v>67</v>
      </c>
      <c r="B66" s="18" t="s">
        <v>92</v>
      </c>
      <c r="C66" s="49" t="s">
        <v>93</v>
      </c>
      <c r="D66" s="49" t="s">
        <v>96</v>
      </c>
      <c r="E66" s="20" t="s">
        <v>98</v>
      </c>
      <c r="F66" s="36" t="s">
        <v>95</v>
      </c>
      <c r="G66" s="120">
        <v>0</v>
      </c>
      <c r="H66" s="121"/>
      <c r="I66" s="121"/>
      <c r="J66" s="122">
        <v>2.3E-2</v>
      </c>
      <c r="K66" s="123">
        <v>7.0000000000000007E-2</v>
      </c>
      <c r="L66" s="124">
        <v>2.3E-2</v>
      </c>
      <c r="M66" s="125">
        <v>7.0000000000000007E-2</v>
      </c>
      <c r="N66" s="126">
        <v>2.3E-2</v>
      </c>
      <c r="O66" s="127">
        <v>7.0000000000000007E-2</v>
      </c>
      <c r="P66" s="128">
        <v>2.3E-2</v>
      </c>
      <c r="Q66" s="129">
        <v>7.0000000000000007E-2</v>
      </c>
      <c r="R66" s="130">
        <v>0.02</v>
      </c>
      <c r="S66" s="131">
        <v>0.02</v>
      </c>
      <c r="T66" s="131">
        <v>0.02</v>
      </c>
      <c r="U66" s="131">
        <v>7.0000000000000007E-2</v>
      </c>
      <c r="V66" s="1" t="s">
        <v>71</v>
      </c>
      <c r="W66" s="34">
        <f t="shared" si="143"/>
        <v>0</v>
      </c>
      <c r="X66" s="35">
        <f t="shared" ref="X66:AL66" si="269">W66+($AM66-$W66)/($AM$2-$W$2)</f>
        <v>1.25E-3</v>
      </c>
      <c r="Y66" s="35">
        <f t="shared" si="269"/>
        <v>2.5000000000000001E-3</v>
      </c>
      <c r="Z66" s="35">
        <f t="shared" si="269"/>
        <v>3.7499999999999999E-3</v>
      </c>
      <c r="AA66" s="35">
        <f t="shared" si="269"/>
        <v>5.0000000000000001E-3</v>
      </c>
      <c r="AB66" s="35">
        <f t="shared" si="269"/>
        <v>6.2500000000000003E-3</v>
      </c>
      <c r="AC66" s="35">
        <f t="shared" si="269"/>
        <v>7.5000000000000006E-3</v>
      </c>
      <c r="AD66" s="35">
        <f t="shared" si="269"/>
        <v>8.7500000000000008E-3</v>
      </c>
      <c r="AE66" s="35">
        <f t="shared" si="269"/>
        <v>0.01</v>
      </c>
      <c r="AF66" s="35">
        <f t="shared" si="269"/>
        <v>1.125E-2</v>
      </c>
      <c r="AG66" s="35">
        <f t="shared" si="269"/>
        <v>1.2499999999999999E-2</v>
      </c>
      <c r="AH66" s="35">
        <f t="shared" si="269"/>
        <v>1.3749999999999998E-2</v>
      </c>
      <c r="AI66" s="35">
        <f t="shared" si="269"/>
        <v>1.4999999999999998E-2</v>
      </c>
      <c r="AJ66" s="35">
        <f t="shared" si="269"/>
        <v>1.6249999999999997E-2</v>
      </c>
      <c r="AK66" s="35">
        <f t="shared" si="269"/>
        <v>1.7499999999999998E-2</v>
      </c>
      <c r="AL66" s="35">
        <f t="shared" si="269"/>
        <v>1.8749999999999999E-2</v>
      </c>
      <c r="AM66" s="33">
        <f t="shared" si="145"/>
        <v>0.02</v>
      </c>
      <c r="AN66" s="35">
        <f t="shared" ref="AN66:BF66" si="270">AM66+($BG66-$AM66)/($BG$2-$AM$2)</f>
        <v>0.02</v>
      </c>
      <c r="AO66" s="35">
        <f t="shared" si="270"/>
        <v>0.02</v>
      </c>
      <c r="AP66" s="35">
        <f t="shared" si="270"/>
        <v>0.02</v>
      </c>
      <c r="AQ66" s="35">
        <f t="shared" si="270"/>
        <v>0.02</v>
      </c>
      <c r="AR66" s="35">
        <f t="shared" si="270"/>
        <v>0.02</v>
      </c>
      <c r="AS66" s="35">
        <f t="shared" si="270"/>
        <v>0.02</v>
      </c>
      <c r="AT66" s="35">
        <f t="shared" si="270"/>
        <v>0.02</v>
      </c>
      <c r="AU66" s="35">
        <f t="shared" si="270"/>
        <v>0.02</v>
      </c>
      <c r="AV66" s="35">
        <f t="shared" si="270"/>
        <v>0.02</v>
      </c>
      <c r="AW66" s="35">
        <f t="shared" si="270"/>
        <v>0.02</v>
      </c>
      <c r="AX66" s="35">
        <f t="shared" si="270"/>
        <v>0.02</v>
      </c>
      <c r="AY66" s="35">
        <f t="shared" si="270"/>
        <v>0.02</v>
      </c>
      <c r="AZ66" s="35">
        <f t="shared" si="270"/>
        <v>0.02</v>
      </c>
      <c r="BA66" s="35">
        <f t="shared" si="270"/>
        <v>0.02</v>
      </c>
      <c r="BB66" s="35">
        <f t="shared" si="270"/>
        <v>0.02</v>
      </c>
      <c r="BC66" s="35">
        <f t="shared" si="270"/>
        <v>0.02</v>
      </c>
      <c r="BD66" s="35">
        <f t="shared" si="270"/>
        <v>0.02</v>
      </c>
      <c r="BE66" s="35">
        <f t="shared" si="270"/>
        <v>0.02</v>
      </c>
      <c r="BF66" s="35">
        <f t="shared" si="270"/>
        <v>0.02</v>
      </c>
      <c r="BG66" s="33">
        <f t="shared" si="147"/>
        <v>0.02</v>
      </c>
      <c r="BI66" s="34">
        <f t="shared" si="138"/>
        <v>0</v>
      </c>
      <c r="BJ66" s="35">
        <f t="shared" ref="BJ66:BX66" si="271">BI66+($BY66-$BI66)/($BY$2-$BI$2)</f>
        <v>1.25E-3</v>
      </c>
      <c r="BK66" s="35">
        <f t="shared" si="271"/>
        <v>2.5000000000000001E-3</v>
      </c>
      <c r="BL66" s="35">
        <f t="shared" si="271"/>
        <v>3.7499999999999999E-3</v>
      </c>
      <c r="BM66" s="35">
        <f t="shared" si="271"/>
        <v>5.0000000000000001E-3</v>
      </c>
      <c r="BN66" s="35">
        <f t="shared" si="271"/>
        <v>6.2500000000000003E-3</v>
      </c>
      <c r="BO66" s="35">
        <f t="shared" si="271"/>
        <v>7.5000000000000006E-3</v>
      </c>
      <c r="BP66" s="35">
        <f t="shared" si="271"/>
        <v>8.7500000000000008E-3</v>
      </c>
      <c r="BQ66" s="35">
        <f t="shared" si="271"/>
        <v>0.01</v>
      </c>
      <c r="BR66" s="35">
        <f t="shared" si="271"/>
        <v>1.125E-2</v>
      </c>
      <c r="BS66" s="35">
        <f t="shared" si="271"/>
        <v>1.2499999999999999E-2</v>
      </c>
      <c r="BT66" s="35">
        <f t="shared" si="271"/>
        <v>1.3749999999999998E-2</v>
      </c>
      <c r="BU66" s="35">
        <f t="shared" si="271"/>
        <v>1.4999999999999998E-2</v>
      </c>
      <c r="BV66" s="35">
        <f t="shared" si="271"/>
        <v>1.6249999999999997E-2</v>
      </c>
      <c r="BW66" s="35">
        <f t="shared" si="271"/>
        <v>1.7499999999999998E-2</v>
      </c>
      <c r="BX66" s="35">
        <f t="shared" si="271"/>
        <v>1.8749999999999999E-2</v>
      </c>
      <c r="BY66" s="33">
        <f t="shared" si="140"/>
        <v>0.02</v>
      </c>
      <c r="BZ66" s="35">
        <f t="shared" ref="BZ66:CR66" si="272">BY66+($CS66-$BY66)/($CS$2-$BY$2)</f>
        <v>2.2499999999999999E-2</v>
      </c>
      <c r="CA66" s="35">
        <f t="shared" si="272"/>
        <v>2.4999999999999998E-2</v>
      </c>
      <c r="CB66" s="35">
        <f t="shared" si="272"/>
        <v>2.7499999999999997E-2</v>
      </c>
      <c r="CC66" s="35">
        <f t="shared" si="272"/>
        <v>2.9999999999999995E-2</v>
      </c>
      <c r="CD66" s="35">
        <f t="shared" si="272"/>
        <v>3.2499999999999994E-2</v>
      </c>
      <c r="CE66" s="35">
        <f t="shared" si="272"/>
        <v>3.4999999999999996E-2</v>
      </c>
      <c r="CF66" s="35">
        <f t="shared" si="272"/>
        <v>3.7499999999999999E-2</v>
      </c>
      <c r="CG66" s="35">
        <f t="shared" si="272"/>
        <v>0.04</v>
      </c>
      <c r="CH66" s="35">
        <f t="shared" si="272"/>
        <v>4.2500000000000003E-2</v>
      </c>
      <c r="CI66" s="35">
        <f t="shared" si="272"/>
        <v>4.5000000000000005E-2</v>
      </c>
      <c r="CJ66" s="35">
        <f t="shared" si="272"/>
        <v>4.7500000000000007E-2</v>
      </c>
      <c r="CK66" s="35">
        <f t="shared" si="272"/>
        <v>5.000000000000001E-2</v>
      </c>
      <c r="CL66" s="35">
        <f t="shared" si="272"/>
        <v>5.2500000000000012E-2</v>
      </c>
      <c r="CM66" s="35">
        <f t="shared" si="272"/>
        <v>5.5000000000000014E-2</v>
      </c>
      <c r="CN66" s="35">
        <f t="shared" si="272"/>
        <v>5.7500000000000016E-2</v>
      </c>
      <c r="CO66" s="35">
        <f t="shared" si="272"/>
        <v>6.0000000000000019E-2</v>
      </c>
      <c r="CP66" s="35">
        <f t="shared" si="272"/>
        <v>6.2500000000000014E-2</v>
      </c>
      <c r="CQ66" s="35">
        <f t="shared" si="272"/>
        <v>6.5000000000000016E-2</v>
      </c>
      <c r="CR66" s="35">
        <f t="shared" si="272"/>
        <v>6.7500000000000018E-2</v>
      </c>
      <c r="CS66" s="33">
        <f t="shared" si="142"/>
        <v>7.0000000000000007E-2</v>
      </c>
    </row>
    <row r="67" spans="1:97" x14ac:dyDescent="0.35">
      <c r="A67" s="107" t="s">
        <v>67</v>
      </c>
      <c r="B67" s="18" t="s">
        <v>92</v>
      </c>
      <c r="C67" s="49" t="s">
        <v>93</v>
      </c>
      <c r="D67" s="49" t="s">
        <v>94</v>
      </c>
      <c r="E67" s="20" t="s">
        <v>99</v>
      </c>
      <c r="F67" s="36" t="s">
        <v>95</v>
      </c>
      <c r="G67" s="120">
        <v>0.15740000000000001</v>
      </c>
      <c r="H67" s="121"/>
      <c r="I67" s="121"/>
      <c r="J67" s="122">
        <v>0.189</v>
      </c>
      <c r="K67" s="123">
        <v>0.25</v>
      </c>
      <c r="L67" s="124">
        <v>0.189</v>
      </c>
      <c r="M67" s="125">
        <v>0.25</v>
      </c>
      <c r="N67" s="126">
        <v>0.189</v>
      </c>
      <c r="O67" s="127">
        <v>0.25</v>
      </c>
      <c r="P67" s="128">
        <v>0.189</v>
      </c>
      <c r="Q67" s="129">
        <v>0.25</v>
      </c>
      <c r="R67" s="130">
        <v>0.11</v>
      </c>
      <c r="S67" s="131">
        <v>0.11</v>
      </c>
      <c r="T67" s="131">
        <v>0.19</v>
      </c>
      <c r="U67" s="131">
        <v>0.22</v>
      </c>
      <c r="V67" s="1" t="s">
        <v>71</v>
      </c>
      <c r="W67" s="34">
        <f t="shared" si="143"/>
        <v>0.15740000000000001</v>
      </c>
      <c r="X67" s="35">
        <f t="shared" ref="X67:AL67" si="273">W67+($AM67-$W67)/($AM$2-$W$2)</f>
        <v>0.15443750000000001</v>
      </c>
      <c r="Y67" s="35">
        <f t="shared" si="273"/>
        <v>0.151475</v>
      </c>
      <c r="Z67" s="35">
        <f t="shared" si="273"/>
        <v>0.14851249999999999</v>
      </c>
      <c r="AA67" s="35">
        <f t="shared" si="273"/>
        <v>0.14554999999999998</v>
      </c>
      <c r="AB67" s="35">
        <f t="shared" si="273"/>
        <v>0.14258749999999998</v>
      </c>
      <c r="AC67" s="35">
        <f t="shared" si="273"/>
        <v>0.13962499999999997</v>
      </c>
      <c r="AD67" s="35">
        <f t="shared" si="273"/>
        <v>0.13666249999999996</v>
      </c>
      <c r="AE67" s="35">
        <f t="shared" si="273"/>
        <v>0.13369999999999996</v>
      </c>
      <c r="AF67" s="35">
        <f t="shared" si="273"/>
        <v>0.13073749999999995</v>
      </c>
      <c r="AG67" s="35">
        <f t="shared" si="273"/>
        <v>0.12777499999999994</v>
      </c>
      <c r="AH67" s="35">
        <f t="shared" si="273"/>
        <v>0.12481249999999994</v>
      </c>
      <c r="AI67" s="35">
        <f t="shared" si="273"/>
        <v>0.12184999999999993</v>
      </c>
      <c r="AJ67" s="35">
        <f t="shared" si="273"/>
        <v>0.11888749999999992</v>
      </c>
      <c r="AK67" s="35">
        <f t="shared" si="273"/>
        <v>0.11592499999999992</v>
      </c>
      <c r="AL67" s="35">
        <f t="shared" si="273"/>
        <v>0.11296249999999991</v>
      </c>
      <c r="AM67" s="33">
        <f t="shared" si="145"/>
        <v>0.11</v>
      </c>
      <c r="AN67" s="35">
        <f t="shared" ref="AN67:BF67" si="274">AM67+($BG67-$AM67)/($BG$2-$AM$2)</f>
        <v>0.11</v>
      </c>
      <c r="AO67" s="35">
        <f t="shared" si="274"/>
        <v>0.11</v>
      </c>
      <c r="AP67" s="35">
        <f t="shared" si="274"/>
        <v>0.11</v>
      </c>
      <c r="AQ67" s="35">
        <f t="shared" si="274"/>
        <v>0.11</v>
      </c>
      <c r="AR67" s="35">
        <f t="shared" si="274"/>
        <v>0.11</v>
      </c>
      <c r="AS67" s="35">
        <f t="shared" si="274"/>
        <v>0.11</v>
      </c>
      <c r="AT67" s="35">
        <f t="shared" si="274"/>
        <v>0.11</v>
      </c>
      <c r="AU67" s="35">
        <f t="shared" si="274"/>
        <v>0.11</v>
      </c>
      <c r="AV67" s="35">
        <f t="shared" si="274"/>
        <v>0.11</v>
      </c>
      <c r="AW67" s="35">
        <f t="shared" si="274"/>
        <v>0.11</v>
      </c>
      <c r="AX67" s="35">
        <f t="shared" si="274"/>
        <v>0.11</v>
      </c>
      <c r="AY67" s="35">
        <f t="shared" si="274"/>
        <v>0.11</v>
      </c>
      <c r="AZ67" s="35">
        <f t="shared" si="274"/>
        <v>0.11</v>
      </c>
      <c r="BA67" s="35">
        <f t="shared" si="274"/>
        <v>0.11</v>
      </c>
      <c r="BB67" s="35">
        <f t="shared" si="274"/>
        <v>0.11</v>
      </c>
      <c r="BC67" s="35">
        <f t="shared" si="274"/>
        <v>0.11</v>
      </c>
      <c r="BD67" s="35">
        <f t="shared" si="274"/>
        <v>0.11</v>
      </c>
      <c r="BE67" s="35">
        <f t="shared" si="274"/>
        <v>0.11</v>
      </c>
      <c r="BF67" s="35">
        <f t="shared" si="274"/>
        <v>0.11</v>
      </c>
      <c r="BG67" s="33">
        <f t="shared" si="147"/>
        <v>0.11</v>
      </c>
      <c r="BI67" s="34">
        <f t="shared" ref="BI67:BI98" si="275">$G67</f>
        <v>0.15740000000000001</v>
      </c>
      <c r="BJ67" s="35">
        <f t="shared" ref="BJ67:BX67" si="276">BI67+($BY67-$BI67)/($BY$2-$BI$2)</f>
        <v>0.15943750000000001</v>
      </c>
      <c r="BK67" s="35">
        <f t="shared" si="276"/>
        <v>0.16147500000000001</v>
      </c>
      <c r="BL67" s="35">
        <f t="shared" si="276"/>
        <v>0.16351250000000001</v>
      </c>
      <c r="BM67" s="35">
        <f t="shared" si="276"/>
        <v>0.16555</v>
      </c>
      <c r="BN67" s="35">
        <f t="shared" si="276"/>
        <v>0.1675875</v>
      </c>
      <c r="BO67" s="35">
        <f t="shared" si="276"/>
        <v>0.169625</v>
      </c>
      <c r="BP67" s="35">
        <f t="shared" si="276"/>
        <v>0.1716625</v>
      </c>
      <c r="BQ67" s="35">
        <f t="shared" si="276"/>
        <v>0.17369999999999999</v>
      </c>
      <c r="BR67" s="35">
        <f t="shared" si="276"/>
        <v>0.17573749999999999</v>
      </c>
      <c r="BS67" s="35">
        <f t="shared" si="276"/>
        <v>0.17777499999999999</v>
      </c>
      <c r="BT67" s="35">
        <f t="shared" si="276"/>
        <v>0.17981249999999999</v>
      </c>
      <c r="BU67" s="35">
        <f t="shared" si="276"/>
        <v>0.18184999999999998</v>
      </c>
      <c r="BV67" s="35">
        <f t="shared" si="276"/>
        <v>0.18388749999999998</v>
      </c>
      <c r="BW67" s="35">
        <f t="shared" si="276"/>
        <v>0.18592499999999998</v>
      </c>
      <c r="BX67" s="35">
        <f t="shared" si="276"/>
        <v>0.18796249999999998</v>
      </c>
      <c r="BY67" s="33">
        <f t="shared" ref="BY67:BY98" si="277">$T67</f>
        <v>0.19</v>
      </c>
      <c r="BZ67" s="35">
        <f t="shared" ref="BZ67:CR67" si="278">BY67+($CS67-$BY67)/($CS$2-$BY$2)</f>
        <v>0.1915</v>
      </c>
      <c r="CA67" s="35">
        <f t="shared" si="278"/>
        <v>0.193</v>
      </c>
      <c r="CB67" s="35">
        <f t="shared" si="278"/>
        <v>0.19450000000000001</v>
      </c>
      <c r="CC67" s="35">
        <f t="shared" si="278"/>
        <v>0.19600000000000001</v>
      </c>
      <c r="CD67" s="35">
        <f t="shared" si="278"/>
        <v>0.19750000000000001</v>
      </c>
      <c r="CE67" s="35">
        <f t="shared" si="278"/>
        <v>0.19900000000000001</v>
      </c>
      <c r="CF67" s="35">
        <f t="shared" si="278"/>
        <v>0.20050000000000001</v>
      </c>
      <c r="CG67" s="35">
        <f t="shared" si="278"/>
        <v>0.20200000000000001</v>
      </c>
      <c r="CH67" s="35">
        <f t="shared" si="278"/>
        <v>0.20350000000000001</v>
      </c>
      <c r="CI67" s="35">
        <f t="shared" si="278"/>
        <v>0.20500000000000002</v>
      </c>
      <c r="CJ67" s="35">
        <f t="shared" si="278"/>
        <v>0.20650000000000002</v>
      </c>
      <c r="CK67" s="35">
        <f t="shared" si="278"/>
        <v>0.20800000000000002</v>
      </c>
      <c r="CL67" s="35">
        <f t="shared" si="278"/>
        <v>0.20950000000000002</v>
      </c>
      <c r="CM67" s="35">
        <f t="shared" si="278"/>
        <v>0.21100000000000002</v>
      </c>
      <c r="CN67" s="35">
        <f t="shared" si="278"/>
        <v>0.21250000000000002</v>
      </c>
      <c r="CO67" s="35">
        <f t="shared" si="278"/>
        <v>0.21400000000000002</v>
      </c>
      <c r="CP67" s="35">
        <f t="shared" si="278"/>
        <v>0.21550000000000002</v>
      </c>
      <c r="CQ67" s="35">
        <f t="shared" si="278"/>
        <v>0.21700000000000003</v>
      </c>
      <c r="CR67" s="35">
        <f t="shared" si="278"/>
        <v>0.21850000000000003</v>
      </c>
      <c r="CS67" s="33">
        <f t="shared" ref="CS67:CS98" si="279">$U67</f>
        <v>0.22</v>
      </c>
    </row>
    <row r="68" spans="1:97" x14ac:dyDescent="0.35">
      <c r="A68" s="107" t="s">
        <v>67</v>
      </c>
      <c r="B68" s="18" t="s">
        <v>92</v>
      </c>
      <c r="C68" s="49" t="s">
        <v>93</v>
      </c>
      <c r="D68" s="49" t="s">
        <v>96</v>
      </c>
      <c r="E68" s="20" t="s">
        <v>99</v>
      </c>
      <c r="F68" s="36" t="s">
        <v>95</v>
      </c>
      <c r="G68" s="120">
        <v>0</v>
      </c>
      <c r="H68" s="121"/>
      <c r="I68" s="121"/>
      <c r="J68" s="122">
        <v>2.3E-2</v>
      </c>
      <c r="K68" s="123">
        <v>7.0000000000000007E-2</v>
      </c>
      <c r="L68" s="124">
        <v>2.3E-2</v>
      </c>
      <c r="M68" s="125">
        <v>7.0000000000000007E-2</v>
      </c>
      <c r="N68" s="126">
        <v>2.3E-2</v>
      </c>
      <c r="O68" s="127">
        <v>7.0000000000000007E-2</v>
      </c>
      <c r="P68" s="128">
        <v>2.3E-2</v>
      </c>
      <c r="Q68" s="129">
        <v>7.0000000000000007E-2</v>
      </c>
      <c r="R68" s="130">
        <v>0.02</v>
      </c>
      <c r="S68" s="131">
        <v>0.02</v>
      </c>
      <c r="T68" s="131">
        <v>0.02</v>
      </c>
      <c r="U68" s="131">
        <v>7.0000000000000007E-2</v>
      </c>
      <c r="V68" s="1" t="s">
        <v>71</v>
      </c>
      <c r="W68" s="34">
        <f t="shared" ref="W68:W99" si="280">G68</f>
        <v>0</v>
      </c>
      <c r="X68" s="35">
        <f t="shared" ref="X68:AL68" si="281">W68+($AM68-$W68)/($AM$2-$W$2)</f>
        <v>1.25E-3</v>
      </c>
      <c r="Y68" s="35">
        <f t="shared" si="281"/>
        <v>2.5000000000000001E-3</v>
      </c>
      <c r="Z68" s="35">
        <f t="shared" si="281"/>
        <v>3.7499999999999999E-3</v>
      </c>
      <c r="AA68" s="35">
        <f t="shared" si="281"/>
        <v>5.0000000000000001E-3</v>
      </c>
      <c r="AB68" s="35">
        <f t="shared" si="281"/>
        <v>6.2500000000000003E-3</v>
      </c>
      <c r="AC68" s="35">
        <f t="shared" si="281"/>
        <v>7.5000000000000006E-3</v>
      </c>
      <c r="AD68" s="35">
        <f t="shared" si="281"/>
        <v>8.7500000000000008E-3</v>
      </c>
      <c r="AE68" s="35">
        <f t="shared" si="281"/>
        <v>0.01</v>
      </c>
      <c r="AF68" s="35">
        <f t="shared" si="281"/>
        <v>1.125E-2</v>
      </c>
      <c r="AG68" s="35">
        <f t="shared" si="281"/>
        <v>1.2499999999999999E-2</v>
      </c>
      <c r="AH68" s="35">
        <f t="shared" si="281"/>
        <v>1.3749999999999998E-2</v>
      </c>
      <c r="AI68" s="35">
        <f t="shared" si="281"/>
        <v>1.4999999999999998E-2</v>
      </c>
      <c r="AJ68" s="35">
        <f t="shared" si="281"/>
        <v>1.6249999999999997E-2</v>
      </c>
      <c r="AK68" s="35">
        <f t="shared" si="281"/>
        <v>1.7499999999999998E-2</v>
      </c>
      <c r="AL68" s="35">
        <f t="shared" si="281"/>
        <v>1.8749999999999999E-2</v>
      </c>
      <c r="AM68" s="33">
        <f t="shared" ref="AM68:AM99" si="282">R68</f>
        <v>0.02</v>
      </c>
      <c r="AN68" s="35">
        <f t="shared" ref="AN68:BF68" si="283">AM68+($BG68-$AM68)/($BG$2-$AM$2)</f>
        <v>0.02</v>
      </c>
      <c r="AO68" s="35">
        <f t="shared" si="283"/>
        <v>0.02</v>
      </c>
      <c r="AP68" s="35">
        <f t="shared" si="283"/>
        <v>0.02</v>
      </c>
      <c r="AQ68" s="35">
        <f t="shared" si="283"/>
        <v>0.02</v>
      </c>
      <c r="AR68" s="35">
        <f t="shared" si="283"/>
        <v>0.02</v>
      </c>
      <c r="AS68" s="35">
        <f t="shared" si="283"/>
        <v>0.02</v>
      </c>
      <c r="AT68" s="35">
        <f t="shared" si="283"/>
        <v>0.02</v>
      </c>
      <c r="AU68" s="35">
        <f t="shared" si="283"/>
        <v>0.02</v>
      </c>
      <c r="AV68" s="35">
        <f t="shared" si="283"/>
        <v>0.02</v>
      </c>
      <c r="AW68" s="35">
        <f t="shared" si="283"/>
        <v>0.02</v>
      </c>
      <c r="AX68" s="35">
        <f t="shared" si="283"/>
        <v>0.02</v>
      </c>
      <c r="AY68" s="35">
        <f t="shared" si="283"/>
        <v>0.02</v>
      </c>
      <c r="AZ68" s="35">
        <f t="shared" si="283"/>
        <v>0.02</v>
      </c>
      <c r="BA68" s="35">
        <f t="shared" si="283"/>
        <v>0.02</v>
      </c>
      <c r="BB68" s="35">
        <f t="shared" si="283"/>
        <v>0.02</v>
      </c>
      <c r="BC68" s="35">
        <f t="shared" si="283"/>
        <v>0.02</v>
      </c>
      <c r="BD68" s="35">
        <f t="shared" si="283"/>
        <v>0.02</v>
      </c>
      <c r="BE68" s="35">
        <f t="shared" si="283"/>
        <v>0.02</v>
      </c>
      <c r="BF68" s="35">
        <f t="shared" si="283"/>
        <v>0.02</v>
      </c>
      <c r="BG68" s="33">
        <f t="shared" ref="BG68:BG99" si="284">S68</f>
        <v>0.02</v>
      </c>
      <c r="BI68" s="34">
        <f t="shared" si="275"/>
        <v>0</v>
      </c>
      <c r="BJ68" s="35">
        <f t="shared" ref="BJ68:BX68" si="285">BI68+($BY68-$BI68)/($BY$2-$BI$2)</f>
        <v>1.25E-3</v>
      </c>
      <c r="BK68" s="35">
        <f t="shared" si="285"/>
        <v>2.5000000000000001E-3</v>
      </c>
      <c r="BL68" s="35">
        <f t="shared" si="285"/>
        <v>3.7499999999999999E-3</v>
      </c>
      <c r="BM68" s="35">
        <f t="shared" si="285"/>
        <v>5.0000000000000001E-3</v>
      </c>
      <c r="BN68" s="35">
        <f t="shared" si="285"/>
        <v>6.2500000000000003E-3</v>
      </c>
      <c r="BO68" s="35">
        <f t="shared" si="285"/>
        <v>7.5000000000000006E-3</v>
      </c>
      <c r="BP68" s="35">
        <f t="shared" si="285"/>
        <v>8.7500000000000008E-3</v>
      </c>
      <c r="BQ68" s="35">
        <f t="shared" si="285"/>
        <v>0.01</v>
      </c>
      <c r="BR68" s="35">
        <f t="shared" si="285"/>
        <v>1.125E-2</v>
      </c>
      <c r="BS68" s="35">
        <f t="shared" si="285"/>
        <v>1.2499999999999999E-2</v>
      </c>
      <c r="BT68" s="35">
        <f t="shared" si="285"/>
        <v>1.3749999999999998E-2</v>
      </c>
      <c r="BU68" s="35">
        <f t="shared" si="285"/>
        <v>1.4999999999999998E-2</v>
      </c>
      <c r="BV68" s="35">
        <f t="shared" si="285"/>
        <v>1.6249999999999997E-2</v>
      </c>
      <c r="BW68" s="35">
        <f t="shared" si="285"/>
        <v>1.7499999999999998E-2</v>
      </c>
      <c r="BX68" s="35">
        <f t="shared" si="285"/>
        <v>1.8749999999999999E-2</v>
      </c>
      <c r="BY68" s="33">
        <f t="shared" si="277"/>
        <v>0.02</v>
      </c>
      <c r="BZ68" s="35">
        <f t="shared" ref="BZ68:CR68" si="286">BY68+($CS68-$BY68)/($CS$2-$BY$2)</f>
        <v>2.2499999999999999E-2</v>
      </c>
      <c r="CA68" s="35">
        <f t="shared" si="286"/>
        <v>2.4999999999999998E-2</v>
      </c>
      <c r="CB68" s="35">
        <f t="shared" si="286"/>
        <v>2.7499999999999997E-2</v>
      </c>
      <c r="CC68" s="35">
        <f t="shared" si="286"/>
        <v>2.9999999999999995E-2</v>
      </c>
      <c r="CD68" s="35">
        <f t="shared" si="286"/>
        <v>3.2499999999999994E-2</v>
      </c>
      <c r="CE68" s="35">
        <f t="shared" si="286"/>
        <v>3.4999999999999996E-2</v>
      </c>
      <c r="CF68" s="35">
        <f t="shared" si="286"/>
        <v>3.7499999999999999E-2</v>
      </c>
      <c r="CG68" s="35">
        <f t="shared" si="286"/>
        <v>0.04</v>
      </c>
      <c r="CH68" s="35">
        <f t="shared" si="286"/>
        <v>4.2500000000000003E-2</v>
      </c>
      <c r="CI68" s="35">
        <f t="shared" si="286"/>
        <v>4.5000000000000005E-2</v>
      </c>
      <c r="CJ68" s="35">
        <f t="shared" si="286"/>
        <v>4.7500000000000007E-2</v>
      </c>
      <c r="CK68" s="35">
        <f t="shared" si="286"/>
        <v>5.000000000000001E-2</v>
      </c>
      <c r="CL68" s="35">
        <f t="shared" si="286"/>
        <v>5.2500000000000012E-2</v>
      </c>
      <c r="CM68" s="35">
        <f t="shared" si="286"/>
        <v>5.5000000000000014E-2</v>
      </c>
      <c r="CN68" s="35">
        <f t="shared" si="286"/>
        <v>5.7500000000000016E-2</v>
      </c>
      <c r="CO68" s="35">
        <f t="shared" si="286"/>
        <v>6.0000000000000019E-2</v>
      </c>
      <c r="CP68" s="35">
        <f t="shared" si="286"/>
        <v>6.2500000000000014E-2</v>
      </c>
      <c r="CQ68" s="35">
        <f t="shared" si="286"/>
        <v>6.5000000000000016E-2</v>
      </c>
      <c r="CR68" s="35">
        <f t="shared" si="286"/>
        <v>6.7500000000000018E-2</v>
      </c>
      <c r="CS68" s="33">
        <f t="shared" si="279"/>
        <v>7.0000000000000007E-2</v>
      </c>
    </row>
    <row r="69" spans="1:97" x14ac:dyDescent="0.35">
      <c r="A69" s="107" t="s">
        <v>67</v>
      </c>
      <c r="B69" s="18" t="s">
        <v>100</v>
      </c>
      <c r="C69" s="49" t="s">
        <v>101</v>
      </c>
      <c r="D69" s="49" t="s">
        <v>102</v>
      </c>
      <c r="E69" s="20" t="s">
        <v>103</v>
      </c>
      <c r="F69" s="36" t="s">
        <v>104</v>
      </c>
      <c r="G69" s="132">
        <v>7</v>
      </c>
      <c r="H69" s="133"/>
      <c r="I69" s="133"/>
      <c r="J69" s="110">
        <v>7.6</v>
      </c>
      <c r="K69" s="111">
        <v>9</v>
      </c>
      <c r="L69" s="112">
        <v>7.6</v>
      </c>
      <c r="M69" s="113">
        <v>9</v>
      </c>
      <c r="N69" s="114">
        <v>7.6</v>
      </c>
      <c r="O69" s="115">
        <v>9</v>
      </c>
      <c r="P69" s="116">
        <v>7.6</v>
      </c>
      <c r="Q69" s="117">
        <v>9</v>
      </c>
      <c r="R69" s="104">
        <v>8</v>
      </c>
      <c r="S69" s="34">
        <v>9</v>
      </c>
      <c r="T69" s="34">
        <v>8</v>
      </c>
      <c r="U69" s="34">
        <v>9</v>
      </c>
      <c r="W69" s="34">
        <f t="shared" si="280"/>
        <v>7</v>
      </c>
      <c r="X69" s="106">
        <f t="shared" ref="X69:AL69" si="287">W69+($AM69-$W69)/($AM$2-$W$2)</f>
        <v>7.0625</v>
      </c>
      <c r="Y69" s="106">
        <f t="shared" si="287"/>
        <v>7.125</v>
      </c>
      <c r="Z69" s="106">
        <f t="shared" si="287"/>
        <v>7.1875</v>
      </c>
      <c r="AA69" s="106">
        <f t="shared" si="287"/>
        <v>7.25</v>
      </c>
      <c r="AB69" s="106">
        <f t="shared" si="287"/>
        <v>7.3125</v>
      </c>
      <c r="AC69" s="106">
        <f t="shared" si="287"/>
        <v>7.375</v>
      </c>
      <c r="AD69" s="106">
        <f t="shared" si="287"/>
        <v>7.4375</v>
      </c>
      <c r="AE69" s="106">
        <f t="shared" si="287"/>
        <v>7.5</v>
      </c>
      <c r="AF69" s="106">
        <f t="shared" si="287"/>
        <v>7.5625</v>
      </c>
      <c r="AG69" s="106">
        <f t="shared" si="287"/>
        <v>7.625</v>
      </c>
      <c r="AH69" s="106">
        <f t="shared" si="287"/>
        <v>7.6875</v>
      </c>
      <c r="AI69" s="106">
        <f t="shared" si="287"/>
        <v>7.75</v>
      </c>
      <c r="AJ69" s="106">
        <f t="shared" si="287"/>
        <v>7.8125</v>
      </c>
      <c r="AK69" s="106">
        <f t="shared" si="287"/>
        <v>7.875</v>
      </c>
      <c r="AL69" s="106">
        <f t="shared" si="287"/>
        <v>7.9375</v>
      </c>
      <c r="AM69" s="106">
        <f t="shared" si="282"/>
        <v>8</v>
      </c>
      <c r="AN69" s="106">
        <f t="shared" ref="AN69:BF69" si="288">AM69+($BG69-$AM69)/($BG$2-$AM$2)</f>
        <v>8.0500000000000007</v>
      </c>
      <c r="AO69" s="106">
        <f t="shared" si="288"/>
        <v>8.1000000000000014</v>
      </c>
      <c r="AP69" s="106">
        <f t="shared" si="288"/>
        <v>8.1500000000000021</v>
      </c>
      <c r="AQ69" s="106">
        <f t="shared" si="288"/>
        <v>8.2000000000000028</v>
      </c>
      <c r="AR69" s="106">
        <f t="shared" si="288"/>
        <v>8.2500000000000036</v>
      </c>
      <c r="AS69" s="106">
        <f t="shared" si="288"/>
        <v>8.3000000000000043</v>
      </c>
      <c r="AT69" s="106">
        <f t="shared" si="288"/>
        <v>8.350000000000005</v>
      </c>
      <c r="AU69" s="106">
        <f t="shared" si="288"/>
        <v>8.4000000000000057</v>
      </c>
      <c r="AV69" s="106">
        <f t="shared" si="288"/>
        <v>8.4500000000000064</v>
      </c>
      <c r="AW69" s="106">
        <f t="shared" si="288"/>
        <v>8.5000000000000071</v>
      </c>
      <c r="AX69" s="106">
        <f t="shared" si="288"/>
        <v>8.5500000000000078</v>
      </c>
      <c r="AY69" s="106">
        <f t="shared" si="288"/>
        <v>8.6000000000000085</v>
      </c>
      <c r="AZ69" s="106">
        <f t="shared" si="288"/>
        <v>8.6500000000000092</v>
      </c>
      <c r="BA69" s="106">
        <f t="shared" si="288"/>
        <v>8.7000000000000099</v>
      </c>
      <c r="BB69" s="106">
        <f t="shared" si="288"/>
        <v>8.7500000000000107</v>
      </c>
      <c r="BC69" s="106">
        <f t="shared" si="288"/>
        <v>8.8000000000000114</v>
      </c>
      <c r="BD69" s="106">
        <f t="shared" si="288"/>
        <v>8.8500000000000121</v>
      </c>
      <c r="BE69" s="106">
        <f t="shared" si="288"/>
        <v>8.9000000000000128</v>
      </c>
      <c r="BF69" s="106">
        <f t="shared" si="288"/>
        <v>8.9500000000000135</v>
      </c>
      <c r="BG69" s="106">
        <f t="shared" si="284"/>
        <v>9</v>
      </c>
      <c r="BI69" s="34">
        <f t="shared" si="275"/>
        <v>7</v>
      </c>
      <c r="BJ69" s="35">
        <f t="shared" ref="BJ69:BX69" si="289">BI69+($BY69-$BI69)/($BY$2-$BI$2)</f>
        <v>7.0625</v>
      </c>
      <c r="BK69" s="35">
        <f t="shared" si="289"/>
        <v>7.125</v>
      </c>
      <c r="BL69" s="35">
        <f t="shared" si="289"/>
        <v>7.1875</v>
      </c>
      <c r="BM69" s="35">
        <f t="shared" si="289"/>
        <v>7.25</v>
      </c>
      <c r="BN69" s="35">
        <f t="shared" si="289"/>
        <v>7.3125</v>
      </c>
      <c r="BO69" s="35">
        <f t="shared" si="289"/>
        <v>7.375</v>
      </c>
      <c r="BP69" s="35">
        <f t="shared" si="289"/>
        <v>7.4375</v>
      </c>
      <c r="BQ69" s="35">
        <f t="shared" si="289"/>
        <v>7.5</v>
      </c>
      <c r="BR69" s="35">
        <f t="shared" si="289"/>
        <v>7.5625</v>
      </c>
      <c r="BS69" s="35">
        <f t="shared" si="289"/>
        <v>7.625</v>
      </c>
      <c r="BT69" s="35">
        <f t="shared" si="289"/>
        <v>7.6875</v>
      </c>
      <c r="BU69" s="35">
        <f t="shared" si="289"/>
        <v>7.75</v>
      </c>
      <c r="BV69" s="35">
        <f t="shared" si="289"/>
        <v>7.8125</v>
      </c>
      <c r="BW69" s="35">
        <f t="shared" si="289"/>
        <v>7.875</v>
      </c>
      <c r="BX69" s="35">
        <f t="shared" si="289"/>
        <v>7.9375</v>
      </c>
      <c r="BY69" s="33">
        <f t="shared" si="277"/>
        <v>8</v>
      </c>
      <c r="BZ69" s="35">
        <f t="shared" ref="BZ69:CR69" si="290">BY69+($CS69-$BY69)/($CS$2-$BY$2)</f>
        <v>8.0500000000000007</v>
      </c>
      <c r="CA69" s="35">
        <f t="shared" si="290"/>
        <v>8.1000000000000014</v>
      </c>
      <c r="CB69" s="35">
        <f t="shared" si="290"/>
        <v>8.1500000000000021</v>
      </c>
      <c r="CC69" s="35">
        <f t="shared" si="290"/>
        <v>8.2000000000000028</v>
      </c>
      <c r="CD69" s="35">
        <f t="shared" si="290"/>
        <v>8.2500000000000036</v>
      </c>
      <c r="CE69" s="35">
        <f t="shared" si="290"/>
        <v>8.3000000000000043</v>
      </c>
      <c r="CF69" s="35">
        <f t="shared" si="290"/>
        <v>8.350000000000005</v>
      </c>
      <c r="CG69" s="35">
        <f t="shared" si="290"/>
        <v>8.4000000000000057</v>
      </c>
      <c r="CH69" s="35">
        <f t="shared" si="290"/>
        <v>8.4500000000000064</v>
      </c>
      <c r="CI69" s="35">
        <f t="shared" si="290"/>
        <v>8.5000000000000071</v>
      </c>
      <c r="CJ69" s="35">
        <f t="shared" si="290"/>
        <v>8.5500000000000078</v>
      </c>
      <c r="CK69" s="35">
        <f t="shared" si="290"/>
        <v>8.6000000000000085</v>
      </c>
      <c r="CL69" s="35">
        <f t="shared" si="290"/>
        <v>8.6500000000000092</v>
      </c>
      <c r="CM69" s="35">
        <f t="shared" si="290"/>
        <v>8.7000000000000099</v>
      </c>
      <c r="CN69" s="35">
        <f t="shared" si="290"/>
        <v>8.7500000000000107</v>
      </c>
      <c r="CO69" s="35">
        <f t="shared" si="290"/>
        <v>8.8000000000000114</v>
      </c>
      <c r="CP69" s="35">
        <f t="shared" si="290"/>
        <v>8.8500000000000121</v>
      </c>
      <c r="CQ69" s="35">
        <f t="shared" si="290"/>
        <v>8.9000000000000128</v>
      </c>
      <c r="CR69" s="35">
        <f t="shared" si="290"/>
        <v>8.9500000000000135</v>
      </c>
      <c r="CS69" s="33">
        <f t="shared" si="279"/>
        <v>9</v>
      </c>
    </row>
    <row r="70" spans="1:97" x14ac:dyDescent="0.35">
      <c r="A70" s="107" t="s">
        <v>67</v>
      </c>
      <c r="B70" s="18" t="s">
        <v>100</v>
      </c>
      <c r="C70" s="49" t="s">
        <v>101</v>
      </c>
      <c r="D70" s="49" t="s">
        <v>105</v>
      </c>
      <c r="E70" s="20" t="s">
        <v>106</v>
      </c>
      <c r="F70" s="36" t="s">
        <v>104</v>
      </c>
      <c r="G70" s="132">
        <v>3</v>
      </c>
      <c r="H70" s="133"/>
      <c r="I70" s="133"/>
      <c r="J70" s="110">
        <v>3.6</v>
      </c>
      <c r="K70" s="111">
        <v>4.5</v>
      </c>
      <c r="L70" s="112">
        <v>3.6</v>
      </c>
      <c r="M70" s="113">
        <v>4.5</v>
      </c>
      <c r="N70" s="114">
        <v>3.6</v>
      </c>
      <c r="O70" s="115">
        <v>4.5</v>
      </c>
      <c r="P70" s="116">
        <v>3.6</v>
      </c>
      <c r="Q70" s="117">
        <v>4.5</v>
      </c>
      <c r="R70" s="104">
        <v>4</v>
      </c>
      <c r="S70" s="34">
        <v>5</v>
      </c>
      <c r="T70" s="34">
        <v>4</v>
      </c>
      <c r="U70" s="34">
        <v>5</v>
      </c>
      <c r="W70" s="34">
        <f t="shared" si="280"/>
        <v>3</v>
      </c>
      <c r="X70" s="106">
        <f t="shared" ref="X70:AL70" si="291">W70+($AM70-$W70)/($AM$2-$W$2)</f>
        <v>3.0625</v>
      </c>
      <c r="Y70" s="106">
        <f t="shared" si="291"/>
        <v>3.125</v>
      </c>
      <c r="Z70" s="106">
        <f t="shared" si="291"/>
        <v>3.1875</v>
      </c>
      <c r="AA70" s="106">
        <f t="shared" si="291"/>
        <v>3.25</v>
      </c>
      <c r="AB70" s="106">
        <f t="shared" si="291"/>
        <v>3.3125</v>
      </c>
      <c r="AC70" s="106">
        <f t="shared" si="291"/>
        <v>3.375</v>
      </c>
      <c r="AD70" s="106">
        <f t="shared" si="291"/>
        <v>3.4375</v>
      </c>
      <c r="AE70" s="106">
        <f t="shared" si="291"/>
        <v>3.5</v>
      </c>
      <c r="AF70" s="106">
        <f t="shared" si="291"/>
        <v>3.5625</v>
      </c>
      <c r="AG70" s="106">
        <f t="shared" si="291"/>
        <v>3.625</v>
      </c>
      <c r="AH70" s="106">
        <f t="shared" si="291"/>
        <v>3.6875</v>
      </c>
      <c r="AI70" s="106">
        <f t="shared" si="291"/>
        <v>3.75</v>
      </c>
      <c r="AJ70" s="106">
        <f t="shared" si="291"/>
        <v>3.8125</v>
      </c>
      <c r="AK70" s="106">
        <f t="shared" si="291"/>
        <v>3.875</v>
      </c>
      <c r="AL70" s="106">
        <f t="shared" si="291"/>
        <v>3.9375</v>
      </c>
      <c r="AM70" s="106">
        <f t="shared" si="282"/>
        <v>4</v>
      </c>
      <c r="AN70" s="106">
        <f t="shared" ref="AN70:BF70" si="292">AM70+($BG70-$AM70)/($BG$2-$AM$2)</f>
        <v>4.05</v>
      </c>
      <c r="AO70" s="106">
        <f t="shared" si="292"/>
        <v>4.0999999999999996</v>
      </c>
      <c r="AP70" s="106">
        <f t="shared" si="292"/>
        <v>4.1499999999999995</v>
      </c>
      <c r="AQ70" s="106">
        <f t="shared" si="292"/>
        <v>4.1999999999999993</v>
      </c>
      <c r="AR70" s="106">
        <f t="shared" si="292"/>
        <v>4.2499999999999991</v>
      </c>
      <c r="AS70" s="106">
        <f t="shared" si="292"/>
        <v>4.2999999999999989</v>
      </c>
      <c r="AT70" s="106">
        <f t="shared" si="292"/>
        <v>4.3499999999999988</v>
      </c>
      <c r="AU70" s="106">
        <f t="shared" si="292"/>
        <v>4.3999999999999986</v>
      </c>
      <c r="AV70" s="106">
        <f t="shared" si="292"/>
        <v>4.4499999999999984</v>
      </c>
      <c r="AW70" s="106">
        <f t="shared" si="292"/>
        <v>4.4999999999999982</v>
      </c>
      <c r="AX70" s="106">
        <f t="shared" si="292"/>
        <v>4.549999999999998</v>
      </c>
      <c r="AY70" s="106">
        <f t="shared" si="292"/>
        <v>4.5999999999999979</v>
      </c>
      <c r="AZ70" s="106">
        <f t="shared" si="292"/>
        <v>4.6499999999999977</v>
      </c>
      <c r="BA70" s="106">
        <f t="shared" si="292"/>
        <v>4.6999999999999975</v>
      </c>
      <c r="BB70" s="106">
        <f t="shared" si="292"/>
        <v>4.7499999999999973</v>
      </c>
      <c r="BC70" s="106">
        <f t="shared" si="292"/>
        <v>4.7999999999999972</v>
      </c>
      <c r="BD70" s="106">
        <f t="shared" si="292"/>
        <v>4.849999999999997</v>
      </c>
      <c r="BE70" s="106">
        <f t="shared" si="292"/>
        <v>4.8999999999999968</v>
      </c>
      <c r="BF70" s="106">
        <f t="shared" si="292"/>
        <v>4.9499999999999966</v>
      </c>
      <c r="BG70" s="106">
        <f t="shared" si="284"/>
        <v>5</v>
      </c>
      <c r="BI70" s="34">
        <f t="shared" si="275"/>
        <v>3</v>
      </c>
      <c r="BJ70" s="35">
        <f t="shared" ref="BJ70:BX70" si="293">BI70+($BY70-$BI70)/($BY$2-$BI$2)</f>
        <v>3.0625</v>
      </c>
      <c r="BK70" s="35">
        <f t="shared" si="293"/>
        <v>3.125</v>
      </c>
      <c r="BL70" s="35">
        <f t="shared" si="293"/>
        <v>3.1875</v>
      </c>
      <c r="BM70" s="35">
        <f t="shared" si="293"/>
        <v>3.25</v>
      </c>
      <c r="BN70" s="35">
        <f t="shared" si="293"/>
        <v>3.3125</v>
      </c>
      <c r="BO70" s="35">
        <f t="shared" si="293"/>
        <v>3.375</v>
      </c>
      <c r="BP70" s="35">
        <f t="shared" si="293"/>
        <v>3.4375</v>
      </c>
      <c r="BQ70" s="35">
        <f t="shared" si="293"/>
        <v>3.5</v>
      </c>
      <c r="BR70" s="35">
        <f t="shared" si="293"/>
        <v>3.5625</v>
      </c>
      <c r="BS70" s="35">
        <f t="shared" si="293"/>
        <v>3.625</v>
      </c>
      <c r="BT70" s="35">
        <f t="shared" si="293"/>
        <v>3.6875</v>
      </c>
      <c r="BU70" s="35">
        <f t="shared" si="293"/>
        <v>3.75</v>
      </c>
      <c r="BV70" s="35">
        <f t="shared" si="293"/>
        <v>3.8125</v>
      </c>
      <c r="BW70" s="35">
        <f t="shared" si="293"/>
        <v>3.875</v>
      </c>
      <c r="BX70" s="35">
        <f t="shared" si="293"/>
        <v>3.9375</v>
      </c>
      <c r="BY70" s="33">
        <f t="shared" si="277"/>
        <v>4</v>
      </c>
      <c r="BZ70" s="35">
        <f t="shared" ref="BZ70:CR70" si="294">BY70+($CS70-$BY70)/($CS$2-$BY$2)</f>
        <v>4.05</v>
      </c>
      <c r="CA70" s="35">
        <f t="shared" si="294"/>
        <v>4.0999999999999996</v>
      </c>
      <c r="CB70" s="35">
        <f t="shared" si="294"/>
        <v>4.1499999999999995</v>
      </c>
      <c r="CC70" s="35">
        <f t="shared" si="294"/>
        <v>4.1999999999999993</v>
      </c>
      <c r="CD70" s="35">
        <f t="shared" si="294"/>
        <v>4.2499999999999991</v>
      </c>
      <c r="CE70" s="35">
        <f t="shared" si="294"/>
        <v>4.2999999999999989</v>
      </c>
      <c r="CF70" s="35">
        <f t="shared" si="294"/>
        <v>4.3499999999999988</v>
      </c>
      <c r="CG70" s="35">
        <f t="shared" si="294"/>
        <v>4.3999999999999986</v>
      </c>
      <c r="CH70" s="35">
        <f t="shared" si="294"/>
        <v>4.4499999999999984</v>
      </c>
      <c r="CI70" s="35">
        <f t="shared" si="294"/>
        <v>4.4999999999999982</v>
      </c>
      <c r="CJ70" s="35">
        <f t="shared" si="294"/>
        <v>4.549999999999998</v>
      </c>
      <c r="CK70" s="35">
        <f t="shared" si="294"/>
        <v>4.5999999999999979</v>
      </c>
      <c r="CL70" s="35">
        <f t="shared" si="294"/>
        <v>4.6499999999999977</v>
      </c>
      <c r="CM70" s="35">
        <f t="shared" si="294"/>
        <v>4.6999999999999975</v>
      </c>
      <c r="CN70" s="35">
        <f t="shared" si="294"/>
        <v>4.7499999999999973</v>
      </c>
      <c r="CO70" s="35">
        <f t="shared" si="294"/>
        <v>4.7999999999999972</v>
      </c>
      <c r="CP70" s="35">
        <f t="shared" si="294"/>
        <v>4.849999999999997</v>
      </c>
      <c r="CQ70" s="35">
        <f t="shared" si="294"/>
        <v>4.8999999999999968</v>
      </c>
      <c r="CR70" s="35">
        <f t="shared" si="294"/>
        <v>4.9499999999999966</v>
      </c>
      <c r="CS70" s="33">
        <f t="shared" si="279"/>
        <v>5</v>
      </c>
    </row>
    <row r="71" spans="1:97" x14ac:dyDescent="0.35">
      <c r="A71" s="107" t="s">
        <v>67</v>
      </c>
      <c r="B71" s="18" t="s">
        <v>100</v>
      </c>
      <c r="C71" s="49" t="s">
        <v>101</v>
      </c>
      <c r="D71" s="49" t="s">
        <v>107</v>
      </c>
      <c r="E71" s="20" t="s">
        <v>103</v>
      </c>
      <c r="F71" s="36" t="s">
        <v>104</v>
      </c>
      <c r="G71" s="132">
        <v>4</v>
      </c>
      <c r="H71" s="133"/>
      <c r="I71" s="133"/>
      <c r="J71" s="110">
        <v>4.5999999999999996</v>
      </c>
      <c r="K71" s="111">
        <v>5.5</v>
      </c>
      <c r="L71" s="112">
        <v>4.5999999999999996</v>
      </c>
      <c r="M71" s="113">
        <v>5.5</v>
      </c>
      <c r="N71" s="114">
        <v>4.5999999999999996</v>
      </c>
      <c r="O71" s="115">
        <v>5.5</v>
      </c>
      <c r="P71" s="116">
        <v>4.5999999999999996</v>
      </c>
      <c r="Q71" s="117">
        <v>5.5</v>
      </c>
      <c r="R71" s="104">
        <v>5</v>
      </c>
      <c r="S71" s="34">
        <v>6</v>
      </c>
      <c r="T71" s="34">
        <v>5</v>
      </c>
      <c r="U71" s="34">
        <v>6</v>
      </c>
      <c r="W71" s="34">
        <f t="shared" si="280"/>
        <v>4</v>
      </c>
      <c r="X71" s="106">
        <f t="shared" ref="X71:AL71" si="295">W71+($AM71-$W71)/($AM$2-$W$2)</f>
        <v>4.0625</v>
      </c>
      <c r="Y71" s="106">
        <f t="shared" si="295"/>
        <v>4.125</v>
      </c>
      <c r="Z71" s="106">
        <f t="shared" si="295"/>
        <v>4.1875</v>
      </c>
      <c r="AA71" s="106">
        <f t="shared" si="295"/>
        <v>4.25</v>
      </c>
      <c r="AB71" s="106">
        <f t="shared" si="295"/>
        <v>4.3125</v>
      </c>
      <c r="AC71" s="106">
        <f t="shared" si="295"/>
        <v>4.375</v>
      </c>
      <c r="AD71" s="106">
        <f t="shared" si="295"/>
        <v>4.4375</v>
      </c>
      <c r="AE71" s="106">
        <f t="shared" si="295"/>
        <v>4.5</v>
      </c>
      <c r="AF71" s="106">
        <f t="shared" si="295"/>
        <v>4.5625</v>
      </c>
      <c r="AG71" s="106">
        <f t="shared" si="295"/>
        <v>4.625</v>
      </c>
      <c r="AH71" s="106">
        <f t="shared" si="295"/>
        <v>4.6875</v>
      </c>
      <c r="AI71" s="106">
        <f t="shared" si="295"/>
        <v>4.75</v>
      </c>
      <c r="AJ71" s="106">
        <f t="shared" si="295"/>
        <v>4.8125</v>
      </c>
      <c r="AK71" s="106">
        <f t="shared" si="295"/>
        <v>4.875</v>
      </c>
      <c r="AL71" s="106">
        <f t="shared" si="295"/>
        <v>4.9375</v>
      </c>
      <c r="AM71" s="106">
        <f t="shared" si="282"/>
        <v>5</v>
      </c>
      <c r="AN71" s="106">
        <f t="shared" ref="AN71:BF71" si="296">AM71+($BG71-$AM71)/($BG$2-$AM$2)</f>
        <v>5.05</v>
      </c>
      <c r="AO71" s="106">
        <f t="shared" si="296"/>
        <v>5.0999999999999996</v>
      </c>
      <c r="AP71" s="106">
        <f t="shared" si="296"/>
        <v>5.1499999999999995</v>
      </c>
      <c r="AQ71" s="106">
        <f t="shared" si="296"/>
        <v>5.1999999999999993</v>
      </c>
      <c r="AR71" s="106">
        <f t="shared" si="296"/>
        <v>5.2499999999999991</v>
      </c>
      <c r="AS71" s="106">
        <f t="shared" si="296"/>
        <v>5.2999999999999989</v>
      </c>
      <c r="AT71" s="106">
        <f t="shared" si="296"/>
        <v>5.3499999999999988</v>
      </c>
      <c r="AU71" s="106">
        <f t="shared" si="296"/>
        <v>5.3999999999999986</v>
      </c>
      <c r="AV71" s="106">
        <f t="shared" si="296"/>
        <v>5.4499999999999984</v>
      </c>
      <c r="AW71" s="106">
        <f t="shared" si="296"/>
        <v>5.4999999999999982</v>
      </c>
      <c r="AX71" s="106">
        <f t="shared" si="296"/>
        <v>5.549999999999998</v>
      </c>
      <c r="AY71" s="106">
        <f t="shared" si="296"/>
        <v>5.5999999999999979</v>
      </c>
      <c r="AZ71" s="106">
        <f t="shared" si="296"/>
        <v>5.6499999999999977</v>
      </c>
      <c r="BA71" s="106">
        <f t="shared" si="296"/>
        <v>5.6999999999999975</v>
      </c>
      <c r="BB71" s="106">
        <f t="shared" si="296"/>
        <v>5.7499999999999973</v>
      </c>
      <c r="BC71" s="106">
        <f t="shared" si="296"/>
        <v>5.7999999999999972</v>
      </c>
      <c r="BD71" s="106">
        <f t="shared" si="296"/>
        <v>5.849999999999997</v>
      </c>
      <c r="BE71" s="106">
        <f t="shared" si="296"/>
        <v>5.8999999999999968</v>
      </c>
      <c r="BF71" s="106">
        <f t="shared" si="296"/>
        <v>5.9499999999999966</v>
      </c>
      <c r="BG71" s="106">
        <f t="shared" si="284"/>
        <v>6</v>
      </c>
      <c r="BI71" s="34">
        <f t="shared" si="275"/>
        <v>4</v>
      </c>
      <c r="BJ71" s="35">
        <f t="shared" ref="BJ71:BX71" si="297">BI71+($BY71-$BI71)/($BY$2-$BI$2)</f>
        <v>4.0625</v>
      </c>
      <c r="BK71" s="35">
        <f t="shared" si="297"/>
        <v>4.125</v>
      </c>
      <c r="BL71" s="35">
        <f t="shared" si="297"/>
        <v>4.1875</v>
      </c>
      <c r="BM71" s="35">
        <f t="shared" si="297"/>
        <v>4.25</v>
      </c>
      <c r="BN71" s="35">
        <f t="shared" si="297"/>
        <v>4.3125</v>
      </c>
      <c r="BO71" s="35">
        <f t="shared" si="297"/>
        <v>4.375</v>
      </c>
      <c r="BP71" s="35">
        <f t="shared" si="297"/>
        <v>4.4375</v>
      </c>
      <c r="BQ71" s="35">
        <f t="shared" si="297"/>
        <v>4.5</v>
      </c>
      <c r="BR71" s="35">
        <f t="shared" si="297"/>
        <v>4.5625</v>
      </c>
      <c r="BS71" s="35">
        <f t="shared" si="297"/>
        <v>4.625</v>
      </c>
      <c r="BT71" s="35">
        <f t="shared" si="297"/>
        <v>4.6875</v>
      </c>
      <c r="BU71" s="35">
        <f t="shared" si="297"/>
        <v>4.75</v>
      </c>
      <c r="BV71" s="35">
        <f t="shared" si="297"/>
        <v>4.8125</v>
      </c>
      <c r="BW71" s="35">
        <f t="shared" si="297"/>
        <v>4.875</v>
      </c>
      <c r="BX71" s="35">
        <f t="shared" si="297"/>
        <v>4.9375</v>
      </c>
      <c r="BY71" s="33">
        <f t="shared" si="277"/>
        <v>5</v>
      </c>
      <c r="BZ71" s="35">
        <f t="shared" ref="BZ71:CR71" si="298">BY71+($CS71-$BY71)/($CS$2-$BY$2)</f>
        <v>5.05</v>
      </c>
      <c r="CA71" s="35">
        <f t="shared" si="298"/>
        <v>5.0999999999999996</v>
      </c>
      <c r="CB71" s="35">
        <f t="shared" si="298"/>
        <v>5.1499999999999995</v>
      </c>
      <c r="CC71" s="35">
        <f t="shared" si="298"/>
        <v>5.1999999999999993</v>
      </c>
      <c r="CD71" s="35">
        <f t="shared" si="298"/>
        <v>5.2499999999999991</v>
      </c>
      <c r="CE71" s="35">
        <f t="shared" si="298"/>
        <v>5.2999999999999989</v>
      </c>
      <c r="CF71" s="35">
        <f t="shared" si="298"/>
        <v>5.3499999999999988</v>
      </c>
      <c r="CG71" s="35">
        <f t="shared" si="298"/>
        <v>5.3999999999999986</v>
      </c>
      <c r="CH71" s="35">
        <f t="shared" si="298"/>
        <v>5.4499999999999984</v>
      </c>
      <c r="CI71" s="35">
        <f t="shared" si="298"/>
        <v>5.4999999999999982</v>
      </c>
      <c r="CJ71" s="35">
        <f t="shared" si="298"/>
        <v>5.549999999999998</v>
      </c>
      <c r="CK71" s="35">
        <f t="shared" si="298"/>
        <v>5.5999999999999979</v>
      </c>
      <c r="CL71" s="35">
        <f t="shared" si="298"/>
        <v>5.6499999999999977</v>
      </c>
      <c r="CM71" s="35">
        <f t="shared" si="298"/>
        <v>5.6999999999999975</v>
      </c>
      <c r="CN71" s="35">
        <f t="shared" si="298"/>
        <v>5.7499999999999973</v>
      </c>
      <c r="CO71" s="35">
        <f t="shared" si="298"/>
        <v>5.7999999999999972</v>
      </c>
      <c r="CP71" s="35">
        <f t="shared" si="298"/>
        <v>5.849999999999997</v>
      </c>
      <c r="CQ71" s="35">
        <f t="shared" si="298"/>
        <v>5.8999999999999968</v>
      </c>
      <c r="CR71" s="35">
        <f t="shared" si="298"/>
        <v>5.9499999999999966</v>
      </c>
      <c r="CS71" s="33">
        <f t="shared" si="279"/>
        <v>6</v>
      </c>
    </row>
    <row r="72" spans="1:97" x14ac:dyDescent="0.35">
      <c r="A72" s="107" t="s">
        <v>67</v>
      </c>
      <c r="B72" s="18" t="s">
        <v>100</v>
      </c>
      <c r="C72" s="49" t="s">
        <v>108</v>
      </c>
      <c r="D72" s="49"/>
      <c r="E72" s="20" t="s">
        <v>109</v>
      </c>
      <c r="F72" s="36" t="s">
        <v>95</v>
      </c>
      <c r="G72" s="120">
        <v>0</v>
      </c>
      <c r="H72" s="121"/>
      <c r="I72" s="121"/>
      <c r="J72" s="122">
        <v>1.6E-2</v>
      </c>
      <c r="K72" s="123">
        <v>0.05</v>
      </c>
      <c r="L72" s="124">
        <v>1.6E-2</v>
      </c>
      <c r="M72" s="125">
        <v>0.05</v>
      </c>
      <c r="N72" s="126">
        <v>1.6E-2</v>
      </c>
      <c r="O72" s="127">
        <v>0.05</v>
      </c>
      <c r="P72" s="128">
        <v>1.6E-2</v>
      </c>
      <c r="Q72" s="129">
        <v>0.05</v>
      </c>
      <c r="R72" s="130">
        <v>0.02</v>
      </c>
      <c r="S72" s="131">
        <v>0.05</v>
      </c>
      <c r="T72" s="131">
        <v>0.02</v>
      </c>
      <c r="U72" s="131">
        <v>0.05</v>
      </c>
      <c r="W72" s="34">
        <f t="shared" si="280"/>
        <v>0</v>
      </c>
      <c r="X72" s="35">
        <f t="shared" ref="X72:AL72" si="299">W72+($AM72-$W72)/($AM$2-$W$2)</f>
        <v>1.25E-3</v>
      </c>
      <c r="Y72" s="35">
        <f t="shared" si="299"/>
        <v>2.5000000000000001E-3</v>
      </c>
      <c r="Z72" s="35">
        <f t="shared" si="299"/>
        <v>3.7499999999999999E-3</v>
      </c>
      <c r="AA72" s="35">
        <f t="shared" si="299"/>
        <v>5.0000000000000001E-3</v>
      </c>
      <c r="AB72" s="35">
        <f t="shared" si="299"/>
        <v>6.2500000000000003E-3</v>
      </c>
      <c r="AC72" s="35">
        <f t="shared" si="299"/>
        <v>7.5000000000000006E-3</v>
      </c>
      <c r="AD72" s="35">
        <f t="shared" si="299"/>
        <v>8.7500000000000008E-3</v>
      </c>
      <c r="AE72" s="35">
        <f t="shared" si="299"/>
        <v>0.01</v>
      </c>
      <c r="AF72" s="35">
        <f t="shared" si="299"/>
        <v>1.125E-2</v>
      </c>
      <c r="AG72" s="35">
        <f t="shared" si="299"/>
        <v>1.2499999999999999E-2</v>
      </c>
      <c r="AH72" s="35">
        <f t="shared" si="299"/>
        <v>1.3749999999999998E-2</v>
      </c>
      <c r="AI72" s="35">
        <f t="shared" si="299"/>
        <v>1.4999999999999998E-2</v>
      </c>
      <c r="AJ72" s="35">
        <f t="shared" si="299"/>
        <v>1.6249999999999997E-2</v>
      </c>
      <c r="AK72" s="35">
        <f t="shared" si="299"/>
        <v>1.7499999999999998E-2</v>
      </c>
      <c r="AL72" s="35">
        <f t="shared" si="299"/>
        <v>1.8749999999999999E-2</v>
      </c>
      <c r="AM72" s="33">
        <f t="shared" si="282"/>
        <v>0.02</v>
      </c>
      <c r="AN72" s="35">
        <f t="shared" ref="AN72:BF72" si="300">AM72+($BG72-$AM72)/($BG$2-$AM$2)</f>
        <v>2.1500000000000002E-2</v>
      </c>
      <c r="AO72" s="35">
        <f t="shared" si="300"/>
        <v>2.3000000000000003E-2</v>
      </c>
      <c r="AP72" s="35">
        <f t="shared" si="300"/>
        <v>2.4500000000000004E-2</v>
      </c>
      <c r="AQ72" s="35">
        <f t="shared" si="300"/>
        <v>2.6000000000000006E-2</v>
      </c>
      <c r="AR72" s="35">
        <f t="shared" si="300"/>
        <v>2.7500000000000007E-2</v>
      </c>
      <c r="AS72" s="35">
        <f t="shared" si="300"/>
        <v>2.9000000000000008E-2</v>
      </c>
      <c r="AT72" s="35">
        <f t="shared" si="300"/>
        <v>3.050000000000001E-2</v>
      </c>
      <c r="AU72" s="35">
        <f t="shared" si="300"/>
        <v>3.2000000000000008E-2</v>
      </c>
      <c r="AV72" s="35">
        <f t="shared" si="300"/>
        <v>3.3500000000000009E-2</v>
      </c>
      <c r="AW72" s="35">
        <f t="shared" si="300"/>
        <v>3.500000000000001E-2</v>
      </c>
      <c r="AX72" s="35">
        <f t="shared" si="300"/>
        <v>3.6500000000000012E-2</v>
      </c>
      <c r="AY72" s="35">
        <f t="shared" si="300"/>
        <v>3.8000000000000013E-2</v>
      </c>
      <c r="AZ72" s="35">
        <f t="shared" si="300"/>
        <v>3.9500000000000014E-2</v>
      </c>
      <c r="BA72" s="35">
        <f t="shared" si="300"/>
        <v>4.1000000000000016E-2</v>
      </c>
      <c r="BB72" s="35">
        <f t="shared" si="300"/>
        <v>4.2500000000000017E-2</v>
      </c>
      <c r="BC72" s="35">
        <f t="shared" si="300"/>
        <v>4.4000000000000018E-2</v>
      </c>
      <c r="BD72" s="35">
        <f t="shared" si="300"/>
        <v>4.550000000000002E-2</v>
      </c>
      <c r="BE72" s="35">
        <f t="shared" si="300"/>
        <v>4.7000000000000021E-2</v>
      </c>
      <c r="BF72" s="35">
        <f t="shared" si="300"/>
        <v>4.8500000000000022E-2</v>
      </c>
      <c r="BG72" s="33">
        <f t="shared" si="284"/>
        <v>0.05</v>
      </c>
      <c r="BI72" s="34">
        <f t="shared" si="275"/>
        <v>0</v>
      </c>
      <c r="BJ72" s="35">
        <f t="shared" ref="BJ72:BX72" si="301">BI72+($BY72-$BI72)/($BY$2-$BI$2)</f>
        <v>1.25E-3</v>
      </c>
      <c r="BK72" s="35">
        <f t="shared" si="301"/>
        <v>2.5000000000000001E-3</v>
      </c>
      <c r="BL72" s="35">
        <f t="shared" si="301"/>
        <v>3.7499999999999999E-3</v>
      </c>
      <c r="BM72" s="35">
        <f t="shared" si="301"/>
        <v>5.0000000000000001E-3</v>
      </c>
      <c r="BN72" s="35">
        <f t="shared" si="301"/>
        <v>6.2500000000000003E-3</v>
      </c>
      <c r="BO72" s="35">
        <f t="shared" si="301"/>
        <v>7.5000000000000006E-3</v>
      </c>
      <c r="BP72" s="35">
        <f t="shared" si="301"/>
        <v>8.7500000000000008E-3</v>
      </c>
      <c r="BQ72" s="35">
        <f t="shared" si="301"/>
        <v>0.01</v>
      </c>
      <c r="BR72" s="35">
        <f t="shared" si="301"/>
        <v>1.125E-2</v>
      </c>
      <c r="BS72" s="35">
        <f t="shared" si="301"/>
        <v>1.2499999999999999E-2</v>
      </c>
      <c r="BT72" s="35">
        <f t="shared" si="301"/>
        <v>1.3749999999999998E-2</v>
      </c>
      <c r="BU72" s="35">
        <f t="shared" si="301"/>
        <v>1.4999999999999998E-2</v>
      </c>
      <c r="BV72" s="35">
        <f t="shared" si="301"/>
        <v>1.6249999999999997E-2</v>
      </c>
      <c r="BW72" s="35">
        <f t="shared" si="301"/>
        <v>1.7499999999999998E-2</v>
      </c>
      <c r="BX72" s="35">
        <f t="shared" si="301"/>
        <v>1.8749999999999999E-2</v>
      </c>
      <c r="BY72" s="33">
        <f t="shared" si="277"/>
        <v>0.02</v>
      </c>
      <c r="BZ72" s="35">
        <f t="shared" ref="BZ72:CR72" si="302">BY72+($CS72-$BY72)/($CS$2-$BY$2)</f>
        <v>2.1500000000000002E-2</v>
      </c>
      <c r="CA72" s="35">
        <f t="shared" si="302"/>
        <v>2.3000000000000003E-2</v>
      </c>
      <c r="CB72" s="35">
        <f t="shared" si="302"/>
        <v>2.4500000000000004E-2</v>
      </c>
      <c r="CC72" s="35">
        <f t="shared" si="302"/>
        <v>2.6000000000000006E-2</v>
      </c>
      <c r="CD72" s="35">
        <f t="shared" si="302"/>
        <v>2.7500000000000007E-2</v>
      </c>
      <c r="CE72" s="35">
        <f t="shared" si="302"/>
        <v>2.9000000000000008E-2</v>
      </c>
      <c r="CF72" s="35">
        <f t="shared" si="302"/>
        <v>3.050000000000001E-2</v>
      </c>
      <c r="CG72" s="35">
        <f t="shared" si="302"/>
        <v>3.2000000000000008E-2</v>
      </c>
      <c r="CH72" s="35">
        <f t="shared" si="302"/>
        <v>3.3500000000000009E-2</v>
      </c>
      <c r="CI72" s="35">
        <f t="shared" si="302"/>
        <v>3.500000000000001E-2</v>
      </c>
      <c r="CJ72" s="35">
        <f t="shared" si="302"/>
        <v>3.6500000000000012E-2</v>
      </c>
      <c r="CK72" s="35">
        <f t="shared" si="302"/>
        <v>3.8000000000000013E-2</v>
      </c>
      <c r="CL72" s="35">
        <f t="shared" si="302"/>
        <v>3.9500000000000014E-2</v>
      </c>
      <c r="CM72" s="35">
        <f t="shared" si="302"/>
        <v>4.1000000000000016E-2</v>
      </c>
      <c r="CN72" s="35">
        <f t="shared" si="302"/>
        <v>4.2500000000000017E-2</v>
      </c>
      <c r="CO72" s="35">
        <f t="shared" si="302"/>
        <v>4.4000000000000018E-2</v>
      </c>
      <c r="CP72" s="35">
        <f t="shared" si="302"/>
        <v>4.550000000000002E-2</v>
      </c>
      <c r="CQ72" s="35">
        <f t="shared" si="302"/>
        <v>4.7000000000000021E-2</v>
      </c>
      <c r="CR72" s="35">
        <f t="shared" si="302"/>
        <v>4.8500000000000022E-2</v>
      </c>
      <c r="CS72" s="33">
        <f t="shared" si="279"/>
        <v>0.05</v>
      </c>
    </row>
    <row r="73" spans="1:97" x14ac:dyDescent="0.35">
      <c r="A73" s="107" t="s">
        <v>67</v>
      </c>
      <c r="B73" s="18" t="s">
        <v>92</v>
      </c>
      <c r="C73" s="49" t="s">
        <v>110</v>
      </c>
      <c r="D73" s="49"/>
      <c r="E73" s="20" t="s">
        <v>111</v>
      </c>
      <c r="F73" s="36" t="s">
        <v>95</v>
      </c>
      <c r="G73" s="120">
        <v>0.60499999999999998</v>
      </c>
      <c r="H73" s="121"/>
      <c r="I73" s="121"/>
      <c r="J73" s="122">
        <v>0.54400000000000004</v>
      </c>
      <c r="K73" s="123">
        <v>0.42</v>
      </c>
      <c r="L73" s="124">
        <v>0.48799999999999999</v>
      </c>
      <c r="M73" s="125">
        <v>0.27</v>
      </c>
      <c r="N73" s="126">
        <v>0.51100000000000001</v>
      </c>
      <c r="O73" s="127">
        <v>0.33</v>
      </c>
      <c r="P73" s="128">
        <v>0.56499999999999995</v>
      </c>
      <c r="Q73" s="129">
        <v>0.48</v>
      </c>
      <c r="R73" s="130">
        <v>0.56999999999999995</v>
      </c>
      <c r="S73" s="131">
        <v>0.48</v>
      </c>
      <c r="T73" s="131">
        <v>0.49</v>
      </c>
      <c r="U73" s="131">
        <v>0.27</v>
      </c>
      <c r="V73" s="1" t="s">
        <v>112</v>
      </c>
      <c r="W73" s="34">
        <f t="shared" si="280"/>
        <v>0.60499999999999998</v>
      </c>
      <c r="X73" s="35">
        <f t="shared" ref="X73:AL73" si="303">W73+($AM73-$W73)/($AM$2-$W$2)</f>
        <v>0.60281249999999997</v>
      </c>
      <c r="Y73" s="35">
        <f t="shared" si="303"/>
        <v>0.60062499999999996</v>
      </c>
      <c r="Z73" s="35">
        <f t="shared" si="303"/>
        <v>0.59843749999999996</v>
      </c>
      <c r="AA73" s="35">
        <f t="shared" si="303"/>
        <v>0.59624999999999995</v>
      </c>
      <c r="AB73" s="35">
        <f t="shared" si="303"/>
        <v>0.59406249999999994</v>
      </c>
      <c r="AC73" s="35">
        <f t="shared" si="303"/>
        <v>0.59187499999999993</v>
      </c>
      <c r="AD73" s="35">
        <f t="shared" si="303"/>
        <v>0.58968749999999992</v>
      </c>
      <c r="AE73" s="35">
        <f t="shared" si="303"/>
        <v>0.58749999999999991</v>
      </c>
      <c r="AF73" s="35">
        <f t="shared" si="303"/>
        <v>0.5853124999999999</v>
      </c>
      <c r="AG73" s="35">
        <f t="shared" si="303"/>
        <v>0.58312499999999989</v>
      </c>
      <c r="AH73" s="35">
        <f t="shared" si="303"/>
        <v>0.58093749999999988</v>
      </c>
      <c r="AI73" s="35">
        <f t="shared" si="303"/>
        <v>0.57874999999999988</v>
      </c>
      <c r="AJ73" s="35">
        <f t="shared" si="303"/>
        <v>0.57656249999999987</v>
      </c>
      <c r="AK73" s="35">
        <f t="shared" si="303"/>
        <v>0.57437499999999986</v>
      </c>
      <c r="AL73" s="35">
        <f t="shared" si="303"/>
        <v>0.57218749999999985</v>
      </c>
      <c r="AM73" s="33">
        <f t="shared" si="282"/>
        <v>0.56999999999999995</v>
      </c>
      <c r="AN73" s="35">
        <f t="shared" ref="AN73:BF73" si="304">AM73+($BG73-$AM73)/($BG$2-$AM$2)</f>
        <v>0.5655</v>
      </c>
      <c r="AO73" s="35">
        <f t="shared" si="304"/>
        <v>0.56100000000000005</v>
      </c>
      <c r="AP73" s="35">
        <f t="shared" si="304"/>
        <v>0.55650000000000011</v>
      </c>
      <c r="AQ73" s="35">
        <f t="shared" si="304"/>
        <v>0.55200000000000016</v>
      </c>
      <c r="AR73" s="35">
        <f t="shared" si="304"/>
        <v>0.54750000000000021</v>
      </c>
      <c r="AS73" s="35">
        <f t="shared" si="304"/>
        <v>0.54300000000000026</v>
      </c>
      <c r="AT73" s="35">
        <f t="shared" si="304"/>
        <v>0.53850000000000031</v>
      </c>
      <c r="AU73" s="35">
        <f t="shared" si="304"/>
        <v>0.53400000000000036</v>
      </c>
      <c r="AV73" s="35">
        <f t="shared" si="304"/>
        <v>0.52950000000000041</v>
      </c>
      <c r="AW73" s="35">
        <f t="shared" si="304"/>
        <v>0.52500000000000047</v>
      </c>
      <c r="AX73" s="35">
        <f t="shared" si="304"/>
        <v>0.52050000000000052</v>
      </c>
      <c r="AY73" s="35">
        <f t="shared" si="304"/>
        <v>0.51600000000000057</v>
      </c>
      <c r="AZ73" s="35">
        <f t="shared" si="304"/>
        <v>0.51150000000000062</v>
      </c>
      <c r="BA73" s="35">
        <f t="shared" si="304"/>
        <v>0.50700000000000067</v>
      </c>
      <c r="BB73" s="35">
        <f t="shared" si="304"/>
        <v>0.50250000000000072</v>
      </c>
      <c r="BC73" s="35">
        <f t="shared" si="304"/>
        <v>0.49800000000000072</v>
      </c>
      <c r="BD73" s="35">
        <f t="shared" si="304"/>
        <v>0.49350000000000072</v>
      </c>
      <c r="BE73" s="35">
        <f t="shared" si="304"/>
        <v>0.48900000000000071</v>
      </c>
      <c r="BF73" s="35">
        <f t="shared" si="304"/>
        <v>0.48450000000000071</v>
      </c>
      <c r="BG73" s="33">
        <f t="shared" si="284"/>
        <v>0.48</v>
      </c>
      <c r="BI73" s="34">
        <f t="shared" si="275"/>
        <v>0.60499999999999998</v>
      </c>
      <c r="BJ73" s="35">
        <f t="shared" ref="BJ73:BX73" si="305">BI73+($BY73-$BI73)/($BY$2-$BI$2)</f>
        <v>0.59781249999999997</v>
      </c>
      <c r="BK73" s="35">
        <f t="shared" si="305"/>
        <v>0.59062499999999996</v>
      </c>
      <c r="BL73" s="35">
        <f t="shared" si="305"/>
        <v>0.58343749999999994</v>
      </c>
      <c r="BM73" s="35">
        <f t="shared" si="305"/>
        <v>0.57624999999999993</v>
      </c>
      <c r="BN73" s="35">
        <f t="shared" si="305"/>
        <v>0.56906249999999992</v>
      </c>
      <c r="BO73" s="35">
        <f t="shared" si="305"/>
        <v>0.5618749999999999</v>
      </c>
      <c r="BP73" s="35">
        <f t="shared" si="305"/>
        <v>0.55468749999999989</v>
      </c>
      <c r="BQ73" s="35">
        <f t="shared" si="305"/>
        <v>0.54749999999999988</v>
      </c>
      <c r="BR73" s="35">
        <f t="shared" si="305"/>
        <v>0.54031249999999986</v>
      </c>
      <c r="BS73" s="35">
        <f t="shared" si="305"/>
        <v>0.53312499999999985</v>
      </c>
      <c r="BT73" s="35">
        <f t="shared" si="305"/>
        <v>0.52593749999999984</v>
      </c>
      <c r="BU73" s="35">
        <f t="shared" si="305"/>
        <v>0.51874999999999982</v>
      </c>
      <c r="BV73" s="35">
        <f t="shared" si="305"/>
        <v>0.51156249999999981</v>
      </c>
      <c r="BW73" s="35">
        <f t="shared" si="305"/>
        <v>0.5043749999999998</v>
      </c>
      <c r="BX73" s="35">
        <f t="shared" si="305"/>
        <v>0.49718749999999978</v>
      </c>
      <c r="BY73" s="33">
        <f t="shared" si="277"/>
        <v>0.49</v>
      </c>
      <c r="BZ73" s="35">
        <f t="shared" ref="BZ73:CR73" si="306">BY73+($CS73-$BY73)/($CS$2-$BY$2)</f>
        <v>0.47899999999999998</v>
      </c>
      <c r="CA73" s="35">
        <f t="shared" si="306"/>
        <v>0.46799999999999997</v>
      </c>
      <c r="CB73" s="35">
        <f t="shared" si="306"/>
        <v>0.45699999999999996</v>
      </c>
      <c r="CC73" s="35">
        <f t="shared" si="306"/>
        <v>0.44599999999999995</v>
      </c>
      <c r="CD73" s="35">
        <f t="shared" si="306"/>
        <v>0.43499999999999994</v>
      </c>
      <c r="CE73" s="35">
        <f t="shared" si="306"/>
        <v>0.42399999999999993</v>
      </c>
      <c r="CF73" s="35">
        <f t="shared" si="306"/>
        <v>0.41299999999999992</v>
      </c>
      <c r="CG73" s="35">
        <f t="shared" si="306"/>
        <v>0.40199999999999991</v>
      </c>
      <c r="CH73" s="35">
        <f t="shared" si="306"/>
        <v>0.3909999999999999</v>
      </c>
      <c r="CI73" s="35">
        <f t="shared" si="306"/>
        <v>0.37999999999999989</v>
      </c>
      <c r="CJ73" s="35">
        <f t="shared" si="306"/>
        <v>0.36899999999999988</v>
      </c>
      <c r="CK73" s="35">
        <f t="shared" si="306"/>
        <v>0.35799999999999987</v>
      </c>
      <c r="CL73" s="35">
        <f t="shared" si="306"/>
        <v>0.34699999999999986</v>
      </c>
      <c r="CM73" s="35">
        <f t="shared" si="306"/>
        <v>0.33599999999999985</v>
      </c>
      <c r="CN73" s="35">
        <f t="shared" si="306"/>
        <v>0.32499999999999984</v>
      </c>
      <c r="CO73" s="35">
        <f t="shared" si="306"/>
        <v>0.31399999999999983</v>
      </c>
      <c r="CP73" s="35">
        <f t="shared" si="306"/>
        <v>0.30299999999999983</v>
      </c>
      <c r="CQ73" s="35">
        <f t="shared" si="306"/>
        <v>0.29199999999999982</v>
      </c>
      <c r="CR73" s="35">
        <f t="shared" si="306"/>
        <v>0.28099999999999981</v>
      </c>
      <c r="CS73" s="33">
        <f t="shared" si="279"/>
        <v>0.27</v>
      </c>
    </row>
    <row r="74" spans="1:97" x14ac:dyDescent="0.35">
      <c r="A74" s="107" t="s">
        <v>67</v>
      </c>
      <c r="B74" s="18" t="s">
        <v>92</v>
      </c>
      <c r="C74" s="49" t="s">
        <v>110</v>
      </c>
      <c r="D74" s="49"/>
      <c r="E74" s="20" t="s">
        <v>113</v>
      </c>
      <c r="F74" s="36" t="s">
        <v>95</v>
      </c>
      <c r="G74" s="120">
        <v>1</v>
      </c>
      <c r="H74" s="121"/>
      <c r="I74" s="121"/>
      <c r="J74" s="122">
        <v>1</v>
      </c>
      <c r="K74" s="123">
        <v>1</v>
      </c>
      <c r="L74" s="124">
        <v>1</v>
      </c>
      <c r="M74" s="125">
        <v>1</v>
      </c>
      <c r="N74" s="126">
        <v>1</v>
      </c>
      <c r="O74" s="127">
        <v>1</v>
      </c>
      <c r="P74" s="128">
        <v>1</v>
      </c>
      <c r="Q74" s="129">
        <v>1</v>
      </c>
      <c r="R74" s="130">
        <v>1</v>
      </c>
      <c r="S74" s="131">
        <v>1</v>
      </c>
      <c r="T74" s="131">
        <v>1</v>
      </c>
      <c r="U74" s="131">
        <v>1</v>
      </c>
      <c r="W74" s="34">
        <f t="shared" si="280"/>
        <v>1</v>
      </c>
      <c r="X74" s="35">
        <f t="shared" ref="X74:AL74" si="307">W74+($AM74-$W74)/($AM$2-$W$2)</f>
        <v>1</v>
      </c>
      <c r="Y74" s="35">
        <f t="shared" si="307"/>
        <v>1</v>
      </c>
      <c r="Z74" s="35">
        <f t="shared" si="307"/>
        <v>1</v>
      </c>
      <c r="AA74" s="35">
        <f t="shared" si="307"/>
        <v>1</v>
      </c>
      <c r="AB74" s="35">
        <f t="shared" si="307"/>
        <v>1</v>
      </c>
      <c r="AC74" s="35">
        <f t="shared" si="307"/>
        <v>1</v>
      </c>
      <c r="AD74" s="35">
        <f t="shared" si="307"/>
        <v>1</v>
      </c>
      <c r="AE74" s="35">
        <f t="shared" si="307"/>
        <v>1</v>
      </c>
      <c r="AF74" s="35">
        <f t="shared" si="307"/>
        <v>1</v>
      </c>
      <c r="AG74" s="35">
        <f t="shared" si="307"/>
        <v>1</v>
      </c>
      <c r="AH74" s="35">
        <f t="shared" si="307"/>
        <v>1</v>
      </c>
      <c r="AI74" s="35">
        <f t="shared" si="307"/>
        <v>1</v>
      </c>
      <c r="AJ74" s="35">
        <f t="shared" si="307"/>
        <v>1</v>
      </c>
      <c r="AK74" s="35">
        <f t="shared" si="307"/>
        <v>1</v>
      </c>
      <c r="AL74" s="35">
        <f t="shared" si="307"/>
        <v>1</v>
      </c>
      <c r="AM74" s="33">
        <f t="shared" si="282"/>
        <v>1</v>
      </c>
      <c r="AN74" s="35">
        <f t="shared" ref="AN74:BF74" si="308">AM74+($BG74-$AM74)/($BG$2-$AM$2)</f>
        <v>1</v>
      </c>
      <c r="AO74" s="35">
        <f t="shared" si="308"/>
        <v>1</v>
      </c>
      <c r="AP74" s="35">
        <f t="shared" si="308"/>
        <v>1</v>
      </c>
      <c r="AQ74" s="35">
        <f t="shared" si="308"/>
        <v>1</v>
      </c>
      <c r="AR74" s="35">
        <f t="shared" si="308"/>
        <v>1</v>
      </c>
      <c r="AS74" s="35">
        <f t="shared" si="308"/>
        <v>1</v>
      </c>
      <c r="AT74" s="35">
        <f t="shared" si="308"/>
        <v>1</v>
      </c>
      <c r="AU74" s="35">
        <f t="shared" si="308"/>
        <v>1</v>
      </c>
      <c r="AV74" s="35">
        <f t="shared" si="308"/>
        <v>1</v>
      </c>
      <c r="AW74" s="35">
        <f t="shared" si="308"/>
        <v>1</v>
      </c>
      <c r="AX74" s="35">
        <f t="shared" si="308"/>
        <v>1</v>
      </c>
      <c r="AY74" s="35">
        <f t="shared" si="308"/>
        <v>1</v>
      </c>
      <c r="AZ74" s="35">
        <f t="shared" si="308"/>
        <v>1</v>
      </c>
      <c r="BA74" s="35">
        <f t="shared" si="308"/>
        <v>1</v>
      </c>
      <c r="BB74" s="35">
        <f t="shared" si="308"/>
        <v>1</v>
      </c>
      <c r="BC74" s="35">
        <f t="shared" si="308"/>
        <v>1</v>
      </c>
      <c r="BD74" s="35">
        <f t="shared" si="308"/>
        <v>1</v>
      </c>
      <c r="BE74" s="35">
        <f t="shared" si="308"/>
        <v>1</v>
      </c>
      <c r="BF74" s="35">
        <f t="shared" si="308"/>
        <v>1</v>
      </c>
      <c r="BG74" s="33">
        <f t="shared" si="284"/>
        <v>1</v>
      </c>
      <c r="BI74" s="34">
        <f t="shared" si="275"/>
        <v>1</v>
      </c>
      <c r="BJ74" s="35">
        <f t="shared" ref="BJ74:BX74" si="309">BI74+($BY74-$BI74)/($BY$2-$BI$2)</f>
        <v>1</v>
      </c>
      <c r="BK74" s="35">
        <f t="shared" si="309"/>
        <v>1</v>
      </c>
      <c r="BL74" s="35">
        <f t="shared" si="309"/>
        <v>1</v>
      </c>
      <c r="BM74" s="35">
        <f t="shared" si="309"/>
        <v>1</v>
      </c>
      <c r="BN74" s="35">
        <f t="shared" si="309"/>
        <v>1</v>
      </c>
      <c r="BO74" s="35">
        <f t="shared" si="309"/>
        <v>1</v>
      </c>
      <c r="BP74" s="35">
        <f t="shared" si="309"/>
        <v>1</v>
      </c>
      <c r="BQ74" s="35">
        <f t="shared" si="309"/>
        <v>1</v>
      </c>
      <c r="BR74" s="35">
        <f t="shared" si="309"/>
        <v>1</v>
      </c>
      <c r="BS74" s="35">
        <f t="shared" si="309"/>
        <v>1</v>
      </c>
      <c r="BT74" s="35">
        <f t="shared" si="309"/>
        <v>1</v>
      </c>
      <c r="BU74" s="35">
        <f t="shared" si="309"/>
        <v>1</v>
      </c>
      <c r="BV74" s="35">
        <f t="shared" si="309"/>
        <v>1</v>
      </c>
      <c r="BW74" s="35">
        <f t="shared" si="309"/>
        <v>1</v>
      </c>
      <c r="BX74" s="35">
        <f t="shared" si="309"/>
        <v>1</v>
      </c>
      <c r="BY74" s="33">
        <f t="shared" si="277"/>
        <v>1</v>
      </c>
      <c r="BZ74" s="35">
        <f t="shared" ref="BZ74:CR74" si="310">BY74+($CS74-$BY74)/($CS$2-$BY$2)</f>
        <v>1</v>
      </c>
      <c r="CA74" s="35">
        <f t="shared" si="310"/>
        <v>1</v>
      </c>
      <c r="CB74" s="35">
        <f t="shared" si="310"/>
        <v>1</v>
      </c>
      <c r="CC74" s="35">
        <f t="shared" si="310"/>
        <v>1</v>
      </c>
      <c r="CD74" s="35">
        <f t="shared" si="310"/>
        <v>1</v>
      </c>
      <c r="CE74" s="35">
        <f t="shared" si="310"/>
        <v>1</v>
      </c>
      <c r="CF74" s="35">
        <f t="shared" si="310"/>
        <v>1</v>
      </c>
      <c r="CG74" s="35">
        <f t="shared" si="310"/>
        <v>1</v>
      </c>
      <c r="CH74" s="35">
        <f t="shared" si="310"/>
        <v>1</v>
      </c>
      <c r="CI74" s="35">
        <f t="shared" si="310"/>
        <v>1</v>
      </c>
      <c r="CJ74" s="35">
        <f t="shared" si="310"/>
        <v>1</v>
      </c>
      <c r="CK74" s="35">
        <f t="shared" si="310"/>
        <v>1</v>
      </c>
      <c r="CL74" s="35">
        <f t="shared" si="310"/>
        <v>1</v>
      </c>
      <c r="CM74" s="35">
        <f t="shared" si="310"/>
        <v>1</v>
      </c>
      <c r="CN74" s="35">
        <f t="shared" si="310"/>
        <v>1</v>
      </c>
      <c r="CO74" s="35">
        <f t="shared" si="310"/>
        <v>1</v>
      </c>
      <c r="CP74" s="35">
        <f t="shared" si="310"/>
        <v>1</v>
      </c>
      <c r="CQ74" s="35">
        <f t="shared" si="310"/>
        <v>1</v>
      </c>
      <c r="CR74" s="35">
        <f t="shared" si="310"/>
        <v>1</v>
      </c>
      <c r="CS74" s="33">
        <f t="shared" si="279"/>
        <v>1</v>
      </c>
    </row>
    <row r="75" spans="1:97" x14ac:dyDescent="0.35">
      <c r="A75" s="107" t="s">
        <v>67</v>
      </c>
      <c r="B75" s="18" t="s">
        <v>92</v>
      </c>
      <c r="C75" s="49" t="s">
        <v>110</v>
      </c>
      <c r="D75" s="49"/>
      <c r="E75" s="20" t="s">
        <v>114</v>
      </c>
      <c r="F75" s="36" t="s">
        <v>95</v>
      </c>
      <c r="G75" s="120">
        <v>1</v>
      </c>
      <c r="H75" s="121"/>
      <c r="I75" s="121"/>
      <c r="J75" s="122">
        <v>1</v>
      </c>
      <c r="K75" s="123">
        <v>1</v>
      </c>
      <c r="L75" s="124">
        <v>1</v>
      </c>
      <c r="M75" s="125">
        <v>1</v>
      </c>
      <c r="N75" s="126">
        <v>1</v>
      </c>
      <c r="O75" s="127">
        <v>1</v>
      </c>
      <c r="P75" s="128">
        <v>1</v>
      </c>
      <c r="Q75" s="129">
        <v>1</v>
      </c>
      <c r="R75" s="130">
        <v>1</v>
      </c>
      <c r="S75" s="131">
        <v>1</v>
      </c>
      <c r="T75" s="131">
        <v>1</v>
      </c>
      <c r="U75" s="131">
        <v>1</v>
      </c>
      <c r="W75" s="34">
        <f t="shared" si="280"/>
        <v>1</v>
      </c>
      <c r="X75" s="35">
        <f t="shared" ref="X75:AL75" si="311">W75+($AM75-$W75)/($AM$2-$W$2)</f>
        <v>1</v>
      </c>
      <c r="Y75" s="35">
        <f t="shared" si="311"/>
        <v>1</v>
      </c>
      <c r="Z75" s="35">
        <f t="shared" si="311"/>
        <v>1</v>
      </c>
      <c r="AA75" s="35">
        <f t="shared" si="311"/>
        <v>1</v>
      </c>
      <c r="AB75" s="35">
        <f t="shared" si="311"/>
        <v>1</v>
      </c>
      <c r="AC75" s="35">
        <f t="shared" si="311"/>
        <v>1</v>
      </c>
      <c r="AD75" s="35">
        <f t="shared" si="311"/>
        <v>1</v>
      </c>
      <c r="AE75" s="35">
        <f t="shared" si="311"/>
        <v>1</v>
      </c>
      <c r="AF75" s="35">
        <f t="shared" si="311"/>
        <v>1</v>
      </c>
      <c r="AG75" s="35">
        <f t="shared" si="311"/>
        <v>1</v>
      </c>
      <c r="AH75" s="35">
        <f t="shared" si="311"/>
        <v>1</v>
      </c>
      <c r="AI75" s="35">
        <f t="shared" si="311"/>
        <v>1</v>
      </c>
      <c r="AJ75" s="35">
        <f t="shared" si="311"/>
        <v>1</v>
      </c>
      <c r="AK75" s="35">
        <f t="shared" si="311"/>
        <v>1</v>
      </c>
      <c r="AL75" s="35">
        <f t="shared" si="311"/>
        <v>1</v>
      </c>
      <c r="AM75" s="33">
        <f t="shared" si="282"/>
        <v>1</v>
      </c>
      <c r="AN75" s="35">
        <f t="shared" ref="AN75:BF75" si="312">AM75+($BG75-$AM75)/($BG$2-$AM$2)</f>
        <v>1</v>
      </c>
      <c r="AO75" s="35">
        <f t="shared" si="312"/>
        <v>1</v>
      </c>
      <c r="AP75" s="35">
        <f t="shared" si="312"/>
        <v>1</v>
      </c>
      <c r="AQ75" s="35">
        <f t="shared" si="312"/>
        <v>1</v>
      </c>
      <c r="AR75" s="35">
        <f t="shared" si="312"/>
        <v>1</v>
      </c>
      <c r="AS75" s="35">
        <f t="shared" si="312"/>
        <v>1</v>
      </c>
      <c r="AT75" s="35">
        <f t="shared" si="312"/>
        <v>1</v>
      </c>
      <c r="AU75" s="35">
        <f t="shared" si="312"/>
        <v>1</v>
      </c>
      <c r="AV75" s="35">
        <f t="shared" si="312"/>
        <v>1</v>
      </c>
      <c r="AW75" s="35">
        <f t="shared" si="312"/>
        <v>1</v>
      </c>
      <c r="AX75" s="35">
        <f t="shared" si="312"/>
        <v>1</v>
      </c>
      <c r="AY75" s="35">
        <f t="shared" si="312"/>
        <v>1</v>
      </c>
      <c r="AZ75" s="35">
        <f t="shared" si="312"/>
        <v>1</v>
      </c>
      <c r="BA75" s="35">
        <f t="shared" si="312"/>
        <v>1</v>
      </c>
      <c r="BB75" s="35">
        <f t="shared" si="312"/>
        <v>1</v>
      </c>
      <c r="BC75" s="35">
        <f t="shared" si="312"/>
        <v>1</v>
      </c>
      <c r="BD75" s="35">
        <f t="shared" si="312"/>
        <v>1</v>
      </c>
      <c r="BE75" s="35">
        <f t="shared" si="312"/>
        <v>1</v>
      </c>
      <c r="BF75" s="35">
        <f t="shared" si="312"/>
        <v>1</v>
      </c>
      <c r="BG75" s="33">
        <f t="shared" si="284"/>
        <v>1</v>
      </c>
      <c r="BI75" s="34">
        <f t="shared" si="275"/>
        <v>1</v>
      </c>
      <c r="BJ75" s="35">
        <f t="shared" ref="BJ75:BX75" si="313">BI75+($BY75-$BI75)/($BY$2-$BI$2)</f>
        <v>1</v>
      </c>
      <c r="BK75" s="35">
        <f t="shared" si="313"/>
        <v>1</v>
      </c>
      <c r="BL75" s="35">
        <f t="shared" si="313"/>
        <v>1</v>
      </c>
      <c r="BM75" s="35">
        <f t="shared" si="313"/>
        <v>1</v>
      </c>
      <c r="BN75" s="35">
        <f t="shared" si="313"/>
        <v>1</v>
      </c>
      <c r="BO75" s="35">
        <f t="shared" si="313"/>
        <v>1</v>
      </c>
      <c r="BP75" s="35">
        <f t="shared" si="313"/>
        <v>1</v>
      </c>
      <c r="BQ75" s="35">
        <f t="shared" si="313"/>
        <v>1</v>
      </c>
      <c r="BR75" s="35">
        <f t="shared" si="313"/>
        <v>1</v>
      </c>
      <c r="BS75" s="35">
        <f t="shared" si="313"/>
        <v>1</v>
      </c>
      <c r="BT75" s="35">
        <f t="shared" si="313"/>
        <v>1</v>
      </c>
      <c r="BU75" s="35">
        <f t="shared" si="313"/>
        <v>1</v>
      </c>
      <c r="BV75" s="35">
        <f t="shared" si="313"/>
        <v>1</v>
      </c>
      <c r="BW75" s="35">
        <f t="shared" si="313"/>
        <v>1</v>
      </c>
      <c r="BX75" s="35">
        <f t="shared" si="313"/>
        <v>1</v>
      </c>
      <c r="BY75" s="33">
        <f t="shared" si="277"/>
        <v>1</v>
      </c>
      <c r="BZ75" s="35">
        <f t="shared" ref="BZ75:CR75" si="314">BY75+($CS75-$BY75)/($CS$2-$BY$2)</f>
        <v>1</v>
      </c>
      <c r="CA75" s="35">
        <f t="shared" si="314"/>
        <v>1</v>
      </c>
      <c r="CB75" s="35">
        <f t="shared" si="314"/>
        <v>1</v>
      </c>
      <c r="CC75" s="35">
        <f t="shared" si="314"/>
        <v>1</v>
      </c>
      <c r="CD75" s="35">
        <f t="shared" si="314"/>
        <v>1</v>
      </c>
      <c r="CE75" s="35">
        <f t="shared" si="314"/>
        <v>1</v>
      </c>
      <c r="CF75" s="35">
        <f t="shared" si="314"/>
        <v>1</v>
      </c>
      <c r="CG75" s="35">
        <f t="shared" si="314"/>
        <v>1</v>
      </c>
      <c r="CH75" s="35">
        <f t="shared" si="314"/>
        <v>1</v>
      </c>
      <c r="CI75" s="35">
        <f t="shared" si="314"/>
        <v>1</v>
      </c>
      <c r="CJ75" s="35">
        <f t="shared" si="314"/>
        <v>1</v>
      </c>
      <c r="CK75" s="35">
        <f t="shared" si="314"/>
        <v>1</v>
      </c>
      <c r="CL75" s="35">
        <f t="shared" si="314"/>
        <v>1</v>
      </c>
      <c r="CM75" s="35">
        <f t="shared" si="314"/>
        <v>1</v>
      </c>
      <c r="CN75" s="35">
        <f t="shared" si="314"/>
        <v>1</v>
      </c>
      <c r="CO75" s="35">
        <f t="shared" si="314"/>
        <v>1</v>
      </c>
      <c r="CP75" s="35">
        <f t="shared" si="314"/>
        <v>1</v>
      </c>
      <c r="CQ75" s="35">
        <f t="shared" si="314"/>
        <v>1</v>
      </c>
      <c r="CR75" s="35">
        <f t="shared" si="314"/>
        <v>1</v>
      </c>
      <c r="CS75" s="33">
        <f t="shared" si="279"/>
        <v>1</v>
      </c>
    </row>
    <row r="76" spans="1:97" x14ac:dyDescent="0.35">
      <c r="A76" s="107" t="s">
        <v>67</v>
      </c>
      <c r="B76" s="18" t="s">
        <v>92</v>
      </c>
      <c r="C76" s="49" t="s">
        <v>115</v>
      </c>
      <c r="D76" s="49" t="s">
        <v>107</v>
      </c>
      <c r="E76" s="20" t="s">
        <v>116</v>
      </c>
      <c r="F76" s="36" t="s">
        <v>95</v>
      </c>
      <c r="G76" s="120">
        <v>0</v>
      </c>
      <c r="H76" s="121"/>
      <c r="I76" s="121"/>
      <c r="J76" s="122">
        <v>0.13200000000000001</v>
      </c>
      <c r="K76" s="123">
        <v>0.45</v>
      </c>
      <c r="L76" s="124">
        <v>0.13200000000000001</v>
      </c>
      <c r="M76" s="125">
        <v>0.45</v>
      </c>
      <c r="N76" s="126">
        <v>7.3999999999999996E-2</v>
      </c>
      <c r="O76" s="127">
        <v>0.24</v>
      </c>
      <c r="P76" s="128">
        <v>7.6999999999999999E-2</v>
      </c>
      <c r="Q76" s="129">
        <v>0.25</v>
      </c>
      <c r="R76" s="130">
        <v>7.0000000000000007E-2</v>
      </c>
      <c r="S76" s="131">
        <v>0.24</v>
      </c>
      <c r="T76" s="131">
        <v>0.15</v>
      </c>
      <c r="U76" s="131">
        <v>0.5</v>
      </c>
      <c r="V76" s="1" t="s">
        <v>117</v>
      </c>
      <c r="W76" s="34">
        <f t="shared" si="280"/>
        <v>0</v>
      </c>
      <c r="X76" s="35">
        <f t="shared" ref="X76:AL76" si="315">W76+($AM76-$W76)/($AM$2-$W$2)</f>
        <v>4.3750000000000004E-3</v>
      </c>
      <c r="Y76" s="35">
        <f t="shared" si="315"/>
        <v>8.7500000000000008E-3</v>
      </c>
      <c r="Z76" s="35">
        <f t="shared" si="315"/>
        <v>1.3125000000000001E-2</v>
      </c>
      <c r="AA76" s="35">
        <f t="shared" si="315"/>
        <v>1.7500000000000002E-2</v>
      </c>
      <c r="AB76" s="35">
        <f t="shared" si="315"/>
        <v>2.1875000000000002E-2</v>
      </c>
      <c r="AC76" s="35">
        <f t="shared" si="315"/>
        <v>2.6250000000000002E-2</v>
      </c>
      <c r="AD76" s="35">
        <f t="shared" si="315"/>
        <v>3.0625000000000003E-2</v>
      </c>
      <c r="AE76" s="35">
        <f t="shared" si="315"/>
        <v>3.5000000000000003E-2</v>
      </c>
      <c r="AF76" s="35">
        <f t="shared" si="315"/>
        <v>3.9375000000000007E-2</v>
      </c>
      <c r="AG76" s="35">
        <f t="shared" si="315"/>
        <v>4.3750000000000011E-2</v>
      </c>
      <c r="AH76" s="35">
        <f t="shared" si="315"/>
        <v>4.8125000000000015E-2</v>
      </c>
      <c r="AI76" s="35">
        <f t="shared" si="315"/>
        <v>5.2500000000000019E-2</v>
      </c>
      <c r="AJ76" s="35">
        <f t="shared" si="315"/>
        <v>5.6875000000000023E-2</v>
      </c>
      <c r="AK76" s="35">
        <f t="shared" si="315"/>
        <v>6.1250000000000027E-2</v>
      </c>
      <c r="AL76" s="35">
        <f t="shared" si="315"/>
        <v>6.5625000000000031E-2</v>
      </c>
      <c r="AM76" s="33">
        <f t="shared" si="282"/>
        <v>7.0000000000000007E-2</v>
      </c>
      <c r="AN76" s="35">
        <f t="shared" ref="AN76:BF76" si="316">AM76+($BG76-$AM76)/($BG$2-$AM$2)</f>
        <v>7.85E-2</v>
      </c>
      <c r="AO76" s="35">
        <f t="shared" si="316"/>
        <v>8.6999999999999994E-2</v>
      </c>
      <c r="AP76" s="35">
        <f t="shared" si="316"/>
        <v>9.5499999999999988E-2</v>
      </c>
      <c r="AQ76" s="35">
        <f t="shared" si="316"/>
        <v>0.10399999999999998</v>
      </c>
      <c r="AR76" s="35">
        <f t="shared" si="316"/>
        <v>0.11249999999999998</v>
      </c>
      <c r="AS76" s="35">
        <f t="shared" si="316"/>
        <v>0.12099999999999997</v>
      </c>
      <c r="AT76" s="35">
        <f t="shared" si="316"/>
        <v>0.12949999999999998</v>
      </c>
      <c r="AU76" s="35">
        <f t="shared" si="316"/>
        <v>0.13799999999999998</v>
      </c>
      <c r="AV76" s="35">
        <f t="shared" si="316"/>
        <v>0.14649999999999999</v>
      </c>
      <c r="AW76" s="35">
        <f t="shared" si="316"/>
        <v>0.155</v>
      </c>
      <c r="AX76" s="35">
        <f t="shared" si="316"/>
        <v>0.16350000000000001</v>
      </c>
      <c r="AY76" s="35">
        <f t="shared" si="316"/>
        <v>0.17200000000000001</v>
      </c>
      <c r="AZ76" s="35">
        <f t="shared" si="316"/>
        <v>0.18050000000000002</v>
      </c>
      <c r="BA76" s="35">
        <f t="shared" si="316"/>
        <v>0.18900000000000003</v>
      </c>
      <c r="BB76" s="35">
        <f t="shared" si="316"/>
        <v>0.19750000000000004</v>
      </c>
      <c r="BC76" s="35">
        <f t="shared" si="316"/>
        <v>0.20600000000000004</v>
      </c>
      <c r="BD76" s="35">
        <f t="shared" si="316"/>
        <v>0.21450000000000005</v>
      </c>
      <c r="BE76" s="35">
        <f t="shared" si="316"/>
        <v>0.22300000000000006</v>
      </c>
      <c r="BF76" s="35">
        <f t="shared" si="316"/>
        <v>0.23150000000000007</v>
      </c>
      <c r="BG76" s="33">
        <f t="shared" si="284"/>
        <v>0.24</v>
      </c>
      <c r="BI76" s="34">
        <f t="shared" si="275"/>
        <v>0</v>
      </c>
      <c r="BJ76" s="35">
        <f t="shared" ref="BJ76:BX76" si="317">BI76+($BY76-$BI76)/($BY$2-$BI$2)</f>
        <v>9.3749999999999997E-3</v>
      </c>
      <c r="BK76" s="35">
        <f t="shared" si="317"/>
        <v>1.8749999999999999E-2</v>
      </c>
      <c r="BL76" s="35">
        <f t="shared" si="317"/>
        <v>2.8124999999999997E-2</v>
      </c>
      <c r="BM76" s="35">
        <f t="shared" si="317"/>
        <v>3.7499999999999999E-2</v>
      </c>
      <c r="BN76" s="35">
        <f t="shared" si="317"/>
        <v>4.6875E-2</v>
      </c>
      <c r="BO76" s="35">
        <f t="shared" si="317"/>
        <v>5.6250000000000001E-2</v>
      </c>
      <c r="BP76" s="35">
        <f t="shared" si="317"/>
        <v>6.5625000000000003E-2</v>
      </c>
      <c r="BQ76" s="35">
        <f t="shared" si="317"/>
        <v>7.4999999999999997E-2</v>
      </c>
      <c r="BR76" s="35">
        <f t="shared" si="317"/>
        <v>8.4374999999999992E-2</v>
      </c>
      <c r="BS76" s="35">
        <f t="shared" si="317"/>
        <v>9.3749999999999986E-2</v>
      </c>
      <c r="BT76" s="35">
        <f t="shared" si="317"/>
        <v>0.10312499999999998</v>
      </c>
      <c r="BU76" s="35">
        <f t="shared" si="317"/>
        <v>0.11249999999999998</v>
      </c>
      <c r="BV76" s="35">
        <f t="shared" si="317"/>
        <v>0.12187499999999997</v>
      </c>
      <c r="BW76" s="35">
        <f t="shared" si="317"/>
        <v>0.13124999999999998</v>
      </c>
      <c r="BX76" s="35">
        <f t="shared" si="317"/>
        <v>0.14062499999999997</v>
      </c>
      <c r="BY76" s="33">
        <f t="shared" si="277"/>
        <v>0.15</v>
      </c>
      <c r="BZ76" s="35">
        <f t="shared" ref="BZ76:CR76" si="318">BY76+($CS76-$BY76)/($CS$2-$BY$2)</f>
        <v>0.16749999999999998</v>
      </c>
      <c r="CA76" s="35">
        <f t="shared" si="318"/>
        <v>0.18499999999999997</v>
      </c>
      <c r="CB76" s="35">
        <f t="shared" si="318"/>
        <v>0.20249999999999996</v>
      </c>
      <c r="CC76" s="35">
        <f t="shared" si="318"/>
        <v>0.21999999999999995</v>
      </c>
      <c r="CD76" s="35">
        <f t="shared" si="318"/>
        <v>0.23749999999999993</v>
      </c>
      <c r="CE76" s="35">
        <f t="shared" si="318"/>
        <v>0.25499999999999995</v>
      </c>
      <c r="CF76" s="35">
        <f t="shared" si="318"/>
        <v>0.27249999999999996</v>
      </c>
      <c r="CG76" s="35">
        <f t="shared" si="318"/>
        <v>0.28999999999999998</v>
      </c>
      <c r="CH76" s="35">
        <f t="shared" si="318"/>
        <v>0.3075</v>
      </c>
      <c r="CI76" s="35">
        <f t="shared" si="318"/>
        <v>0.32500000000000001</v>
      </c>
      <c r="CJ76" s="35">
        <f t="shared" si="318"/>
        <v>0.34250000000000003</v>
      </c>
      <c r="CK76" s="35">
        <f t="shared" si="318"/>
        <v>0.36000000000000004</v>
      </c>
      <c r="CL76" s="35">
        <f t="shared" si="318"/>
        <v>0.37750000000000006</v>
      </c>
      <c r="CM76" s="35">
        <f t="shared" si="318"/>
        <v>0.39500000000000007</v>
      </c>
      <c r="CN76" s="35">
        <f t="shared" si="318"/>
        <v>0.41250000000000009</v>
      </c>
      <c r="CO76" s="35">
        <f t="shared" si="318"/>
        <v>0.4300000000000001</v>
      </c>
      <c r="CP76" s="35">
        <f t="shared" si="318"/>
        <v>0.44750000000000012</v>
      </c>
      <c r="CQ76" s="35">
        <f t="shared" si="318"/>
        <v>0.46500000000000014</v>
      </c>
      <c r="CR76" s="35">
        <f t="shared" si="318"/>
        <v>0.48250000000000015</v>
      </c>
      <c r="CS76" s="33">
        <f t="shared" si="279"/>
        <v>0.5</v>
      </c>
    </row>
    <row r="77" spans="1:97" x14ac:dyDescent="0.35">
      <c r="A77" s="107" t="s">
        <v>67</v>
      </c>
      <c r="B77" s="18" t="s">
        <v>92</v>
      </c>
      <c r="C77" s="49" t="s">
        <v>115</v>
      </c>
      <c r="D77" s="49" t="s">
        <v>118</v>
      </c>
      <c r="E77" s="20" t="s">
        <v>119</v>
      </c>
      <c r="F77" s="36" t="s">
        <v>95</v>
      </c>
      <c r="G77" s="120">
        <v>0.15</v>
      </c>
      <c r="H77" s="121"/>
      <c r="I77" s="121"/>
      <c r="J77" s="122">
        <v>0.24199999999999999</v>
      </c>
      <c r="K77" s="123">
        <v>0.45</v>
      </c>
      <c r="L77" s="124">
        <v>0.24199999999999999</v>
      </c>
      <c r="M77" s="125">
        <v>0.45</v>
      </c>
      <c r="N77" s="126">
        <v>0.16600000000000001</v>
      </c>
      <c r="O77" s="127">
        <v>0.2</v>
      </c>
      <c r="P77" s="128">
        <v>0.182</v>
      </c>
      <c r="Q77" s="129">
        <v>0.25</v>
      </c>
      <c r="R77" s="130">
        <v>0.17</v>
      </c>
      <c r="S77" s="131">
        <v>0.2</v>
      </c>
      <c r="T77" s="131">
        <v>0.25</v>
      </c>
      <c r="U77" s="131">
        <v>0.55000000000000004</v>
      </c>
      <c r="V77" s="1" t="s">
        <v>117</v>
      </c>
      <c r="W77" s="34">
        <f t="shared" si="280"/>
        <v>0.15</v>
      </c>
      <c r="X77" s="35">
        <f t="shared" ref="X77:AL77" si="319">W77+($AM77-$W77)/($AM$2-$W$2)</f>
        <v>0.15125</v>
      </c>
      <c r="Y77" s="35">
        <f t="shared" si="319"/>
        <v>0.1525</v>
      </c>
      <c r="Z77" s="35">
        <f t="shared" si="319"/>
        <v>0.15375</v>
      </c>
      <c r="AA77" s="35">
        <f t="shared" si="319"/>
        <v>0.155</v>
      </c>
      <c r="AB77" s="35">
        <f t="shared" si="319"/>
        <v>0.15625</v>
      </c>
      <c r="AC77" s="35">
        <f t="shared" si="319"/>
        <v>0.1575</v>
      </c>
      <c r="AD77" s="35">
        <f t="shared" si="319"/>
        <v>0.15875</v>
      </c>
      <c r="AE77" s="35">
        <f t="shared" si="319"/>
        <v>0.16</v>
      </c>
      <c r="AF77" s="35">
        <f t="shared" si="319"/>
        <v>0.16125</v>
      </c>
      <c r="AG77" s="35">
        <f t="shared" si="319"/>
        <v>0.16250000000000001</v>
      </c>
      <c r="AH77" s="35">
        <f t="shared" si="319"/>
        <v>0.16375000000000001</v>
      </c>
      <c r="AI77" s="35">
        <f t="shared" si="319"/>
        <v>0.16500000000000001</v>
      </c>
      <c r="AJ77" s="35">
        <f t="shared" si="319"/>
        <v>0.16625000000000001</v>
      </c>
      <c r="AK77" s="35">
        <f t="shared" si="319"/>
        <v>0.16750000000000001</v>
      </c>
      <c r="AL77" s="35">
        <f t="shared" si="319"/>
        <v>0.16875000000000001</v>
      </c>
      <c r="AM77" s="33">
        <f t="shared" si="282"/>
        <v>0.17</v>
      </c>
      <c r="AN77" s="35">
        <f t="shared" ref="AN77:BF77" si="320">AM77+($BG77-$AM77)/($BG$2-$AM$2)</f>
        <v>0.17150000000000001</v>
      </c>
      <c r="AO77" s="35">
        <f t="shared" si="320"/>
        <v>0.17300000000000001</v>
      </c>
      <c r="AP77" s="35">
        <f t="shared" si="320"/>
        <v>0.17450000000000002</v>
      </c>
      <c r="AQ77" s="35">
        <f t="shared" si="320"/>
        <v>0.17600000000000002</v>
      </c>
      <c r="AR77" s="35">
        <f t="shared" si="320"/>
        <v>0.17750000000000002</v>
      </c>
      <c r="AS77" s="35">
        <f t="shared" si="320"/>
        <v>0.17900000000000002</v>
      </c>
      <c r="AT77" s="35">
        <f t="shared" si="320"/>
        <v>0.18050000000000002</v>
      </c>
      <c r="AU77" s="35">
        <f t="shared" si="320"/>
        <v>0.18200000000000002</v>
      </c>
      <c r="AV77" s="35">
        <f t="shared" si="320"/>
        <v>0.18350000000000002</v>
      </c>
      <c r="AW77" s="35">
        <f t="shared" si="320"/>
        <v>0.18500000000000003</v>
      </c>
      <c r="AX77" s="35">
        <f t="shared" si="320"/>
        <v>0.18650000000000003</v>
      </c>
      <c r="AY77" s="35">
        <f t="shared" si="320"/>
        <v>0.18800000000000003</v>
      </c>
      <c r="AZ77" s="35">
        <f t="shared" si="320"/>
        <v>0.18950000000000003</v>
      </c>
      <c r="BA77" s="35">
        <f t="shared" si="320"/>
        <v>0.19100000000000003</v>
      </c>
      <c r="BB77" s="35">
        <f t="shared" si="320"/>
        <v>0.19250000000000003</v>
      </c>
      <c r="BC77" s="35">
        <f t="shared" si="320"/>
        <v>0.19400000000000003</v>
      </c>
      <c r="BD77" s="35">
        <f t="shared" si="320"/>
        <v>0.19550000000000003</v>
      </c>
      <c r="BE77" s="35">
        <f t="shared" si="320"/>
        <v>0.19700000000000004</v>
      </c>
      <c r="BF77" s="35">
        <f t="shared" si="320"/>
        <v>0.19850000000000004</v>
      </c>
      <c r="BG77" s="33">
        <f t="shared" si="284"/>
        <v>0.2</v>
      </c>
      <c r="BI77" s="34">
        <f t="shared" si="275"/>
        <v>0.15</v>
      </c>
      <c r="BJ77" s="35">
        <f t="shared" ref="BJ77:BX77" si="321">BI77+($BY77-$BI77)/($BY$2-$BI$2)</f>
        <v>0.15625</v>
      </c>
      <c r="BK77" s="35">
        <f t="shared" si="321"/>
        <v>0.16250000000000001</v>
      </c>
      <c r="BL77" s="35">
        <f t="shared" si="321"/>
        <v>0.16875000000000001</v>
      </c>
      <c r="BM77" s="35">
        <f t="shared" si="321"/>
        <v>0.17500000000000002</v>
      </c>
      <c r="BN77" s="35">
        <f t="shared" si="321"/>
        <v>0.18125000000000002</v>
      </c>
      <c r="BO77" s="35">
        <f t="shared" si="321"/>
        <v>0.18750000000000003</v>
      </c>
      <c r="BP77" s="35">
        <f t="shared" si="321"/>
        <v>0.19375000000000003</v>
      </c>
      <c r="BQ77" s="35">
        <f t="shared" si="321"/>
        <v>0.20000000000000004</v>
      </c>
      <c r="BR77" s="35">
        <f t="shared" si="321"/>
        <v>0.20625000000000004</v>
      </c>
      <c r="BS77" s="35">
        <f t="shared" si="321"/>
        <v>0.21250000000000005</v>
      </c>
      <c r="BT77" s="35">
        <f t="shared" si="321"/>
        <v>0.21875000000000006</v>
      </c>
      <c r="BU77" s="35">
        <f t="shared" si="321"/>
        <v>0.22500000000000006</v>
      </c>
      <c r="BV77" s="35">
        <f t="shared" si="321"/>
        <v>0.23125000000000007</v>
      </c>
      <c r="BW77" s="35">
        <f t="shared" si="321"/>
        <v>0.23750000000000007</v>
      </c>
      <c r="BX77" s="35">
        <f t="shared" si="321"/>
        <v>0.24375000000000008</v>
      </c>
      <c r="BY77" s="33">
        <f t="shared" si="277"/>
        <v>0.25</v>
      </c>
      <c r="BZ77" s="35">
        <f t="shared" ref="BZ77:CR77" si="322">BY77+($CS77-$BY77)/($CS$2-$BY$2)</f>
        <v>0.26500000000000001</v>
      </c>
      <c r="CA77" s="35">
        <f t="shared" si="322"/>
        <v>0.28000000000000003</v>
      </c>
      <c r="CB77" s="35">
        <f t="shared" si="322"/>
        <v>0.29500000000000004</v>
      </c>
      <c r="CC77" s="35">
        <f t="shared" si="322"/>
        <v>0.31000000000000005</v>
      </c>
      <c r="CD77" s="35">
        <f t="shared" si="322"/>
        <v>0.32500000000000007</v>
      </c>
      <c r="CE77" s="35">
        <f t="shared" si="322"/>
        <v>0.34000000000000008</v>
      </c>
      <c r="CF77" s="35">
        <f t="shared" si="322"/>
        <v>0.35500000000000009</v>
      </c>
      <c r="CG77" s="35">
        <f t="shared" si="322"/>
        <v>0.37000000000000011</v>
      </c>
      <c r="CH77" s="35">
        <f t="shared" si="322"/>
        <v>0.38500000000000012</v>
      </c>
      <c r="CI77" s="35">
        <f t="shared" si="322"/>
        <v>0.40000000000000013</v>
      </c>
      <c r="CJ77" s="35">
        <f t="shared" si="322"/>
        <v>0.41500000000000015</v>
      </c>
      <c r="CK77" s="35">
        <f t="shared" si="322"/>
        <v>0.43000000000000016</v>
      </c>
      <c r="CL77" s="35">
        <f t="shared" si="322"/>
        <v>0.44500000000000017</v>
      </c>
      <c r="CM77" s="35">
        <f t="shared" si="322"/>
        <v>0.46000000000000019</v>
      </c>
      <c r="CN77" s="35">
        <f t="shared" si="322"/>
        <v>0.4750000000000002</v>
      </c>
      <c r="CO77" s="35">
        <f t="shared" si="322"/>
        <v>0.49000000000000021</v>
      </c>
      <c r="CP77" s="35">
        <f t="shared" si="322"/>
        <v>0.50500000000000023</v>
      </c>
      <c r="CQ77" s="35">
        <f t="shared" si="322"/>
        <v>0.52000000000000024</v>
      </c>
      <c r="CR77" s="35">
        <f t="shared" si="322"/>
        <v>0.53500000000000025</v>
      </c>
      <c r="CS77" s="33">
        <f t="shared" si="279"/>
        <v>0.55000000000000004</v>
      </c>
    </row>
    <row r="78" spans="1:97" x14ac:dyDescent="0.35">
      <c r="A78" s="107" t="s">
        <v>67</v>
      </c>
      <c r="B78" s="18" t="s">
        <v>92</v>
      </c>
      <c r="C78" s="49" t="s">
        <v>120</v>
      </c>
      <c r="D78" s="49" t="s">
        <v>118</v>
      </c>
      <c r="E78" s="20" t="s">
        <v>121</v>
      </c>
      <c r="F78" s="36" t="s">
        <v>122</v>
      </c>
      <c r="G78" s="132">
        <v>100</v>
      </c>
      <c r="H78" s="133"/>
      <c r="I78" s="133"/>
      <c r="J78" s="110">
        <v>92.1</v>
      </c>
      <c r="K78" s="111">
        <v>78</v>
      </c>
      <c r="L78" s="112">
        <v>91.3</v>
      </c>
      <c r="M78" s="113">
        <v>76</v>
      </c>
      <c r="N78" s="114">
        <v>84.4</v>
      </c>
      <c r="O78" s="115">
        <v>60</v>
      </c>
      <c r="P78" s="116">
        <v>92.4</v>
      </c>
      <c r="Q78" s="117">
        <v>79</v>
      </c>
      <c r="R78" s="130">
        <v>92</v>
      </c>
      <c r="S78" s="1">
        <v>79</v>
      </c>
      <c r="T78" s="134">
        <f>L78</f>
        <v>91.3</v>
      </c>
      <c r="U78" s="134">
        <f>M78</f>
        <v>76</v>
      </c>
      <c r="V78" s="1" t="s">
        <v>112</v>
      </c>
      <c r="W78" s="34">
        <f t="shared" si="280"/>
        <v>100</v>
      </c>
      <c r="X78" s="135">
        <f t="shared" ref="X78:AL78" si="323">W78+($AM78-$W78)/($AM$2-$W$2)</f>
        <v>99.5</v>
      </c>
      <c r="Y78" s="135">
        <f t="shared" si="323"/>
        <v>99</v>
      </c>
      <c r="Z78" s="135">
        <f t="shared" si="323"/>
        <v>98.5</v>
      </c>
      <c r="AA78" s="135">
        <f t="shared" si="323"/>
        <v>98</v>
      </c>
      <c r="AB78" s="135">
        <f t="shared" si="323"/>
        <v>97.5</v>
      </c>
      <c r="AC78" s="135">
        <f t="shared" si="323"/>
        <v>97</v>
      </c>
      <c r="AD78" s="135">
        <f t="shared" si="323"/>
        <v>96.5</v>
      </c>
      <c r="AE78" s="135">
        <f t="shared" si="323"/>
        <v>96</v>
      </c>
      <c r="AF78" s="135">
        <f t="shared" si="323"/>
        <v>95.5</v>
      </c>
      <c r="AG78" s="135">
        <f t="shared" si="323"/>
        <v>95</v>
      </c>
      <c r="AH78" s="135">
        <f t="shared" si="323"/>
        <v>94.5</v>
      </c>
      <c r="AI78" s="135">
        <f t="shared" si="323"/>
        <v>94</v>
      </c>
      <c r="AJ78" s="135">
        <f t="shared" si="323"/>
        <v>93.5</v>
      </c>
      <c r="AK78" s="135">
        <f t="shared" si="323"/>
        <v>93</v>
      </c>
      <c r="AL78" s="135">
        <f t="shared" si="323"/>
        <v>92.5</v>
      </c>
      <c r="AM78" s="135">
        <f t="shared" si="282"/>
        <v>92</v>
      </c>
      <c r="AN78" s="135">
        <f t="shared" ref="AN78:BF78" si="324">AM78+($BG78-$AM78)/($BG$2-$AM$2)</f>
        <v>91.35</v>
      </c>
      <c r="AO78" s="135">
        <f t="shared" si="324"/>
        <v>90.699999999999989</v>
      </c>
      <c r="AP78" s="135">
        <f t="shared" si="324"/>
        <v>90.049999999999983</v>
      </c>
      <c r="AQ78" s="135">
        <f t="shared" si="324"/>
        <v>89.399999999999977</v>
      </c>
      <c r="AR78" s="135">
        <f t="shared" si="324"/>
        <v>88.749999999999972</v>
      </c>
      <c r="AS78" s="135">
        <f t="shared" si="324"/>
        <v>88.099999999999966</v>
      </c>
      <c r="AT78" s="135">
        <f t="shared" si="324"/>
        <v>87.44999999999996</v>
      </c>
      <c r="AU78" s="135">
        <f t="shared" si="324"/>
        <v>86.799999999999955</v>
      </c>
      <c r="AV78" s="135">
        <f t="shared" si="324"/>
        <v>86.149999999999949</v>
      </c>
      <c r="AW78" s="135">
        <f t="shared" si="324"/>
        <v>85.499999999999943</v>
      </c>
      <c r="AX78" s="135">
        <f t="shared" si="324"/>
        <v>84.849999999999937</v>
      </c>
      <c r="AY78" s="135">
        <f t="shared" si="324"/>
        <v>84.199999999999932</v>
      </c>
      <c r="AZ78" s="135">
        <f t="shared" si="324"/>
        <v>83.549999999999926</v>
      </c>
      <c r="BA78" s="135">
        <f t="shared" si="324"/>
        <v>82.89999999999992</v>
      </c>
      <c r="BB78" s="135">
        <f t="shared" si="324"/>
        <v>82.249999999999915</v>
      </c>
      <c r="BC78" s="135">
        <f t="shared" si="324"/>
        <v>81.599999999999909</v>
      </c>
      <c r="BD78" s="135">
        <f t="shared" si="324"/>
        <v>80.949999999999903</v>
      </c>
      <c r="BE78" s="135">
        <f t="shared" si="324"/>
        <v>80.299999999999898</v>
      </c>
      <c r="BF78" s="135">
        <f t="shared" si="324"/>
        <v>79.649999999999892</v>
      </c>
      <c r="BG78" s="135">
        <f t="shared" si="284"/>
        <v>79</v>
      </c>
      <c r="BI78" s="34">
        <f t="shared" si="275"/>
        <v>100</v>
      </c>
      <c r="BJ78" s="35">
        <f t="shared" ref="BJ78:BX78" si="325">BI78+($BY78-$BI78)/($BY$2-$BI$2)</f>
        <v>99.456249999999997</v>
      </c>
      <c r="BK78" s="35">
        <f t="shared" si="325"/>
        <v>98.912499999999994</v>
      </c>
      <c r="BL78" s="35">
        <f t="shared" si="325"/>
        <v>98.368749999999991</v>
      </c>
      <c r="BM78" s="35">
        <f t="shared" si="325"/>
        <v>97.824999999999989</v>
      </c>
      <c r="BN78" s="35">
        <f t="shared" si="325"/>
        <v>97.281249999999986</v>
      </c>
      <c r="BO78" s="35">
        <f t="shared" si="325"/>
        <v>96.737499999999983</v>
      </c>
      <c r="BP78" s="35">
        <f t="shared" si="325"/>
        <v>96.19374999999998</v>
      </c>
      <c r="BQ78" s="35">
        <f t="shared" si="325"/>
        <v>95.649999999999977</v>
      </c>
      <c r="BR78" s="35">
        <f t="shared" si="325"/>
        <v>95.106249999999974</v>
      </c>
      <c r="BS78" s="35">
        <f t="shared" si="325"/>
        <v>94.562499999999972</v>
      </c>
      <c r="BT78" s="35">
        <f t="shared" si="325"/>
        <v>94.018749999999969</v>
      </c>
      <c r="BU78" s="35">
        <f t="shared" si="325"/>
        <v>93.474999999999966</v>
      </c>
      <c r="BV78" s="35">
        <f t="shared" si="325"/>
        <v>92.931249999999963</v>
      </c>
      <c r="BW78" s="35">
        <f t="shared" si="325"/>
        <v>92.38749999999996</v>
      </c>
      <c r="BX78" s="35">
        <f t="shared" si="325"/>
        <v>91.843749999999957</v>
      </c>
      <c r="BY78" s="33">
        <f t="shared" si="277"/>
        <v>91.3</v>
      </c>
      <c r="BZ78" s="35">
        <f t="shared" ref="BZ78:CR78" si="326">BY78+($CS78-$BY78)/($CS$2-$BY$2)</f>
        <v>90.534999999999997</v>
      </c>
      <c r="CA78" s="35">
        <f t="shared" si="326"/>
        <v>89.77</v>
      </c>
      <c r="CB78" s="35">
        <f t="shared" si="326"/>
        <v>89.004999999999995</v>
      </c>
      <c r="CC78" s="35">
        <f t="shared" si="326"/>
        <v>88.24</v>
      </c>
      <c r="CD78" s="35">
        <f t="shared" si="326"/>
        <v>87.474999999999994</v>
      </c>
      <c r="CE78" s="35">
        <f t="shared" si="326"/>
        <v>86.71</v>
      </c>
      <c r="CF78" s="35">
        <f t="shared" si="326"/>
        <v>85.944999999999993</v>
      </c>
      <c r="CG78" s="35">
        <f t="shared" si="326"/>
        <v>85.179999999999993</v>
      </c>
      <c r="CH78" s="35">
        <f t="shared" si="326"/>
        <v>84.414999999999992</v>
      </c>
      <c r="CI78" s="35">
        <f t="shared" si="326"/>
        <v>83.649999999999991</v>
      </c>
      <c r="CJ78" s="35">
        <f t="shared" si="326"/>
        <v>82.884999999999991</v>
      </c>
      <c r="CK78" s="35">
        <f t="shared" si="326"/>
        <v>82.11999999999999</v>
      </c>
      <c r="CL78" s="35">
        <f t="shared" si="326"/>
        <v>81.35499999999999</v>
      </c>
      <c r="CM78" s="35">
        <f t="shared" si="326"/>
        <v>80.589999999999989</v>
      </c>
      <c r="CN78" s="35">
        <f t="shared" si="326"/>
        <v>79.824999999999989</v>
      </c>
      <c r="CO78" s="35">
        <f t="shared" si="326"/>
        <v>79.059999999999988</v>
      </c>
      <c r="CP78" s="35">
        <f t="shared" si="326"/>
        <v>78.294999999999987</v>
      </c>
      <c r="CQ78" s="35">
        <f t="shared" si="326"/>
        <v>77.529999999999987</v>
      </c>
      <c r="CR78" s="35">
        <f t="shared" si="326"/>
        <v>76.764999999999986</v>
      </c>
      <c r="CS78" s="33">
        <f t="shared" si="279"/>
        <v>76</v>
      </c>
    </row>
    <row r="79" spans="1:97" x14ac:dyDescent="0.35">
      <c r="A79" s="107" t="s">
        <v>67</v>
      </c>
      <c r="B79" s="18" t="s">
        <v>92</v>
      </c>
      <c r="C79" s="49" t="s">
        <v>123</v>
      </c>
      <c r="D79" s="49" t="s">
        <v>118</v>
      </c>
      <c r="E79" s="20" t="s">
        <v>124</v>
      </c>
      <c r="F79" s="36" t="s">
        <v>125</v>
      </c>
      <c r="G79" s="132">
        <v>100</v>
      </c>
      <c r="H79" s="133"/>
      <c r="I79" s="133"/>
      <c r="J79" s="110">
        <v>84.4</v>
      </c>
      <c r="K79" s="111">
        <v>60</v>
      </c>
      <c r="L79" s="112">
        <v>84.4</v>
      </c>
      <c r="M79" s="113">
        <v>60</v>
      </c>
      <c r="N79" s="114">
        <v>84.4</v>
      </c>
      <c r="O79" s="115">
        <v>60</v>
      </c>
      <c r="P79" s="116">
        <v>84.4</v>
      </c>
      <c r="Q79" s="117">
        <v>60</v>
      </c>
      <c r="R79" s="130">
        <v>84</v>
      </c>
      <c r="S79" s="1">
        <v>60</v>
      </c>
      <c r="T79" s="1">
        <v>84</v>
      </c>
      <c r="U79" s="1">
        <v>60</v>
      </c>
      <c r="V79" s="1" t="s">
        <v>126</v>
      </c>
      <c r="W79" s="34">
        <f t="shared" si="280"/>
        <v>100</v>
      </c>
      <c r="X79" s="135">
        <f t="shared" ref="X79:AL79" si="327">W79+($AM79-$W79)/($AM$2-$W$2)</f>
        <v>99</v>
      </c>
      <c r="Y79" s="135">
        <f t="shared" si="327"/>
        <v>98</v>
      </c>
      <c r="Z79" s="135">
        <f t="shared" si="327"/>
        <v>97</v>
      </c>
      <c r="AA79" s="135">
        <f t="shared" si="327"/>
        <v>96</v>
      </c>
      <c r="AB79" s="135">
        <f t="shared" si="327"/>
        <v>95</v>
      </c>
      <c r="AC79" s="135">
        <f t="shared" si="327"/>
        <v>94</v>
      </c>
      <c r="AD79" s="135">
        <f t="shared" si="327"/>
        <v>93</v>
      </c>
      <c r="AE79" s="135">
        <f t="shared" si="327"/>
        <v>92</v>
      </c>
      <c r="AF79" s="135">
        <f t="shared" si="327"/>
        <v>91</v>
      </c>
      <c r="AG79" s="135">
        <f t="shared" si="327"/>
        <v>90</v>
      </c>
      <c r="AH79" s="135">
        <f t="shared" si="327"/>
        <v>89</v>
      </c>
      <c r="AI79" s="135">
        <f t="shared" si="327"/>
        <v>88</v>
      </c>
      <c r="AJ79" s="135">
        <f t="shared" si="327"/>
        <v>87</v>
      </c>
      <c r="AK79" s="135">
        <f t="shared" si="327"/>
        <v>86</v>
      </c>
      <c r="AL79" s="135">
        <f t="shared" si="327"/>
        <v>85</v>
      </c>
      <c r="AM79" s="135">
        <f t="shared" si="282"/>
        <v>84</v>
      </c>
      <c r="AN79" s="135">
        <f t="shared" ref="AN79:BF79" si="328">AM79+($BG79-$AM79)/($BG$2-$AM$2)</f>
        <v>82.8</v>
      </c>
      <c r="AO79" s="135">
        <f t="shared" si="328"/>
        <v>81.599999999999994</v>
      </c>
      <c r="AP79" s="135">
        <f t="shared" si="328"/>
        <v>80.399999999999991</v>
      </c>
      <c r="AQ79" s="135">
        <f t="shared" si="328"/>
        <v>79.199999999999989</v>
      </c>
      <c r="AR79" s="135">
        <f t="shared" si="328"/>
        <v>77.999999999999986</v>
      </c>
      <c r="AS79" s="135">
        <f t="shared" si="328"/>
        <v>76.799999999999983</v>
      </c>
      <c r="AT79" s="135">
        <f t="shared" si="328"/>
        <v>75.59999999999998</v>
      </c>
      <c r="AU79" s="135">
        <f t="shared" si="328"/>
        <v>74.399999999999977</v>
      </c>
      <c r="AV79" s="135">
        <f t="shared" si="328"/>
        <v>73.199999999999974</v>
      </c>
      <c r="AW79" s="135">
        <f t="shared" si="328"/>
        <v>71.999999999999972</v>
      </c>
      <c r="AX79" s="135">
        <f t="shared" si="328"/>
        <v>70.799999999999969</v>
      </c>
      <c r="AY79" s="135">
        <f t="shared" si="328"/>
        <v>69.599999999999966</v>
      </c>
      <c r="AZ79" s="135">
        <f t="shared" si="328"/>
        <v>68.399999999999963</v>
      </c>
      <c r="BA79" s="135">
        <f t="shared" si="328"/>
        <v>67.19999999999996</v>
      </c>
      <c r="BB79" s="135">
        <f t="shared" si="328"/>
        <v>65.999999999999957</v>
      </c>
      <c r="BC79" s="135">
        <f t="shared" si="328"/>
        <v>64.799999999999955</v>
      </c>
      <c r="BD79" s="135">
        <f t="shared" si="328"/>
        <v>63.599999999999952</v>
      </c>
      <c r="BE79" s="135">
        <f t="shared" si="328"/>
        <v>62.399999999999949</v>
      </c>
      <c r="BF79" s="135">
        <f t="shared" si="328"/>
        <v>61.199999999999946</v>
      </c>
      <c r="BG79" s="135">
        <f t="shared" si="284"/>
        <v>60</v>
      </c>
      <c r="BI79" s="34">
        <f t="shared" si="275"/>
        <v>100</v>
      </c>
      <c r="BJ79" s="35">
        <f t="shared" ref="BJ79:BX79" si="329">BI79+($BY79-$BI79)/($BY$2-$BI$2)</f>
        <v>99</v>
      </c>
      <c r="BK79" s="35">
        <f t="shared" si="329"/>
        <v>98</v>
      </c>
      <c r="BL79" s="35">
        <f t="shared" si="329"/>
        <v>97</v>
      </c>
      <c r="BM79" s="35">
        <f t="shared" si="329"/>
        <v>96</v>
      </c>
      <c r="BN79" s="35">
        <f t="shared" si="329"/>
        <v>95</v>
      </c>
      <c r="BO79" s="35">
        <f t="shared" si="329"/>
        <v>94</v>
      </c>
      <c r="BP79" s="35">
        <f t="shared" si="329"/>
        <v>93</v>
      </c>
      <c r="BQ79" s="35">
        <f t="shared" si="329"/>
        <v>92</v>
      </c>
      <c r="BR79" s="35">
        <f t="shared" si="329"/>
        <v>91</v>
      </c>
      <c r="BS79" s="35">
        <f t="shared" si="329"/>
        <v>90</v>
      </c>
      <c r="BT79" s="35">
        <f t="shared" si="329"/>
        <v>89</v>
      </c>
      <c r="BU79" s="35">
        <f t="shared" si="329"/>
        <v>88</v>
      </c>
      <c r="BV79" s="35">
        <f t="shared" si="329"/>
        <v>87</v>
      </c>
      <c r="BW79" s="35">
        <f t="shared" si="329"/>
        <v>86</v>
      </c>
      <c r="BX79" s="35">
        <f t="shared" si="329"/>
        <v>85</v>
      </c>
      <c r="BY79" s="33">
        <f t="shared" si="277"/>
        <v>84</v>
      </c>
      <c r="BZ79" s="35">
        <f t="shared" ref="BZ79:CR79" si="330">BY79+($CS79-$BY79)/($CS$2-$BY$2)</f>
        <v>82.8</v>
      </c>
      <c r="CA79" s="35">
        <f t="shared" si="330"/>
        <v>81.599999999999994</v>
      </c>
      <c r="CB79" s="35">
        <f t="shared" si="330"/>
        <v>80.399999999999991</v>
      </c>
      <c r="CC79" s="35">
        <f t="shared" si="330"/>
        <v>79.199999999999989</v>
      </c>
      <c r="CD79" s="35">
        <f t="shared" si="330"/>
        <v>77.999999999999986</v>
      </c>
      <c r="CE79" s="35">
        <f t="shared" si="330"/>
        <v>76.799999999999983</v>
      </c>
      <c r="CF79" s="35">
        <f t="shared" si="330"/>
        <v>75.59999999999998</v>
      </c>
      <c r="CG79" s="35">
        <f t="shared" si="330"/>
        <v>74.399999999999977</v>
      </c>
      <c r="CH79" s="35">
        <f t="shared" si="330"/>
        <v>73.199999999999974</v>
      </c>
      <c r="CI79" s="35">
        <f t="shared" si="330"/>
        <v>71.999999999999972</v>
      </c>
      <c r="CJ79" s="35">
        <f t="shared" si="330"/>
        <v>70.799999999999969</v>
      </c>
      <c r="CK79" s="35">
        <f t="shared" si="330"/>
        <v>69.599999999999966</v>
      </c>
      <c r="CL79" s="35">
        <f t="shared" si="330"/>
        <v>68.399999999999963</v>
      </c>
      <c r="CM79" s="35">
        <f t="shared" si="330"/>
        <v>67.19999999999996</v>
      </c>
      <c r="CN79" s="35">
        <f t="shared" si="330"/>
        <v>65.999999999999957</v>
      </c>
      <c r="CO79" s="35">
        <f t="shared" si="330"/>
        <v>64.799999999999955</v>
      </c>
      <c r="CP79" s="35">
        <f t="shared" si="330"/>
        <v>63.599999999999952</v>
      </c>
      <c r="CQ79" s="35">
        <f t="shared" si="330"/>
        <v>62.399999999999949</v>
      </c>
      <c r="CR79" s="35">
        <f t="shared" si="330"/>
        <v>61.199999999999946</v>
      </c>
      <c r="CS79" s="33">
        <f t="shared" si="279"/>
        <v>60</v>
      </c>
    </row>
    <row r="80" spans="1:97" x14ac:dyDescent="0.35">
      <c r="A80" s="107" t="s">
        <v>67</v>
      </c>
      <c r="B80" s="18" t="s">
        <v>92</v>
      </c>
      <c r="C80" s="49" t="s">
        <v>127</v>
      </c>
      <c r="D80" s="49" t="s">
        <v>128</v>
      </c>
      <c r="E80" s="20" t="s">
        <v>129</v>
      </c>
      <c r="F80" s="36" t="s">
        <v>95</v>
      </c>
      <c r="G80" s="120">
        <v>0.45</v>
      </c>
      <c r="H80" s="121"/>
      <c r="I80" s="121"/>
      <c r="J80" s="122">
        <v>0.47299999999999998</v>
      </c>
      <c r="K80" s="123">
        <v>0.52</v>
      </c>
      <c r="L80" s="124">
        <v>0.47299999999999998</v>
      </c>
      <c r="M80" s="125">
        <v>0.52</v>
      </c>
      <c r="N80" s="126">
        <v>0.45300000000000001</v>
      </c>
      <c r="O80" s="127">
        <v>0.46</v>
      </c>
      <c r="P80" s="128">
        <v>0.44700000000000001</v>
      </c>
      <c r="Q80" s="129">
        <v>0.44</v>
      </c>
      <c r="R80" s="130">
        <v>0.45</v>
      </c>
      <c r="S80" s="131">
        <v>0.45</v>
      </c>
      <c r="T80" s="131">
        <v>0.47</v>
      </c>
      <c r="U80" s="131">
        <v>0.52</v>
      </c>
      <c r="V80" s="1" t="s">
        <v>130</v>
      </c>
      <c r="W80" s="34">
        <f t="shared" si="280"/>
        <v>0.45</v>
      </c>
      <c r="X80" s="35">
        <f t="shared" ref="X80:AL80" si="331">W80+($AM80-$W80)/($AM$2-$W$2)</f>
        <v>0.45</v>
      </c>
      <c r="Y80" s="35">
        <f t="shared" si="331"/>
        <v>0.45</v>
      </c>
      <c r="Z80" s="35">
        <f t="shared" si="331"/>
        <v>0.45</v>
      </c>
      <c r="AA80" s="35">
        <f t="shared" si="331"/>
        <v>0.45</v>
      </c>
      <c r="AB80" s="35">
        <f t="shared" si="331"/>
        <v>0.45</v>
      </c>
      <c r="AC80" s="35">
        <f t="shared" si="331"/>
        <v>0.45</v>
      </c>
      <c r="AD80" s="35">
        <f t="shared" si="331"/>
        <v>0.45</v>
      </c>
      <c r="AE80" s="35">
        <f t="shared" si="331"/>
        <v>0.45</v>
      </c>
      <c r="AF80" s="35">
        <f t="shared" si="331"/>
        <v>0.45</v>
      </c>
      <c r="AG80" s="35">
        <f t="shared" si="331"/>
        <v>0.45</v>
      </c>
      <c r="AH80" s="35">
        <f t="shared" si="331"/>
        <v>0.45</v>
      </c>
      <c r="AI80" s="35">
        <f t="shared" si="331"/>
        <v>0.45</v>
      </c>
      <c r="AJ80" s="35">
        <f t="shared" si="331"/>
        <v>0.45</v>
      </c>
      <c r="AK80" s="35">
        <f t="shared" si="331"/>
        <v>0.45</v>
      </c>
      <c r="AL80" s="35">
        <f t="shared" si="331"/>
        <v>0.45</v>
      </c>
      <c r="AM80" s="33">
        <f t="shared" si="282"/>
        <v>0.45</v>
      </c>
      <c r="AN80" s="35">
        <f t="shared" ref="AN80:BF80" si="332">AM80+($BG80-$AM80)/($BG$2-$AM$2)</f>
        <v>0.45</v>
      </c>
      <c r="AO80" s="35">
        <f t="shared" si="332"/>
        <v>0.45</v>
      </c>
      <c r="AP80" s="35">
        <f t="shared" si="332"/>
        <v>0.45</v>
      </c>
      <c r="AQ80" s="35">
        <f t="shared" si="332"/>
        <v>0.45</v>
      </c>
      <c r="AR80" s="35">
        <f t="shared" si="332"/>
        <v>0.45</v>
      </c>
      <c r="AS80" s="35">
        <f t="shared" si="332"/>
        <v>0.45</v>
      </c>
      <c r="AT80" s="35">
        <f t="shared" si="332"/>
        <v>0.45</v>
      </c>
      <c r="AU80" s="35">
        <f t="shared" si="332"/>
        <v>0.45</v>
      </c>
      <c r="AV80" s="35">
        <f t="shared" si="332"/>
        <v>0.45</v>
      </c>
      <c r="AW80" s="35">
        <f t="shared" si="332"/>
        <v>0.45</v>
      </c>
      <c r="AX80" s="35">
        <f t="shared" si="332"/>
        <v>0.45</v>
      </c>
      <c r="AY80" s="35">
        <f t="shared" si="332"/>
        <v>0.45</v>
      </c>
      <c r="AZ80" s="35">
        <f t="shared" si="332"/>
        <v>0.45</v>
      </c>
      <c r="BA80" s="35">
        <f t="shared" si="332"/>
        <v>0.45</v>
      </c>
      <c r="BB80" s="35">
        <f t="shared" si="332"/>
        <v>0.45</v>
      </c>
      <c r="BC80" s="35">
        <f t="shared" si="332"/>
        <v>0.45</v>
      </c>
      <c r="BD80" s="35">
        <f t="shared" si="332"/>
        <v>0.45</v>
      </c>
      <c r="BE80" s="35">
        <f t="shared" si="332"/>
        <v>0.45</v>
      </c>
      <c r="BF80" s="35">
        <f t="shared" si="332"/>
        <v>0.45</v>
      </c>
      <c r="BG80" s="33">
        <f t="shared" si="284"/>
        <v>0.45</v>
      </c>
      <c r="BI80" s="34">
        <f t="shared" si="275"/>
        <v>0.45</v>
      </c>
      <c r="BJ80" s="35">
        <f t="shared" ref="BJ80:BX80" si="333">BI80+($BY80-$BI80)/($BY$2-$BI$2)</f>
        <v>0.45124999999999998</v>
      </c>
      <c r="BK80" s="35">
        <f t="shared" si="333"/>
        <v>0.45249999999999996</v>
      </c>
      <c r="BL80" s="35">
        <f t="shared" si="333"/>
        <v>0.45374999999999993</v>
      </c>
      <c r="BM80" s="35">
        <f t="shared" si="333"/>
        <v>0.4549999999999999</v>
      </c>
      <c r="BN80" s="35">
        <f t="shared" si="333"/>
        <v>0.45624999999999988</v>
      </c>
      <c r="BO80" s="35">
        <f t="shared" si="333"/>
        <v>0.45749999999999985</v>
      </c>
      <c r="BP80" s="35">
        <f t="shared" si="333"/>
        <v>0.45874999999999982</v>
      </c>
      <c r="BQ80" s="35">
        <f t="shared" si="333"/>
        <v>0.4599999999999998</v>
      </c>
      <c r="BR80" s="35">
        <f t="shared" si="333"/>
        <v>0.46124999999999977</v>
      </c>
      <c r="BS80" s="35">
        <f t="shared" si="333"/>
        <v>0.46249999999999974</v>
      </c>
      <c r="BT80" s="35">
        <f t="shared" si="333"/>
        <v>0.46374999999999972</v>
      </c>
      <c r="BU80" s="35">
        <f t="shared" si="333"/>
        <v>0.46499999999999969</v>
      </c>
      <c r="BV80" s="35">
        <f t="shared" si="333"/>
        <v>0.46624999999999966</v>
      </c>
      <c r="BW80" s="35">
        <f t="shared" si="333"/>
        <v>0.46749999999999964</v>
      </c>
      <c r="BX80" s="35">
        <f t="shared" si="333"/>
        <v>0.46874999999999961</v>
      </c>
      <c r="BY80" s="33">
        <f t="shared" si="277"/>
        <v>0.47</v>
      </c>
      <c r="BZ80" s="35">
        <f t="shared" ref="BZ80:CR80" si="334">BY80+($CS80-$BY80)/($CS$2-$BY$2)</f>
        <v>0.47249999999999998</v>
      </c>
      <c r="CA80" s="35">
        <f t="shared" si="334"/>
        <v>0.47499999999999998</v>
      </c>
      <c r="CB80" s="35">
        <f t="shared" si="334"/>
        <v>0.47749999999999998</v>
      </c>
      <c r="CC80" s="35">
        <f t="shared" si="334"/>
        <v>0.48</v>
      </c>
      <c r="CD80" s="35">
        <f t="shared" si="334"/>
        <v>0.48249999999999998</v>
      </c>
      <c r="CE80" s="35">
        <f t="shared" si="334"/>
        <v>0.48499999999999999</v>
      </c>
      <c r="CF80" s="35">
        <f t="shared" si="334"/>
        <v>0.48749999999999999</v>
      </c>
      <c r="CG80" s="35">
        <f t="shared" si="334"/>
        <v>0.49</v>
      </c>
      <c r="CH80" s="35">
        <f t="shared" si="334"/>
        <v>0.49249999999999999</v>
      </c>
      <c r="CI80" s="35">
        <f t="shared" si="334"/>
        <v>0.495</v>
      </c>
      <c r="CJ80" s="35">
        <f t="shared" si="334"/>
        <v>0.4975</v>
      </c>
      <c r="CK80" s="35">
        <f t="shared" si="334"/>
        <v>0.5</v>
      </c>
      <c r="CL80" s="35">
        <f t="shared" si="334"/>
        <v>0.50249999999999995</v>
      </c>
      <c r="CM80" s="35">
        <f t="shared" si="334"/>
        <v>0.50499999999999989</v>
      </c>
      <c r="CN80" s="35">
        <f t="shared" si="334"/>
        <v>0.50749999999999984</v>
      </c>
      <c r="CO80" s="35">
        <f t="shared" si="334"/>
        <v>0.50999999999999979</v>
      </c>
      <c r="CP80" s="35">
        <f t="shared" si="334"/>
        <v>0.51249999999999973</v>
      </c>
      <c r="CQ80" s="35">
        <f t="shared" si="334"/>
        <v>0.51499999999999968</v>
      </c>
      <c r="CR80" s="35">
        <f t="shared" si="334"/>
        <v>0.51749999999999963</v>
      </c>
      <c r="CS80" s="33">
        <f t="shared" si="279"/>
        <v>0.52</v>
      </c>
    </row>
    <row r="81" spans="1:97" x14ac:dyDescent="0.35">
      <c r="A81" s="107" t="s">
        <v>67</v>
      </c>
      <c r="B81" s="18" t="s">
        <v>92</v>
      </c>
      <c r="C81" s="49" t="s">
        <v>127</v>
      </c>
      <c r="D81" s="49" t="s">
        <v>131</v>
      </c>
      <c r="E81" s="20" t="s">
        <v>132</v>
      </c>
      <c r="F81" s="36" t="s">
        <v>95</v>
      </c>
      <c r="G81" s="120">
        <v>0.1</v>
      </c>
      <c r="H81" s="121"/>
      <c r="I81" s="121"/>
      <c r="J81" s="122">
        <v>0.17799999999999999</v>
      </c>
      <c r="K81" s="123">
        <v>0.35</v>
      </c>
      <c r="L81" s="124">
        <v>0.17799999999999999</v>
      </c>
      <c r="M81" s="125">
        <v>0.35</v>
      </c>
      <c r="N81" s="126">
        <v>0.16600000000000001</v>
      </c>
      <c r="O81" s="127">
        <v>0.31</v>
      </c>
      <c r="P81" s="128">
        <v>0.16300000000000001</v>
      </c>
      <c r="Q81" s="129">
        <v>0.3</v>
      </c>
      <c r="R81" s="130">
        <f>P81</f>
        <v>0.16300000000000001</v>
      </c>
      <c r="S81" s="130">
        <f>Q81</f>
        <v>0.3</v>
      </c>
      <c r="T81" s="131">
        <v>0.18</v>
      </c>
      <c r="U81" s="131">
        <v>0.35</v>
      </c>
      <c r="V81" s="1" t="s">
        <v>133</v>
      </c>
      <c r="W81" s="34">
        <f t="shared" si="280"/>
        <v>0.1</v>
      </c>
      <c r="X81" s="35">
        <f t="shared" ref="X81:AL81" si="335">W81+($AM81-$W81)/($AM$2-$W$2)</f>
        <v>0.1039375</v>
      </c>
      <c r="Y81" s="35">
        <f t="shared" si="335"/>
        <v>0.107875</v>
      </c>
      <c r="Z81" s="35">
        <f t="shared" si="335"/>
        <v>0.1118125</v>
      </c>
      <c r="AA81" s="35">
        <f t="shared" si="335"/>
        <v>0.11574999999999999</v>
      </c>
      <c r="AB81" s="35">
        <f t="shared" si="335"/>
        <v>0.11968749999999999</v>
      </c>
      <c r="AC81" s="35">
        <f t="shared" si="335"/>
        <v>0.12362499999999998</v>
      </c>
      <c r="AD81" s="35">
        <f t="shared" si="335"/>
        <v>0.1275625</v>
      </c>
      <c r="AE81" s="35">
        <f t="shared" si="335"/>
        <v>0.13150000000000001</v>
      </c>
      <c r="AF81" s="35">
        <f t="shared" si="335"/>
        <v>0.13543750000000002</v>
      </c>
      <c r="AG81" s="35">
        <f t="shared" si="335"/>
        <v>0.13937500000000003</v>
      </c>
      <c r="AH81" s="35">
        <f t="shared" si="335"/>
        <v>0.14331250000000004</v>
      </c>
      <c r="AI81" s="35">
        <f t="shared" si="335"/>
        <v>0.14725000000000005</v>
      </c>
      <c r="AJ81" s="35">
        <f t="shared" si="335"/>
        <v>0.15118750000000006</v>
      </c>
      <c r="AK81" s="35">
        <f t="shared" si="335"/>
        <v>0.15512500000000007</v>
      </c>
      <c r="AL81" s="35">
        <f t="shared" si="335"/>
        <v>0.15906250000000008</v>
      </c>
      <c r="AM81" s="33">
        <f t="shared" si="282"/>
        <v>0.16300000000000001</v>
      </c>
      <c r="AN81" s="35">
        <f t="shared" ref="AN81:BF81" si="336">AM81+($BG81-$AM81)/($BG$2-$AM$2)</f>
        <v>0.16985</v>
      </c>
      <c r="AO81" s="35">
        <f t="shared" si="336"/>
        <v>0.1767</v>
      </c>
      <c r="AP81" s="35">
        <f t="shared" si="336"/>
        <v>0.18354999999999999</v>
      </c>
      <c r="AQ81" s="35">
        <f t="shared" si="336"/>
        <v>0.19039999999999999</v>
      </c>
      <c r="AR81" s="35">
        <f t="shared" si="336"/>
        <v>0.19724999999999998</v>
      </c>
      <c r="AS81" s="35">
        <f t="shared" si="336"/>
        <v>0.20409999999999998</v>
      </c>
      <c r="AT81" s="35">
        <f t="shared" si="336"/>
        <v>0.21094999999999997</v>
      </c>
      <c r="AU81" s="35">
        <f t="shared" si="336"/>
        <v>0.21779999999999997</v>
      </c>
      <c r="AV81" s="35">
        <f t="shared" si="336"/>
        <v>0.22464999999999996</v>
      </c>
      <c r="AW81" s="35">
        <f t="shared" si="336"/>
        <v>0.23149999999999996</v>
      </c>
      <c r="AX81" s="35">
        <f t="shared" si="336"/>
        <v>0.23834999999999995</v>
      </c>
      <c r="AY81" s="35">
        <f t="shared" si="336"/>
        <v>0.24519999999999995</v>
      </c>
      <c r="AZ81" s="35">
        <f t="shared" si="336"/>
        <v>0.25204999999999994</v>
      </c>
      <c r="BA81" s="35">
        <f t="shared" si="336"/>
        <v>0.25889999999999996</v>
      </c>
      <c r="BB81" s="35">
        <f t="shared" si="336"/>
        <v>0.26574999999999999</v>
      </c>
      <c r="BC81" s="35">
        <f t="shared" si="336"/>
        <v>0.27260000000000001</v>
      </c>
      <c r="BD81" s="35">
        <f t="shared" si="336"/>
        <v>0.27945000000000003</v>
      </c>
      <c r="BE81" s="35">
        <f t="shared" si="336"/>
        <v>0.28630000000000005</v>
      </c>
      <c r="BF81" s="35">
        <f t="shared" si="336"/>
        <v>0.29315000000000008</v>
      </c>
      <c r="BG81" s="33">
        <f t="shared" si="284"/>
        <v>0.3</v>
      </c>
      <c r="BI81" s="34">
        <f t="shared" si="275"/>
        <v>0.1</v>
      </c>
      <c r="BJ81" s="35">
        <f t="shared" ref="BJ81:BX81" si="337">BI81+($BY81-$BI81)/($BY$2-$BI$2)</f>
        <v>0.10500000000000001</v>
      </c>
      <c r="BK81" s="35">
        <f t="shared" si="337"/>
        <v>0.11000000000000001</v>
      </c>
      <c r="BL81" s="35">
        <f t="shared" si="337"/>
        <v>0.11500000000000002</v>
      </c>
      <c r="BM81" s="35">
        <f t="shared" si="337"/>
        <v>0.12000000000000002</v>
      </c>
      <c r="BN81" s="35">
        <f t="shared" si="337"/>
        <v>0.12500000000000003</v>
      </c>
      <c r="BO81" s="35">
        <f t="shared" si="337"/>
        <v>0.13000000000000003</v>
      </c>
      <c r="BP81" s="35">
        <f t="shared" si="337"/>
        <v>0.13500000000000004</v>
      </c>
      <c r="BQ81" s="35">
        <f t="shared" si="337"/>
        <v>0.14000000000000004</v>
      </c>
      <c r="BR81" s="35">
        <f t="shared" si="337"/>
        <v>0.14500000000000005</v>
      </c>
      <c r="BS81" s="35">
        <f t="shared" si="337"/>
        <v>0.15000000000000005</v>
      </c>
      <c r="BT81" s="35">
        <f t="shared" si="337"/>
        <v>0.15500000000000005</v>
      </c>
      <c r="BU81" s="35">
        <f t="shared" si="337"/>
        <v>0.16000000000000006</v>
      </c>
      <c r="BV81" s="35">
        <f t="shared" si="337"/>
        <v>0.16500000000000006</v>
      </c>
      <c r="BW81" s="35">
        <f t="shared" si="337"/>
        <v>0.17000000000000007</v>
      </c>
      <c r="BX81" s="35">
        <f t="shared" si="337"/>
        <v>0.17500000000000007</v>
      </c>
      <c r="BY81" s="33">
        <f t="shared" si="277"/>
        <v>0.18</v>
      </c>
      <c r="BZ81" s="35">
        <f t="shared" ref="BZ81:CR81" si="338">BY81+($CS81-$BY81)/($CS$2-$BY$2)</f>
        <v>0.1885</v>
      </c>
      <c r="CA81" s="35">
        <f t="shared" si="338"/>
        <v>0.19700000000000001</v>
      </c>
      <c r="CB81" s="35">
        <f t="shared" si="338"/>
        <v>0.20550000000000002</v>
      </c>
      <c r="CC81" s="35">
        <f t="shared" si="338"/>
        <v>0.21400000000000002</v>
      </c>
      <c r="CD81" s="35">
        <f t="shared" si="338"/>
        <v>0.22250000000000003</v>
      </c>
      <c r="CE81" s="35">
        <f t="shared" si="338"/>
        <v>0.23100000000000004</v>
      </c>
      <c r="CF81" s="35">
        <f t="shared" si="338"/>
        <v>0.23950000000000005</v>
      </c>
      <c r="CG81" s="35">
        <f t="shared" si="338"/>
        <v>0.24800000000000005</v>
      </c>
      <c r="CH81" s="35">
        <f t="shared" si="338"/>
        <v>0.25650000000000006</v>
      </c>
      <c r="CI81" s="35">
        <f t="shared" si="338"/>
        <v>0.26500000000000007</v>
      </c>
      <c r="CJ81" s="35">
        <f t="shared" si="338"/>
        <v>0.27350000000000008</v>
      </c>
      <c r="CK81" s="35">
        <f t="shared" si="338"/>
        <v>0.28200000000000008</v>
      </c>
      <c r="CL81" s="35">
        <f t="shared" si="338"/>
        <v>0.29050000000000009</v>
      </c>
      <c r="CM81" s="35">
        <f t="shared" si="338"/>
        <v>0.2990000000000001</v>
      </c>
      <c r="CN81" s="35">
        <f t="shared" si="338"/>
        <v>0.30750000000000011</v>
      </c>
      <c r="CO81" s="35">
        <f t="shared" si="338"/>
        <v>0.31600000000000011</v>
      </c>
      <c r="CP81" s="35">
        <f t="shared" si="338"/>
        <v>0.32450000000000012</v>
      </c>
      <c r="CQ81" s="35">
        <f t="shared" si="338"/>
        <v>0.33300000000000013</v>
      </c>
      <c r="CR81" s="35">
        <f t="shared" si="338"/>
        <v>0.34150000000000014</v>
      </c>
      <c r="CS81" s="33">
        <f t="shared" si="279"/>
        <v>0.35</v>
      </c>
    </row>
    <row r="82" spans="1:97" x14ac:dyDescent="0.35">
      <c r="A82" s="107" t="s">
        <v>67</v>
      </c>
      <c r="B82" s="18" t="s">
        <v>92</v>
      </c>
      <c r="C82" s="49" t="s">
        <v>127</v>
      </c>
      <c r="D82" s="49" t="s">
        <v>134</v>
      </c>
      <c r="E82" s="20" t="s">
        <v>135</v>
      </c>
      <c r="F82" s="36" t="s">
        <v>95</v>
      </c>
      <c r="G82" s="120">
        <v>0.05</v>
      </c>
      <c r="H82" s="121"/>
      <c r="I82" s="121"/>
      <c r="J82" s="122">
        <v>0.113</v>
      </c>
      <c r="K82" s="123">
        <v>0.25</v>
      </c>
      <c r="L82" s="124">
        <v>9.8000000000000004E-2</v>
      </c>
      <c r="M82" s="125">
        <v>0.2</v>
      </c>
      <c r="N82" s="126">
        <v>9.1999999999999998E-2</v>
      </c>
      <c r="O82" s="127">
        <v>0.18</v>
      </c>
      <c r="P82" s="128">
        <v>8.5000000000000006E-2</v>
      </c>
      <c r="Q82" s="129">
        <v>0.16</v>
      </c>
      <c r="R82" s="130">
        <v>0.09</v>
      </c>
      <c r="S82" s="131">
        <v>0.16</v>
      </c>
      <c r="T82" s="131">
        <f>L82</f>
        <v>9.8000000000000004E-2</v>
      </c>
      <c r="U82" s="131">
        <f>M82</f>
        <v>0.2</v>
      </c>
      <c r="V82" s="1" t="s">
        <v>112</v>
      </c>
      <c r="W82" s="34">
        <f t="shared" si="280"/>
        <v>0.05</v>
      </c>
      <c r="X82" s="35">
        <f t="shared" ref="X82:AL82" si="339">W82+($AM82-$W82)/($AM$2-$W$2)</f>
        <v>5.2500000000000005E-2</v>
      </c>
      <c r="Y82" s="35">
        <f t="shared" si="339"/>
        <v>5.5000000000000007E-2</v>
      </c>
      <c r="Z82" s="35">
        <f t="shared" si="339"/>
        <v>5.7500000000000009E-2</v>
      </c>
      <c r="AA82" s="35">
        <f t="shared" si="339"/>
        <v>6.0000000000000012E-2</v>
      </c>
      <c r="AB82" s="35">
        <f t="shared" si="339"/>
        <v>6.2500000000000014E-2</v>
      </c>
      <c r="AC82" s="35">
        <f t="shared" si="339"/>
        <v>6.5000000000000016E-2</v>
      </c>
      <c r="AD82" s="35">
        <f t="shared" si="339"/>
        <v>6.7500000000000018E-2</v>
      </c>
      <c r="AE82" s="35">
        <f t="shared" si="339"/>
        <v>7.0000000000000021E-2</v>
      </c>
      <c r="AF82" s="35">
        <f t="shared" si="339"/>
        <v>7.2500000000000023E-2</v>
      </c>
      <c r="AG82" s="35">
        <f t="shared" si="339"/>
        <v>7.5000000000000025E-2</v>
      </c>
      <c r="AH82" s="35">
        <f t="shared" si="339"/>
        <v>7.7500000000000027E-2</v>
      </c>
      <c r="AI82" s="35">
        <f t="shared" si="339"/>
        <v>8.0000000000000029E-2</v>
      </c>
      <c r="AJ82" s="35">
        <f t="shared" si="339"/>
        <v>8.2500000000000032E-2</v>
      </c>
      <c r="AK82" s="35">
        <f t="shared" si="339"/>
        <v>8.5000000000000034E-2</v>
      </c>
      <c r="AL82" s="35">
        <f t="shared" si="339"/>
        <v>8.7500000000000036E-2</v>
      </c>
      <c r="AM82" s="33">
        <f t="shared" si="282"/>
        <v>0.09</v>
      </c>
      <c r="AN82" s="35">
        <f t="shared" ref="AN82:BF82" si="340">AM82+($BG82-$AM82)/($BG$2-$AM$2)</f>
        <v>9.35E-2</v>
      </c>
      <c r="AO82" s="35">
        <f t="shared" si="340"/>
        <v>9.7000000000000003E-2</v>
      </c>
      <c r="AP82" s="35">
        <f t="shared" si="340"/>
        <v>0.10050000000000001</v>
      </c>
      <c r="AQ82" s="35">
        <f t="shared" si="340"/>
        <v>0.10400000000000001</v>
      </c>
      <c r="AR82" s="35">
        <f t="shared" si="340"/>
        <v>0.10750000000000001</v>
      </c>
      <c r="AS82" s="35">
        <f t="shared" si="340"/>
        <v>0.11100000000000002</v>
      </c>
      <c r="AT82" s="35">
        <f t="shared" si="340"/>
        <v>0.11450000000000002</v>
      </c>
      <c r="AU82" s="35">
        <f t="shared" si="340"/>
        <v>0.11800000000000002</v>
      </c>
      <c r="AV82" s="35">
        <f t="shared" si="340"/>
        <v>0.12150000000000002</v>
      </c>
      <c r="AW82" s="35">
        <f t="shared" si="340"/>
        <v>0.12500000000000003</v>
      </c>
      <c r="AX82" s="35">
        <f t="shared" si="340"/>
        <v>0.12850000000000003</v>
      </c>
      <c r="AY82" s="35">
        <f t="shared" si="340"/>
        <v>0.13200000000000003</v>
      </c>
      <c r="AZ82" s="35">
        <f t="shared" si="340"/>
        <v>0.13550000000000004</v>
      </c>
      <c r="BA82" s="35">
        <f t="shared" si="340"/>
        <v>0.13900000000000004</v>
      </c>
      <c r="BB82" s="35">
        <f t="shared" si="340"/>
        <v>0.14250000000000004</v>
      </c>
      <c r="BC82" s="35">
        <f t="shared" si="340"/>
        <v>0.14600000000000005</v>
      </c>
      <c r="BD82" s="35">
        <f t="shared" si="340"/>
        <v>0.14950000000000005</v>
      </c>
      <c r="BE82" s="35">
        <f t="shared" si="340"/>
        <v>0.15300000000000005</v>
      </c>
      <c r="BF82" s="35">
        <f t="shared" si="340"/>
        <v>0.15650000000000006</v>
      </c>
      <c r="BG82" s="33">
        <f t="shared" si="284"/>
        <v>0.16</v>
      </c>
      <c r="BI82" s="34">
        <f t="shared" si="275"/>
        <v>0.05</v>
      </c>
      <c r="BJ82" s="35">
        <f t="shared" ref="BJ82:BX82" si="341">BI82+($BY82-$BI82)/($BY$2-$BI$2)</f>
        <v>5.3000000000000005E-2</v>
      </c>
      <c r="BK82" s="35">
        <f t="shared" si="341"/>
        <v>5.6000000000000008E-2</v>
      </c>
      <c r="BL82" s="35">
        <f t="shared" si="341"/>
        <v>5.9000000000000011E-2</v>
      </c>
      <c r="BM82" s="35">
        <f t="shared" si="341"/>
        <v>6.2000000000000013E-2</v>
      </c>
      <c r="BN82" s="35">
        <f t="shared" si="341"/>
        <v>6.5000000000000016E-2</v>
      </c>
      <c r="BO82" s="35">
        <f t="shared" si="341"/>
        <v>6.8000000000000019E-2</v>
      </c>
      <c r="BP82" s="35">
        <f t="shared" si="341"/>
        <v>7.1000000000000021E-2</v>
      </c>
      <c r="BQ82" s="35">
        <f t="shared" si="341"/>
        <v>7.4000000000000024E-2</v>
      </c>
      <c r="BR82" s="35">
        <f t="shared" si="341"/>
        <v>7.7000000000000027E-2</v>
      </c>
      <c r="BS82" s="35">
        <f t="shared" si="341"/>
        <v>8.0000000000000029E-2</v>
      </c>
      <c r="BT82" s="35">
        <f t="shared" si="341"/>
        <v>8.3000000000000032E-2</v>
      </c>
      <c r="BU82" s="35">
        <f t="shared" si="341"/>
        <v>8.6000000000000035E-2</v>
      </c>
      <c r="BV82" s="35">
        <f t="shared" si="341"/>
        <v>8.9000000000000037E-2</v>
      </c>
      <c r="BW82" s="35">
        <f t="shared" si="341"/>
        <v>9.200000000000004E-2</v>
      </c>
      <c r="BX82" s="35">
        <f t="shared" si="341"/>
        <v>9.5000000000000043E-2</v>
      </c>
      <c r="BY82" s="33">
        <f t="shared" si="277"/>
        <v>9.8000000000000004E-2</v>
      </c>
      <c r="BZ82" s="35">
        <f t="shared" ref="BZ82:CR82" si="342">BY82+($CS82-$BY82)/($CS$2-$BY$2)</f>
        <v>0.1031</v>
      </c>
      <c r="CA82" s="35">
        <f t="shared" si="342"/>
        <v>0.10819999999999999</v>
      </c>
      <c r="CB82" s="35">
        <f t="shared" si="342"/>
        <v>0.11329999999999998</v>
      </c>
      <c r="CC82" s="35">
        <f t="shared" si="342"/>
        <v>0.11839999999999998</v>
      </c>
      <c r="CD82" s="35">
        <f t="shared" si="342"/>
        <v>0.12349999999999997</v>
      </c>
      <c r="CE82" s="35">
        <f t="shared" si="342"/>
        <v>0.12859999999999996</v>
      </c>
      <c r="CF82" s="35">
        <f t="shared" si="342"/>
        <v>0.13369999999999996</v>
      </c>
      <c r="CG82" s="35">
        <f t="shared" si="342"/>
        <v>0.13879999999999995</v>
      </c>
      <c r="CH82" s="35">
        <f t="shared" si="342"/>
        <v>0.14389999999999994</v>
      </c>
      <c r="CI82" s="35">
        <f t="shared" si="342"/>
        <v>0.14899999999999994</v>
      </c>
      <c r="CJ82" s="35">
        <f t="shared" si="342"/>
        <v>0.15409999999999993</v>
      </c>
      <c r="CK82" s="35">
        <f t="shared" si="342"/>
        <v>0.15919999999999992</v>
      </c>
      <c r="CL82" s="35">
        <f t="shared" si="342"/>
        <v>0.16429999999999992</v>
      </c>
      <c r="CM82" s="35">
        <f t="shared" si="342"/>
        <v>0.16939999999999991</v>
      </c>
      <c r="CN82" s="35">
        <f t="shared" si="342"/>
        <v>0.17449999999999991</v>
      </c>
      <c r="CO82" s="35">
        <f t="shared" si="342"/>
        <v>0.1795999999999999</v>
      </c>
      <c r="CP82" s="35">
        <f t="shared" si="342"/>
        <v>0.18469999999999989</v>
      </c>
      <c r="CQ82" s="35">
        <f t="shared" si="342"/>
        <v>0.18979999999999989</v>
      </c>
      <c r="CR82" s="35">
        <f t="shared" si="342"/>
        <v>0.19489999999999988</v>
      </c>
      <c r="CS82" s="33">
        <f t="shared" si="279"/>
        <v>0.2</v>
      </c>
    </row>
    <row r="83" spans="1:97" x14ac:dyDescent="0.35">
      <c r="A83" s="136" t="s">
        <v>67</v>
      </c>
      <c r="B83" s="18" t="s">
        <v>92</v>
      </c>
      <c r="C83" s="49" t="s">
        <v>127</v>
      </c>
      <c r="D83" s="49" t="s">
        <v>136</v>
      </c>
      <c r="E83" s="20" t="s">
        <v>137</v>
      </c>
      <c r="F83" s="36" t="s">
        <v>95</v>
      </c>
      <c r="G83" s="120">
        <v>0.1426</v>
      </c>
      <c r="H83" s="121"/>
      <c r="I83" s="121"/>
      <c r="J83" s="122">
        <v>4.8000000000000001E-2</v>
      </c>
      <c r="K83" s="123">
        <v>0.15</v>
      </c>
      <c r="L83" s="124">
        <v>3.2000000000000001E-2</v>
      </c>
      <c r="M83" s="125">
        <v>0.1</v>
      </c>
      <c r="N83" s="126">
        <v>2.5999999999999999E-2</v>
      </c>
      <c r="O83" s="127">
        <v>0.08</v>
      </c>
      <c r="P83" s="137">
        <v>0.02</v>
      </c>
      <c r="Q83" s="129">
        <v>0.06</v>
      </c>
      <c r="R83" s="130">
        <v>0.02</v>
      </c>
      <c r="S83" s="131">
        <v>0.06</v>
      </c>
      <c r="T83" s="131">
        <f>L83</f>
        <v>3.2000000000000001E-2</v>
      </c>
      <c r="U83" s="131">
        <f>M83</f>
        <v>0.1</v>
      </c>
      <c r="V83" s="1" t="s">
        <v>138</v>
      </c>
      <c r="W83" s="34">
        <f t="shared" si="280"/>
        <v>0.1426</v>
      </c>
      <c r="X83" s="35">
        <f t="shared" ref="X83:AL83" si="343">W83+($AM83-$W83)/($AM$2-$W$2)</f>
        <v>0.13493750000000002</v>
      </c>
      <c r="Y83" s="35">
        <f t="shared" si="343"/>
        <v>0.12727500000000003</v>
      </c>
      <c r="Z83" s="35">
        <f t="shared" si="343"/>
        <v>0.11961250000000002</v>
      </c>
      <c r="AA83" s="35">
        <f t="shared" si="343"/>
        <v>0.11195000000000002</v>
      </c>
      <c r="AB83" s="35">
        <f t="shared" si="343"/>
        <v>0.10428750000000002</v>
      </c>
      <c r="AC83" s="35">
        <f t="shared" si="343"/>
        <v>9.6625000000000016E-2</v>
      </c>
      <c r="AD83" s="35">
        <f t="shared" si="343"/>
        <v>8.8962500000000014E-2</v>
      </c>
      <c r="AE83" s="35">
        <f t="shared" si="343"/>
        <v>8.1300000000000011E-2</v>
      </c>
      <c r="AF83" s="35">
        <f t="shared" si="343"/>
        <v>7.3637500000000009E-2</v>
      </c>
      <c r="AG83" s="35">
        <f t="shared" si="343"/>
        <v>6.5975000000000006E-2</v>
      </c>
      <c r="AH83" s="35">
        <f t="shared" si="343"/>
        <v>5.8312500000000003E-2</v>
      </c>
      <c r="AI83" s="35">
        <f t="shared" si="343"/>
        <v>5.0650000000000001E-2</v>
      </c>
      <c r="AJ83" s="35">
        <f t="shared" si="343"/>
        <v>4.2987499999999998E-2</v>
      </c>
      <c r="AK83" s="35">
        <f t="shared" si="343"/>
        <v>3.5324999999999995E-2</v>
      </c>
      <c r="AL83" s="35">
        <f t="shared" si="343"/>
        <v>2.7662499999999996E-2</v>
      </c>
      <c r="AM83" s="33">
        <f t="shared" si="282"/>
        <v>0.02</v>
      </c>
      <c r="AN83" s="35">
        <f t="shared" ref="AN83:BF83" si="344">AM83+($BG83-$AM83)/($BG$2-$AM$2)</f>
        <v>2.1999999999999999E-2</v>
      </c>
      <c r="AO83" s="35">
        <f t="shared" si="344"/>
        <v>2.3999999999999997E-2</v>
      </c>
      <c r="AP83" s="35">
        <f t="shared" si="344"/>
        <v>2.5999999999999995E-2</v>
      </c>
      <c r="AQ83" s="35">
        <f t="shared" si="344"/>
        <v>2.7999999999999994E-2</v>
      </c>
      <c r="AR83" s="35">
        <f t="shared" si="344"/>
        <v>2.9999999999999992E-2</v>
      </c>
      <c r="AS83" s="35">
        <f t="shared" si="344"/>
        <v>3.1999999999999994E-2</v>
      </c>
      <c r="AT83" s="35">
        <f t="shared" si="344"/>
        <v>3.3999999999999996E-2</v>
      </c>
      <c r="AU83" s="35">
        <f t="shared" si="344"/>
        <v>3.5999999999999997E-2</v>
      </c>
      <c r="AV83" s="35">
        <f t="shared" si="344"/>
        <v>3.7999999999999999E-2</v>
      </c>
      <c r="AW83" s="35">
        <f t="shared" si="344"/>
        <v>0.04</v>
      </c>
      <c r="AX83" s="35">
        <f t="shared" si="344"/>
        <v>4.2000000000000003E-2</v>
      </c>
      <c r="AY83" s="35">
        <f t="shared" si="344"/>
        <v>4.4000000000000004E-2</v>
      </c>
      <c r="AZ83" s="35">
        <f t="shared" si="344"/>
        <v>4.6000000000000006E-2</v>
      </c>
      <c r="BA83" s="35">
        <f t="shared" si="344"/>
        <v>4.8000000000000008E-2</v>
      </c>
      <c r="BB83" s="35">
        <f t="shared" si="344"/>
        <v>5.000000000000001E-2</v>
      </c>
      <c r="BC83" s="35">
        <f t="shared" si="344"/>
        <v>5.2000000000000011E-2</v>
      </c>
      <c r="BD83" s="35">
        <f t="shared" si="344"/>
        <v>5.4000000000000013E-2</v>
      </c>
      <c r="BE83" s="35">
        <f t="shared" si="344"/>
        <v>5.6000000000000015E-2</v>
      </c>
      <c r="BF83" s="35">
        <f t="shared" si="344"/>
        <v>5.8000000000000017E-2</v>
      </c>
      <c r="BG83" s="33">
        <f t="shared" si="284"/>
        <v>0.06</v>
      </c>
      <c r="BI83" s="34">
        <f t="shared" si="275"/>
        <v>0.1426</v>
      </c>
      <c r="BJ83" s="35">
        <f t="shared" ref="BJ83:BX83" si="345">BI83+($BY83-$BI83)/($BY$2-$BI$2)</f>
        <v>0.13568750000000002</v>
      </c>
      <c r="BK83" s="35">
        <f t="shared" si="345"/>
        <v>0.12877500000000003</v>
      </c>
      <c r="BL83" s="35">
        <f t="shared" si="345"/>
        <v>0.12186250000000003</v>
      </c>
      <c r="BM83" s="35">
        <f t="shared" si="345"/>
        <v>0.11495000000000002</v>
      </c>
      <c r="BN83" s="35">
        <f t="shared" si="345"/>
        <v>0.10803750000000002</v>
      </c>
      <c r="BO83" s="35">
        <f t="shared" si="345"/>
        <v>0.10112500000000002</v>
      </c>
      <c r="BP83" s="35">
        <f t="shared" si="345"/>
        <v>9.4212500000000018E-2</v>
      </c>
      <c r="BQ83" s="35">
        <f t="shared" si="345"/>
        <v>8.7300000000000016E-2</v>
      </c>
      <c r="BR83" s="35">
        <f t="shared" si="345"/>
        <v>8.0387500000000014E-2</v>
      </c>
      <c r="BS83" s="35">
        <f t="shared" si="345"/>
        <v>7.3475000000000013E-2</v>
      </c>
      <c r="BT83" s="35">
        <f t="shared" si="345"/>
        <v>6.6562500000000011E-2</v>
      </c>
      <c r="BU83" s="35">
        <f t="shared" si="345"/>
        <v>5.9650000000000009E-2</v>
      </c>
      <c r="BV83" s="35">
        <f t="shared" si="345"/>
        <v>5.2737500000000007E-2</v>
      </c>
      <c r="BW83" s="35">
        <f t="shared" si="345"/>
        <v>4.5825000000000005E-2</v>
      </c>
      <c r="BX83" s="35">
        <f t="shared" si="345"/>
        <v>3.8912500000000003E-2</v>
      </c>
      <c r="BY83" s="33">
        <f t="shared" si="277"/>
        <v>3.2000000000000001E-2</v>
      </c>
      <c r="BZ83" s="35">
        <f t="shared" ref="BZ83:CR83" si="346">BY83+($CS83-$BY83)/($CS$2-$BY$2)</f>
        <v>3.5400000000000001E-2</v>
      </c>
      <c r="CA83" s="35">
        <f t="shared" si="346"/>
        <v>3.8800000000000001E-2</v>
      </c>
      <c r="CB83" s="35">
        <f t="shared" si="346"/>
        <v>4.2200000000000001E-2</v>
      </c>
      <c r="CC83" s="35">
        <f t="shared" si="346"/>
        <v>4.5600000000000002E-2</v>
      </c>
      <c r="CD83" s="35">
        <f t="shared" si="346"/>
        <v>4.9000000000000002E-2</v>
      </c>
      <c r="CE83" s="35">
        <f t="shared" si="346"/>
        <v>5.2400000000000002E-2</v>
      </c>
      <c r="CF83" s="35">
        <f t="shared" si="346"/>
        <v>5.5800000000000002E-2</v>
      </c>
      <c r="CG83" s="35">
        <f t="shared" si="346"/>
        <v>5.9200000000000003E-2</v>
      </c>
      <c r="CH83" s="35">
        <f t="shared" si="346"/>
        <v>6.2600000000000003E-2</v>
      </c>
      <c r="CI83" s="35">
        <f t="shared" si="346"/>
        <v>6.6000000000000003E-2</v>
      </c>
      <c r="CJ83" s="35">
        <f t="shared" si="346"/>
        <v>6.9400000000000003E-2</v>
      </c>
      <c r="CK83" s="35">
        <f t="shared" si="346"/>
        <v>7.2800000000000004E-2</v>
      </c>
      <c r="CL83" s="35">
        <f t="shared" si="346"/>
        <v>7.6200000000000004E-2</v>
      </c>
      <c r="CM83" s="35">
        <f t="shared" si="346"/>
        <v>7.9600000000000004E-2</v>
      </c>
      <c r="CN83" s="35">
        <f t="shared" si="346"/>
        <v>8.3000000000000004E-2</v>
      </c>
      <c r="CO83" s="35">
        <f t="shared" si="346"/>
        <v>8.6400000000000005E-2</v>
      </c>
      <c r="CP83" s="35">
        <f t="shared" si="346"/>
        <v>8.9800000000000005E-2</v>
      </c>
      <c r="CQ83" s="35">
        <f t="shared" si="346"/>
        <v>9.3200000000000005E-2</v>
      </c>
      <c r="CR83" s="35">
        <f t="shared" si="346"/>
        <v>9.6600000000000005E-2</v>
      </c>
      <c r="CS83" s="33">
        <f t="shared" si="279"/>
        <v>0.1</v>
      </c>
    </row>
    <row r="84" spans="1:97" x14ac:dyDescent="0.35">
      <c r="A84" s="107" t="s">
        <v>67</v>
      </c>
      <c r="B84" s="18" t="s">
        <v>92</v>
      </c>
      <c r="C84" s="49" t="s">
        <v>139</v>
      </c>
      <c r="D84" s="49" t="s">
        <v>140</v>
      </c>
      <c r="E84" s="20" t="s">
        <v>141</v>
      </c>
      <c r="F84" s="36" t="s">
        <v>142</v>
      </c>
      <c r="G84" s="138">
        <v>1.2250000000000001</v>
      </c>
      <c r="H84" s="139"/>
      <c r="I84" s="139"/>
      <c r="J84" s="140">
        <v>1.46600769759923</v>
      </c>
      <c r="K84" s="141">
        <v>1.72</v>
      </c>
      <c r="L84" s="142">
        <v>1.41704809325949</v>
      </c>
      <c r="M84" s="143">
        <v>1.6</v>
      </c>
      <c r="N84" s="144">
        <v>1.39627809303118</v>
      </c>
      <c r="O84" s="145">
        <v>1.55</v>
      </c>
      <c r="P84" s="146">
        <v>1.3020883709859901</v>
      </c>
      <c r="Q84" s="147">
        <v>1.33</v>
      </c>
      <c r="R84" s="81">
        <f>G84</f>
        <v>1.2250000000000001</v>
      </c>
      <c r="S84" s="391">
        <f>G84</f>
        <v>1.2250000000000001</v>
      </c>
      <c r="T84" s="1">
        <v>1.42</v>
      </c>
      <c r="U84" s="1">
        <v>1.6</v>
      </c>
      <c r="V84" s="1" t="s">
        <v>315</v>
      </c>
      <c r="W84" s="34">
        <f t="shared" si="280"/>
        <v>1.2250000000000001</v>
      </c>
      <c r="X84" s="35">
        <f t="shared" ref="X84:AL84" si="347">W84+($AM84-$W84)/($AM$2-$W$2)</f>
        <v>1.2250000000000001</v>
      </c>
      <c r="Y84" s="35">
        <f t="shared" si="347"/>
        <v>1.2250000000000001</v>
      </c>
      <c r="Z84" s="35">
        <f t="shared" si="347"/>
        <v>1.2250000000000001</v>
      </c>
      <c r="AA84" s="35">
        <f t="shared" si="347"/>
        <v>1.2250000000000001</v>
      </c>
      <c r="AB84" s="35">
        <f t="shared" si="347"/>
        <v>1.2250000000000001</v>
      </c>
      <c r="AC84" s="35">
        <f t="shared" si="347"/>
        <v>1.2250000000000001</v>
      </c>
      <c r="AD84" s="35">
        <f t="shared" si="347"/>
        <v>1.2250000000000001</v>
      </c>
      <c r="AE84" s="35">
        <f t="shared" si="347"/>
        <v>1.2250000000000001</v>
      </c>
      <c r="AF84" s="35">
        <f t="shared" si="347"/>
        <v>1.2250000000000001</v>
      </c>
      <c r="AG84" s="35">
        <f t="shared" si="347"/>
        <v>1.2250000000000001</v>
      </c>
      <c r="AH84" s="35">
        <f t="shared" si="347"/>
        <v>1.2250000000000001</v>
      </c>
      <c r="AI84" s="35">
        <f t="shared" si="347"/>
        <v>1.2250000000000001</v>
      </c>
      <c r="AJ84" s="35">
        <f t="shared" si="347"/>
        <v>1.2250000000000001</v>
      </c>
      <c r="AK84" s="35">
        <f t="shared" si="347"/>
        <v>1.2250000000000001</v>
      </c>
      <c r="AL84" s="35">
        <f t="shared" si="347"/>
        <v>1.2250000000000001</v>
      </c>
      <c r="AM84" s="33">
        <f t="shared" si="282"/>
        <v>1.2250000000000001</v>
      </c>
      <c r="AN84" s="35">
        <f t="shared" ref="AN84:BF84" si="348">AM84+($BG84-$AM84)/($BG$2-$AM$2)</f>
        <v>1.2250000000000001</v>
      </c>
      <c r="AO84" s="35">
        <f t="shared" si="348"/>
        <v>1.2250000000000001</v>
      </c>
      <c r="AP84" s="35">
        <f t="shared" si="348"/>
        <v>1.2250000000000001</v>
      </c>
      <c r="AQ84" s="35">
        <f t="shared" si="348"/>
        <v>1.2250000000000001</v>
      </c>
      <c r="AR84" s="35">
        <f t="shared" si="348"/>
        <v>1.2250000000000001</v>
      </c>
      <c r="AS84" s="35">
        <f t="shared" si="348"/>
        <v>1.2250000000000001</v>
      </c>
      <c r="AT84" s="35">
        <f t="shared" si="348"/>
        <v>1.2250000000000001</v>
      </c>
      <c r="AU84" s="35">
        <f t="shared" si="348"/>
        <v>1.2250000000000001</v>
      </c>
      <c r="AV84" s="35">
        <f t="shared" si="348"/>
        <v>1.2250000000000001</v>
      </c>
      <c r="AW84" s="35">
        <f t="shared" si="348"/>
        <v>1.2250000000000001</v>
      </c>
      <c r="AX84" s="35">
        <f t="shared" si="348"/>
        <v>1.2250000000000001</v>
      </c>
      <c r="AY84" s="35">
        <f t="shared" si="348"/>
        <v>1.2250000000000001</v>
      </c>
      <c r="AZ84" s="35">
        <f t="shared" si="348"/>
        <v>1.2250000000000001</v>
      </c>
      <c r="BA84" s="35">
        <f t="shared" si="348"/>
        <v>1.2250000000000001</v>
      </c>
      <c r="BB84" s="35">
        <f t="shared" si="348"/>
        <v>1.2250000000000001</v>
      </c>
      <c r="BC84" s="35">
        <f t="shared" si="348"/>
        <v>1.2250000000000001</v>
      </c>
      <c r="BD84" s="35">
        <f t="shared" si="348"/>
        <v>1.2250000000000001</v>
      </c>
      <c r="BE84" s="35">
        <f t="shared" si="348"/>
        <v>1.2250000000000001</v>
      </c>
      <c r="BF84" s="35">
        <f t="shared" si="348"/>
        <v>1.2250000000000001</v>
      </c>
      <c r="BG84" s="33">
        <f t="shared" si="284"/>
        <v>1.2250000000000001</v>
      </c>
      <c r="BI84" s="34">
        <f t="shared" si="275"/>
        <v>1.2250000000000001</v>
      </c>
      <c r="BJ84" s="35">
        <f t="shared" ref="BJ84:BX84" si="349">BI84+($BY84-$BI84)/($BY$2-$BI$2)</f>
        <v>1.2371875000000001</v>
      </c>
      <c r="BK84" s="35">
        <f t="shared" si="349"/>
        <v>1.2493750000000001</v>
      </c>
      <c r="BL84" s="35">
        <f t="shared" si="349"/>
        <v>1.2615625000000001</v>
      </c>
      <c r="BM84" s="35">
        <f t="shared" si="349"/>
        <v>1.2737500000000002</v>
      </c>
      <c r="BN84" s="35">
        <f t="shared" si="349"/>
        <v>1.2859375000000002</v>
      </c>
      <c r="BO84" s="35">
        <f t="shared" si="349"/>
        <v>1.2981250000000002</v>
      </c>
      <c r="BP84" s="35">
        <f t="shared" si="349"/>
        <v>1.3103125000000002</v>
      </c>
      <c r="BQ84" s="35">
        <f t="shared" si="349"/>
        <v>1.3225000000000002</v>
      </c>
      <c r="BR84" s="35">
        <f t="shared" si="349"/>
        <v>1.3346875000000002</v>
      </c>
      <c r="BS84" s="35">
        <f t="shared" si="349"/>
        <v>1.3468750000000003</v>
      </c>
      <c r="BT84" s="35">
        <f t="shared" si="349"/>
        <v>1.3590625000000003</v>
      </c>
      <c r="BU84" s="35">
        <f t="shared" si="349"/>
        <v>1.3712500000000003</v>
      </c>
      <c r="BV84" s="35">
        <f t="shared" si="349"/>
        <v>1.3834375000000003</v>
      </c>
      <c r="BW84" s="35">
        <f t="shared" si="349"/>
        <v>1.3956250000000003</v>
      </c>
      <c r="BX84" s="35">
        <f t="shared" si="349"/>
        <v>1.4078125000000004</v>
      </c>
      <c r="BY84" s="33">
        <f t="shared" si="277"/>
        <v>1.42</v>
      </c>
      <c r="BZ84" s="35">
        <f t="shared" ref="BZ84:CR84" si="350">BY84+($CS84-$BY84)/($CS$2-$BY$2)</f>
        <v>1.4289999999999998</v>
      </c>
      <c r="CA84" s="35">
        <f t="shared" si="350"/>
        <v>1.4379999999999997</v>
      </c>
      <c r="CB84" s="35">
        <f t="shared" si="350"/>
        <v>1.4469999999999996</v>
      </c>
      <c r="CC84" s="35">
        <f t="shared" si="350"/>
        <v>1.4559999999999995</v>
      </c>
      <c r="CD84" s="35">
        <f t="shared" si="350"/>
        <v>1.4649999999999994</v>
      </c>
      <c r="CE84" s="35">
        <f t="shared" si="350"/>
        <v>1.4739999999999993</v>
      </c>
      <c r="CF84" s="35">
        <f t="shared" si="350"/>
        <v>1.4829999999999992</v>
      </c>
      <c r="CG84" s="35">
        <f t="shared" si="350"/>
        <v>1.4919999999999991</v>
      </c>
      <c r="CH84" s="35">
        <f t="shared" si="350"/>
        <v>1.500999999999999</v>
      </c>
      <c r="CI84" s="35">
        <f t="shared" si="350"/>
        <v>1.5099999999999989</v>
      </c>
      <c r="CJ84" s="35">
        <f t="shared" si="350"/>
        <v>1.5189999999999988</v>
      </c>
      <c r="CK84" s="35">
        <f t="shared" si="350"/>
        <v>1.5279999999999987</v>
      </c>
      <c r="CL84" s="35">
        <f t="shared" si="350"/>
        <v>1.5369999999999986</v>
      </c>
      <c r="CM84" s="35">
        <f t="shared" si="350"/>
        <v>1.5459999999999985</v>
      </c>
      <c r="CN84" s="35">
        <f t="shared" si="350"/>
        <v>1.5549999999999984</v>
      </c>
      <c r="CO84" s="35">
        <f t="shared" si="350"/>
        <v>1.5639999999999983</v>
      </c>
      <c r="CP84" s="35">
        <f t="shared" si="350"/>
        <v>1.5729999999999982</v>
      </c>
      <c r="CQ84" s="35">
        <f t="shared" si="350"/>
        <v>1.5819999999999981</v>
      </c>
      <c r="CR84" s="35">
        <f t="shared" si="350"/>
        <v>1.590999999999998</v>
      </c>
      <c r="CS84" s="33">
        <f t="shared" si="279"/>
        <v>1.6</v>
      </c>
    </row>
    <row r="85" spans="1:97" hidden="1" x14ac:dyDescent="0.35">
      <c r="A85" s="149" t="s">
        <v>67</v>
      </c>
      <c r="B85" s="150" t="s">
        <v>48</v>
      </c>
      <c r="C85" s="151" t="s">
        <v>143</v>
      </c>
      <c r="D85" s="151" t="s">
        <v>144</v>
      </c>
      <c r="E85" s="152"/>
      <c r="F85" s="153" t="s">
        <v>95</v>
      </c>
      <c r="G85" s="154">
        <v>0.108</v>
      </c>
      <c r="H85" s="155"/>
      <c r="I85" s="155"/>
      <c r="J85" s="156"/>
      <c r="K85" s="157"/>
      <c r="L85" s="158"/>
      <c r="M85" s="159"/>
      <c r="N85" s="160"/>
      <c r="O85" s="161"/>
      <c r="P85" s="162"/>
      <c r="Q85" s="163"/>
      <c r="R85" s="148"/>
      <c r="W85" s="34">
        <f t="shared" si="280"/>
        <v>0.108</v>
      </c>
      <c r="X85" s="35">
        <f t="shared" ref="X85:AL85" si="351">W85+($AM85-$W85)/($AM$2-$W$2)</f>
        <v>0.10124999999999999</v>
      </c>
      <c r="Y85" s="35">
        <f t="shared" si="351"/>
        <v>9.4499999999999987E-2</v>
      </c>
      <c r="Z85" s="35">
        <f t="shared" si="351"/>
        <v>8.7749999999999981E-2</v>
      </c>
      <c r="AA85" s="35">
        <f t="shared" si="351"/>
        <v>8.0999999999999975E-2</v>
      </c>
      <c r="AB85" s="35">
        <f t="shared" si="351"/>
        <v>7.4249999999999969E-2</v>
      </c>
      <c r="AC85" s="35">
        <f t="shared" si="351"/>
        <v>6.7499999999999963E-2</v>
      </c>
      <c r="AD85" s="35">
        <f t="shared" si="351"/>
        <v>6.0749999999999964E-2</v>
      </c>
      <c r="AE85" s="35">
        <f t="shared" si="351"/>
        <v>5.3999999999999965E-2</v>
      </c>
      <c r="AF85" s="35">
        <f t="shared" si="351"/>
        <v>4.7249999999999966E-2</v>
      </c>
      <c r="AG85" s="35">
        <f t="shared" si="351"/>
        <v>4.0499999999999967E-2</v>
      </c>
      <c r="AH85" s="35">
        <f t="shared" si="351"/>
        <v>3.3749999999999968E-2</v>
      </c>
      <c r="AI85" s="35">
        <f t="shared" si="351"/>
        <v>2.6999999999999968E-2</v>
      </c>
      <c r="AJ85" s="35">
        <f t="shared" si="351"/>
        <v>2.0249999999999969E-2</v>
      </c>
      <c r="AK85" s="35">
        <f t="shared" si="351"/>
        <v>1.349999999999997E-2</v>
      </c>
      <c r="AL85" s="35">
        <f t="shared" si="351"/>
        <v>6.7499999999999704E-3</v>
      </c>
      <c r="AM85" s="33">
        <f t="shared" si="282"/>
        <v>0</v>
      </c>
      <c r="AN85" s="35">
        <f t="shared" ref="AN85:BF85" si="352">AM85+($BG85-$AM85)/($BG$2-$AM$2)</f>
        <v>0</v>
      </c>
      <c r="AO85" s="35">
        <f t="shared" si="352"/>
        <v>0</v>
      </c>
      <c r="AP85" s="35">
        <f t="shared" si="352"/>
        <v>0</v>
      </c>
      <c r="AQ85" s="35">
        <f t="shared" si="352"/>
        <v>0</v>
      </c>
      <c r="AR85" s="35">
        <f t="shared" si="352"/>
        <v>0</v>
      </c>
      <c r="AS85" s="35">
        <f t="shared" si="352"/>
        <v>0</v>
      </c>
      <c r="AT85" s="35">
        <f t="shared" si="352"/>
        <v>0</v>
      </c>
      <c r="AU85" s="35">
        <f t="shared" si="352"/>
        <v>0</v>
      </c>
      <c r="AV85" s="35">
        <f t="shared" si="352"/>
        <v>0</v>
      </c>
      <c r="AW85" s="35">
        <f t="shared" si="352"/>
        <v>0</v>
      </c>
      <c r="AX85" s="35">
        <f t="shared" si="352"/>
        <v>0</v>
      </c>
      <c r="AY85" s="35">
        <f t="shared" si="352"/>
        <v>0</v>
      </c>
      <c r="AZ85" s="35">
        <f t="shared" si="352"/>
        <v>0</v>
      </c>
      <c r="BA85" s="35">
        <f t="shared" si="352"/>
        <v>0</v>
      </c>
      <c r="BB85" s="35">
        <f t="shared" si="352"/>
        <v>0</v>
      </c>
      <c r="BC85" s="35">
        <f t="shared" si="352"/>
        <v>0</v>
      </c>
      <c r="BD85" s="35">
        <f t="shared" si="352"/>
        <v>0</v>
      </c>
      <c r="BE85" s="35">
        <f t="shared" si="352"/>
        <v>0</v>
      </c>
      <c r="BF85" s="35">
        <f t="shared" si="352"/>
        <v>0</v>
      </c>
      <c r="BG85" s="33">
        <f t="shared" si="284"/>
        <v>0</v>
      </c>
      <c r="BI85" s="34">
        <f t="shared" si="275"/>
        <v>0.108</v>
      </c>
      <c r="BJ85" s="35">
        <f t="shared" ref="BJ85:BX85" si="353">BI85+($BY85-$BI85)/($BY$2-$BI$2)</f>
        <v>0.10124999999999999</v>
      </c>
      <c r="BK85" s="35">
        <f t="shared" si="353"/>
        <v>9.4499999999999987E-2</v>
      </c>
      <c r="BL85" s="35">
        <f t="shared" si="353"/>
        <v>8.7749999999999981E-2</v>
      </c>
      <c r="BM85" s="35">
        <f t="shared" si="353"/>
        <v>8.0999999999999975E-2</v>
      </c>
      <c r="BN85" s="35">
        <f t="shared" si="353"/>
        <v>7.4249999999999969E-2</v>
      </c>
      <c r="BO85" s="35">
        <f t="shared" si="353"/>
        <v>6.7499999999999963E-2</v>
      </c>
      <c r="BP85" s="35">
        <f t="shared" si="353"/>
        <v>6.0749999999999964E-2</v>
      </c>
      <c r="BQ85" s="35">
        <f t="shared" si="353"/>
        <v>5.3999999999999965E-2</v>
      </c>
      <c r="BR85" s="35">
        <f t="shared" si="353"/>
        <v>4.7249999999999966E-2</v>
      </c>
      <c r="BS85" s="35">
        <f t="shared" si="353"/>
        <v>4.0499999999999967E-2</v>
      </c>
      <c r="BT85" s="35">
        <f t="shared" si="353"/>
        <v>3.3749999999999968E-2</v>
      </c>
      <c r="BU85" s="35">
        <f t="shared" si="353"/>
        <v>2.6999999999999968E-2</v>
      </c>
      <c r="BV85" s="35">
        <f t="shared" si="353"/>
        <v>2.0249999999999969E-2</v>
      </c>
      <c r="BW85" s="35">
        <f t="shared" si="353"/>
        <v>1.349999999999997E-2</v>
      </c>
      <c r="BX85" s="35">
        <f t="shared" si="353"/>
        <v>6.7499999999999704E-3</v>
      </c>
      <c r="BY85" s="33">
        <f t="shared" si="277"/>
        <v>0</v>
      </c>
      <c r="BZ85" s="35">
        <f t="shared" ref="BZ85:CR85" si="354">BY85+($CS85-$BY85)/($CS$2-$BY$2)</f>
        <v>0</v>
      </c>
      <c r="CA85" s="35">
        <f t="shared" si="354"/>
        <v>0</v>
      </c>
      <c r="CB85" s="35">
        <f t="shared" si="354"/>
        <v>0</v>
      </c>
      <c r="CC85" s="35">
        <f t="shared" si="354"/>
        <v>0</v>
      </c>
      <c r="CD85" s="35">
        <f t="shared" si="354"/>
        <v>0</v>
      </c>
      <c r="CE85" s="35">
        <f t="shared" si="354"/>
        <v>0</v>
      </c>
      <c r="CF85" s="35">
        <f t="shared" si="354"/>
        <v>0</v>
      </c>
      <c r="CG85" s="35">
        <f t="shared" si="354"/>
        <v>0</v>
      </c>
      <c r="CH85" s="35">
        <f t="shared" si="354"/>
        <v>0</v>
      </c>
      <c r="CI85" s="35">
        <f t="shared" si="354"/>
        <v>0</v>
      </c>
      <c r="CJ85" s="35">
        <f t="shared" si="354"/>
        <v>0</v>
      </c>
      <c r="CK85" s="35">
        <f t="shared" si="354"/>
        <v>0</v>
      </c>
      <c r="CL85" s="35">
        <f t="shared" si="354"/>
        <v>0</v>
      </c>
      <c r="CM85" s="35">
        <f t="shared" si="354"/>
        <v>0</v>
      </c>
      <c r="CN85" s="35">
        <f t="shared" si="354"/>
        <v>0</v>
      </c>
      <c r="CO85" s="35">
        <f t="shared" si="354"/>
        <v>0</v>
      </c>
      <c r="CP85" s="35">
        <f t="shared" si="354"/>
        <v>0</v>
      </c>
      <c r="CQ85" s="35">
        <f t="shared" si="354"/>
        <v>0</v>
      </c>
      <c r="CR85" s="35">
        <f t="shared" si="354"/>
        <v>0</v>
      </c>
      <c r="CS85" s="33">
        <f t="shared" si="279"/>
        <v>0</v>
      </c>
    </row>
    <row r="86" spans="1:97" x14ac:dyDescent="0.35">
      <c r="A86" s="164" t="s">
        <v>145</v>
      </c>
      <c r="B86" s="165" t="s">
        <v>23</v>
      </c>
      <c r="C86" s="78" t="s">
        <v>146</v>
      </c>
      <c r="D86" s="78" t="s">
        <v>147</v>
      </c>
      <c r="E86" s="79"/>
      <c r="F86" s="80"/>
      <c r="G86" s="166">
        <v>772700000000</v>
      </c>
      <c r="H86" s="167"/>
      <c r="I86" s="167"/>
      <c r="J86" s="82"/>
      <c r="K86" s="83"/>
      <c r="L86" s="84"/>
      <c r="M86" s="85"/>
      <c r="N86" s="86"/>
      <c r="O86" s="87"/>
      <c r="P86" s="88"/>
      <c r="Q86" s="89"/>
      <c r="R86" s="168">
        <v>777400000000</v>
      </c>
      <c r="S86" s="169">
        <v>846300000000</v>
      </c>
      <c r="T86" s="169">
        <v>701200000000</v>
      </c>
      <c r="U86" s="169">
        <v>572800000000</v>
      </c>
      <c r="V86" s="1" t="s">
        <v>148</v>
      </c>
      <c r="W86" s="169">
        <f t="shared" si="280"/>
        <v>772700000000</v>
      </c>
      <c r="X86" s="169">
        <f t="shared" ref="X86:AL86" si="355">W86+($AM86-$W86)/($AM$2-$W$2)</f>
        <v>772993750000</v>
      </c>
      <c r="Y86" s="169">
        <f t="shared" si="355"/>
        <v>773287500000</v>
      </c>
      <c r="Z86" s="169">
        <f t="shared" si="355"/>
        <v>773581250000</v>
      </c>
      <c r="AA86" s="169">
        <f t="shared" si="355"/>
        <v>773875000000</v>
      </c>
      <c r="AB86" s="169">
        <f t="shared" si="355"/>
        <v>774168750000</v>
      </c>
      <c r="AC86" s="169">
        <f t="shared" si="355"/>
        <v>774462500000</v>
      </c>
      <c r="AD86" s="169">
        <f t="shared" si="355"/>
        <v>774756250000</v>
      </c>
      <c r="AE86" s="169">
        <f t="shared" si="355"/>
        <v>775050000000</v>
      </c>
      <c r="AF86" s="169">
        <f t="shared" si="355"/>
        <v>775343750000</v>
      </c>
      <c r="AG86" s="169">
        <f t="shared" si="355"/>
        <v>775637500000</v>
      </c>
      <c r="AH86" s="169">
        <f t="shared" si="355"/>
        <v>775931250000</v>
      </c>
      <c r="AI86" s="169">
        <f t="shared" si="355"/>
        <v>776225000000</v>
      </c>
      <c r="AJ86" s="169">
        <f t="shared" si="355"/>
        <v>776518750000</v>
      </c>
      <c r="AK86" s="169">
        <f t="shared" si="355"/>
        <v>776812500000</v>
      </c>
      <c r="AL86" s="169">
        <f t="shared" si="355"/>
        <v>777106250000</v>
      </c>
      <c r="AM86" s="169">
        <f t="shared" si="282"/>
        <v>777400000000</v>
      </c>
      <c r="AN86" s="169">
        <f t="shared" ref="AN86:BF86" si="356">AM86+($BG86-$AM86)/($BG$2-$AM$2)</f>
        <v>780845000000</v>
      </c>
      <c r="AO86" s="169">
        <f t="shared" si="356"/>
        <v>784290000000</v>
      </c>
      <c r="AP86" s="169">
        <f t="shared" si="356"/>
        <v>787735000000</v>
      </c>
      <c r="AQ86" s="169">
        <f t="shared" si="356"/>
        <v>791180000000</v>
      </c>
      <c r="AR86" s="169">
        <f t="shared" si="356"/>
        <v>794625000000</v>
      </c>
      <c r="AS86" s="169">
        <f t="shared" si="356"/>
        <v>798070000000</v>
      </c>
      <c r="AT86" s="169">
        <f t="shared" si="356"/>
        <v>801515000000</v>
      </c>
      <c r="AU86" s="169">
        <f t="shared" si="356"/>
        <v>804960000000</v>
      </c>
      <c r="AV86" s="169">
        <f t="shared" si="356"/>
        <v>808405000000</v>
      </c>
      <c r="AW86" s="169">
        <f t="shared" si="356"/>
        <v>811850000000</v>
      </c>
      <c r="AX86" s="169">
        <f t="shared" si="356"/>
        <v>815295000000</v>
      </c>
      <c r="AY86" s="169">
        <f t="shared" si="356"/>
        <v>818740000000</v>
      </c>
      <c r="AZ86" s="169">
        <f t="shared" si="356"/>
        <v>822185000000</v>
      </c>
      <c r="BA86" s="169">
        <f t="shared" si="356"/>
        <v>825630000000</v>
      </c>
      <c r="BB86" s="169">
        <f t="shared" si="356"/>
        <v>829075000000</v>
      </c>
      <c r="BC86" s="169">
        <f t="shared" si="356"/>
        <v>832520000000</v>
      </c>
      <c r="BD86" s="169">
        <f t="shared" si="356"/>
        <v>835965000000</v>
      </c>
      <c r="BE86" s="169">
        <f t="shared" si="356"/>
        <v>839410000000</v>
      </c>
      <c r="BF86" s="169">
        <f t="shared" si="356"/>
        <v>842855000000</v>
      </c>
      <c r="BG86" s="169">
        <f t="shared" si="284"/>
        <v>846300000000</v>
      </c>
      <c r="BI86" s="106">
        <f t="shared" si="275"/>
        <v>772700000000</v>
      </c>
      <c r="BJ86" s="106">
        <f t="shared" ref="BJ86:BX86" si="357">BI86+($BY86-$BI86)/($BY$2-$BI$2)</f>
        <v>768231250000</v>
      </c>
      <c r="BK86" s="106">
        <f t="shared" si="357"/>
        <v>763762500000</v>
      </c>
      <c r="BL86" s="106">
        <f t="shared" si="357"/>
        <v>759293750000</v>
      </c>
      <c r="BM86" s="106">
        <f t="shared" si="357"/>
        <v>754825000000</v>
      </c>
      <c r="BN86" s="106">
        <f t="shared" si="357"/>
        <v>750356250000</v>
      </c>
      <c r="BO86" s="106">
        <f t="shared" si="357"/>
        <v>745887500000</v>
      </c>
      <c r="BP86" s="106">
        <f t="shared" si="357"/>
        <v>741418750000</v>
      </c>
      <c r="BQ86" s="106">
        <f t="shared" si="357"/>
        <v>736950000000</v>
      </c>
      <c r="BR86" s="106">
        <f t="shared" si="357"/>
        <v>732481250000</v>
      </c>
      <c r="BS86" s="106">
        <f t="shared" si="357"/>
        <v>728012500000</v>
      </c>
      <c r="BT86" s="106">
        <f t="shared" si="357"/>
        <v>723543750000</v>
      </c>
      <c r="BU86" s="106">
        <f t="shared" si="357"/>
        <v>719075000000</v>
      </c>
      <c r="BV86" s="106">
        <f t="shared" si="357"/>
        <v>714606250000</v>
      </c>
      <c r="BW86" s="106">
        <f t="shared" si="357"/>
        <v>710137500000</v>
      </c>
      <c r="BX86" s="106">
        <f t="shared" si="357"/>
        <v>705668750000</v>
      </c>
      <c r="BY86" s="106">
        <f t="shared" si="277"/>
        <v>701200000000</v>
      </c>
      <c r="BZ86" s="106">
        <f t="shared" ref="BZ86:CR86" si="358">BY86+($CS86-$BY86)/($CS$2-$BY$2)</f>
        <v>694780000000</v>
      </c>
      <c r="CA86" s="106">
        <f t="shared" si="358"/>
        <v>688360000000</v>
      </c>
      <c r="CB86" s="106">
        <f t="shared" si="358"/>
        <v>681940000000</v>
      </c>
      <c r="CC86" s="106">
        <f t="shared" si="358"/>
        <v>675520000000</v>
      </c>
      <c r="CD86" s="106">
        <f t="shared" si="358"/>
        <v>669100000000</v>
      </c>
      <c r="CE86" s="106">
        <f t="shared" si="358"/>
        <v>662680000000</v>
      </c>
      <c r="CF86" s="106">
        <f t="shared" si="358"/>
        <v>656260000000</v>
      </c>
      <c r="CG86" s="106">
        <f t="shared" si="358"/>
        <v>649840000000</v>
      </c>
      <c r="CH86" s="106">
        <f t="shared" si="358"/>
        <v>643420000000</v>
      </c>
      <c r="CI86" s="106">
        <f t="shared" si="358"/>
        <v>637000000000</v>
      </c>
      <c r="CJ86" s="106">
        <f t="shared" si="358"/>
        <v>630580000000</v>
      </c>
      <c r="CK86" s="106">
        <f t="shared" si="358"/>
        <v>624160000000</v>
      </c>
      <c r="CL86" s="106">
        <f t="shared" si="358"/>
        <v>617740000000</v>
      </c>
      <c r="CM86" s="106">
        <f t="shared" si="358"/>
        <v>611320000000</v>
      </c>
      <c r="CN86" s="106">
        <f t="shared" si="358"/>
        <v>604900000000</v>
      </c>
      <c r="CO86" s="106">
        <f t="shared" si="358"/>
        <v>598480000000</v>
      </c>
      <c r="CP86" s="106">
        <f t="shared" si="358"/>
        <v>592060000000</v>
      </c>
      <c r="CQ86" s="106">
        <f t="shared" si="358"/>
        <v>585640000000</v>
      </c>
      <c r="CR86" s="106">
        <f t="shared" si="358"/>
        <v>579220000000</v>
      </c>
      <c r="CS86" s="106">
        <f t="shared" si="279"/>
        <v>572800000000</v>
      </c>
    </row>
    <row r="87" spans="1:97" x14ac:dyDescent="0.35">
      <c r="A87" s="170" t="s">
        <v>145</v>
      </c>
      <c r="B87" s="63" t="s">
        <v>23</v>
      </c>
      <c r="C87" s="78" t="s">
        <v>149</v>
      </c>
      <c r="D87" s="78" t="s">
        <v>147</v>
      </c>
      <c r="E87" s="79"/>
      <c r="F87" s="80"/>
      <c r="G87" s="171">
        <v>1.63</v>
      </c>
      <c r="H87" s="172"/>
      <c r="I87" s="172"/>
      <c r="J87" s="82"/>
      <c r="K87" s="83"/>
      <c r="L87" s="84"/>
      <c r="M87" s="85"/>
      <c r="N87" s="86"/>
      <c r="O87" s="87"/>
      <c r="P87" s="88"/>
      <c r="Q87" s="89"/>
      <c r="R87" s="148">
        <v>1.67</v>
      </c>
      <c r="S87" s="1">
        <v>1.67</v>
      </c>
      <c r="T87" s="1">
        <v>1.7</v>
      </c>
      <c r="U87" s="1">
        <v>1.88</v>
      </c>
      <c r="V87" s="1" t="s">
        <v>150</v>
      </c>
      <c r="W87" s="34">
        <f t="shared" si="280"/>
        <v>1.63</v>
      </c>
      <c r="X87" s="35">
        <f t="shared" ref="X87:AL87" si="359">W87+($AM87-$W87)/($AM$2-$W$2)</f>
        <v>1.6324999999999998</v>
      </c>
      <c r="Y87" s="35">
        <f t="shared" si="359"/>
        <v>1.6349999999999998</v>
      </c>
      <c r="Z87" s="35">
        <f t="shared" si="359"/>
        <v>1.6374999999999997</v>
      </c>
      <c r="AA87" s="35">
        <f t="shared" si="359"/>
        <v>1.6399999999999997</v>
      </c>
      <c r="AB87" s="35">
        <f t="shared" si="359"/>
        <v>1.6424999999999996</v>
      </c>
      <c r="AC87" s="35">
        <f t="shared" si="359"/>
        <v>1.6449999999999996</v>
      </c>
      <c r="AD87" s="35">
        <f t="shared" si="359"/>
        <v>1.6474999999999995</v>
      </c>
      <c r="AE87" s="35">
        <f t="shared" si="359"/>
        <v>1.6499999999999995</v>
      </c>
      <c r="AF87" s="35">
        <f t="shared" si="359"/>
        <v>1.6524999999999994</v>
      </c>
      <c r="AG87" s="35">
        <f t="shared" si="359"/>
        <v>1.6549999999999994</v>
      </c>
      <c r="AH87" s="35">
        <f t="shared" si="359"/>
        <v>1.6574999999999993</v>
      </c>
      <c r="AI87" s="35">
        <f t="shared" si="359"/>
        <v>1.6599999999999993</v>
      </c>
      <c r="AJ87" s="35">
        <f t="shared" si="359"/>
        <v>1.6624999999999992</v>
      </c>
      <c r="AK87" s="35">
        <f t="shared" si="359"/>
        <v>1.6649999999999991</v>
      </c>
      <c r="AL87" s="35">
        <f t="shared" si="359"/>
        <v>1.6674999999999991</v>
      </c>
      <c r="AM87" s="33">
        <f t="shared" si="282"/>
        <v>1.67</v>
      </c>
      <c r="AN87" s="35">
        <f t="shared" ref="AN87:BF87" si="360">AM87+($BG87-$AM87)/($BG$2-$AM$2)</f>
        <v>1.67</v>
      </c>
      <c r="AO87" s="35">
        <f t="shared" si="360"/>
        <v>1.67</v>
      </c>
      <c r="AP87" s="35">
        <f t="shared" si="360"/>
        <v>1.67</v>
      </c>
      <c r="AQ87" s="35">
        <f t="shared" si="360"/>
        <v>1.67</v>
      </c>
      <c r="AR87" s="35">
        <f t="shared" si="360"/>
        <v>1.67</v>
      </c>
      <c r="AS87" s="35">
        <f t="shared" si="360"/>
        <v>1.67</v>
      </c>
      <c r="AT87" s="35">
        <f t="shared" si="360"/>
        <v>1.67</v>
      </c>
      <c r="AU87" s="35">
        <f t="shared" si="360"/>
        <v>1.67</v>
      </c>
      <c r="AV87" s="35">
        <f t="shared" si="360"/>
        <v>1.67</v>
      </c>
      <c r="AW87" s="35">
        <f t="shared" si="360"/>
        <v>1.67</v>
      </c>
      <c r="AX87" s="35">
        <f t="shared" si="360"/>
        <v>1.67</v>
      </c>
      <c r="AY87" s="35">
        <f t="shared" si="360"/>
        <v>1.67</v>
      </c>
      <c r="AZ87" s="35">
        <f t="shared" si="360"/>
        <v>1.67</v>
      </c>
      <c r="BA87" s="35">
        <f t="shared" si="360"/>
        <v>1.67</v>
      </c>
      <c r="BB87" s="35">
        <f t="shared" si="360"/>
        <v>1.67</v>
      </c>
      <c r="BC87" s="35">
        <f t="shared" si="360"/>
        <v>1.67</v>
      </c>
      <c r="BD87" s="35">
        <f t="shared" si="360"/>
        <v>1.67</v>
      </c>
      <c r="BE87" s="35">
        <f t="shared" si="360"/>
        <v>1.67</v>
      </c>
      <c r="BF87" s="35">
        <f t="shared" si="360"/>
        <v>1.67</v>
      </c>
      <c r="BG87" s="33">
        <f t="shared" si="284"/>
        <v>1.67</v>
      </c>
      <c r="BI87" s="106">
        <f t="shared" si="275"/>
        <v>1.63</v>
      </c>
      <c r="BJ87" s="106">
        <f t="shared" ref="BJ87:BX87" si="361">BI87+($BY87-$BI87)/($BY$2-$BI$2)</f>
        <v>1.6343749999999999</v>
      </c>
      <c r="BK87" s="106">
        <f t="shared" si="361"/>
        <v>1.6387499999999999</v>
      </c>
      <c r="BL87" s="106">
        <f t="shared" si="361"/>
        <v>1.6431249999999999</v>
      </c>
      <c r="BM87" s="106">
        <f t="shared" si="361"/>
        <v>1.6475</v>
      </c>
      <c r="BN87" s="106">
        <f t="shared" si="361"/>
        <v>1.651875</v>
      </c>
      <c r="BO87" s="106">
        <f t="shared" si="361"/>
        <v>1.65625</v>
      </c>
      <c r="BP87" s="106">
        <f t="shared" si="361"/>
        <v>1.660625</v>
      </c>
      <c r="BQ87" s="106">
        <f t="shared" si="361"/>
        <v>1.665</v>
      </c>
      <c r="BR87" s="106">
        <f t="shared" si="361"/>
        <v>1.6693750000000001</v>
      </c>
      <c r="BS87" s="106">
        <f t="shared" si="361"/>
        <v>1.6737500000000001</v>
      </c>
      <c r="BT87" s="106">
        <f t="shared" si="361"/>
        <v>1.6781250000000001</v>
      </c>
      <c r="BU87" s="106">
        <f t="shared" si="361"/>
        <v>1.6825000000000001</v>
      </c>
      <c r="BV87" s="106">
        <f t="shared" si="361"/>
        <v>1.6868750000000001</v>
      </c>
      <c r="BW87" s="106">
        <f t="shared" si="361"/>
        <v>1.6912500000000001</v>
      </c>
      <c r="BX87" s="106">
        <f t="shared" si="361"/>
        <v>1.6956250000000002</v>
      </c>
      <c r="BY87" s="106">
        <f t="shared" si="277"/>
        <v>1.7</v>
      </c>
      <c r="BZ87" s="106">
        <f t="shared" ref="BZ87:CR87" si="362">BY87+($CS87-$BY87)/($CS$2-$BY$2)</f>
        <v>1.7089999999999999</v>
      </c>
      <c r="CA87" s="106">
        <f t="shared" si="362"/>
        <v>1.7179999999999997</v>
      </c>
      <c r="CB87" s="106">
        <f t="shared" si="362"/>
        <v>1.7269999999999996</v>
      </c>
      <c r="CC87" s="106">
        <f t="shared" si="362"/>
        <v>1.7359999999999995</v>
      </c>
      <c r="CD87" s="106">
        <f t="shared" si="362"/>
        <v>1.7449999999999994</v>
      </c>
      <c r="CE87" s="106">
        <f t="shared" si="362"/>
        <v>1.7539999999999993</v>
      </c>
      <c r="CF87" s="106">
        <f t="shared" si="362"/>
        <v>1.7629999999999992</v>
      </c>
      <c r="CG87" s="106">
        <f t="shared" si="362"/>
        <v>1.7719999999999991</v>
      </c>
      <c r="CH87" s="106">
        <f t="shared" si="362"/>
        <v>1.780999999999999</v>
      </c>
      <c r="CI87" s="106">
        <f t="shared" si="362"/>
        <v>1.7899999999999989</v>
      </c>
      <c r="CJ87" s="106">
        <f t="shared" si="362"/>
        <v>1.7989999999999988</v>
      </c>
      <c r="CK87" s="106">
        <f t="shared" si="362"/>
        <v>1.8079999999999987</v>
      </c>
      <c r="CL87" s="106">
        <f t="shared" si="362"/>
        <v>1.8169999999999986</v>
      </c>
      <c r="CM87" s="106">
        <f t="shared" si="362"/>
        <v>1.8259999999999985</v>
      </c>
      <c r="CN87" s="106">
        <f t="shared" si="362"/>
        <v>1.8349999999999984</v>
      </c>
      <c r="CO87" s="106">
        <f t="shared" si="362"/>
        <v>1.8439999999999983</v>
      </c>
      <c r="CP87" s="106">
        <f t="shared" si="362"/>
        <v>1.8529999999999982</v>
      </c>
      <c r="CQ87" s="106">
        <f t="shared" si="362"/>
        <v>1.8619999999999981</v>
      </c>
      <c r="CR87" s="106">
        <f t="shared" si="362"/>
        <v>1.870999999999998</v>
      </c>
      <c r="CS87" s="106">
        <f t="shared" si="279"/>
        <v>1.88</v>
      </c>
    </row>
    <row r="88" spans="1:97" x14ac:dyDescent="0.35">
      <c r="A88" s="170" t="s">
        <v>145</v>
      </c>
      <c r="B88" s="63" t="s">
        <v>23</v>
      </c>
      <c r="C88" s="78" t="s">
        <v>151</v>
      </c>
      <c r="D88" s="78" t="s">
        <v>147</v>
      </c>
      <c r="E88" s="79"/>
      <c r="F88" s="80"/>
      <c r="G88" s="171">
        <v>10</v>
      </c>
      <c r="H88" s="172"/>
      <c r="I88" s="172"/>
      <c r="J88" s="82"/>
      <c r="K88" s="83"/>
      <c r="L88" s="84"/>
      <c r="M88" s="85"/>
      <c r="N88" s="86"/>
      <c r="O88" s="87"/>
      <c r="P88" s="88"/>
      <c r="Q88" s="89"/>
      <c r="R88" s="148">
        <v>10</v>
      </c>
      <c r="S88" s="1">
        <v>10</v>
      </c>
      <c r="T88" s="1">
        <v>10</v>
      </c>
      <c r="U88" s="1">
        <v>10</v>
      </c>
      <c r="V88" s="1" t="s">
        <v>152</v>
      </c>
      <c r="W88" s="34">
        <f t="shared" si="280"/>
        <v>10</v>
      </c>
      <c r="X88" s="35">
        <f t="shared" ref="X88:AL88" si="363">W88+($AM88-$W88)/($AM$2-$W$2)</f>
        <v>10</v>
      </c>
      <c r="Y88" s="35">
        <f t="shared" si="363"/>
        <v>10</v>
      </c>
      <c r="Z88" s="35">
        <f t="shared" si="363"/>
        <v>10</v>
      </c>
      <c r="AA88" s="35">
        <f t="shared" si="363"/>
        <v>10</v>
      </c>
      <c r="AB88" s="35">
        <f t="shared" si="363"/>
        <v>10</v>
      </c>
      <c r="AC88" s="35">
        <f t="shared" si="363"/>
        <v>10</v>
      </c>
      <c r="AD88" s="35">
        <f t="shared" si="363"/>
        <v>10</v>
      </c>
      <c r="AE88" s="35">
        <f t="shared" si="363"/>
        <v>10</v>
      </c>
      <c r="AF88" s="35">
        <f t="shared" si="363"/>
        <v>10</v>
      </c>
      <c r="AG88" s="35">
        <f t="shared" si="363"/>
        <v>10</v>
      </c>
      <c r="AH88" s="35">
        <f t="shared" si="363"/>
        <v>10</v>
      </c>
      <c r="AI88" s="35">
        <f t="shared" si="363"/>
        <v>10</v>
      </c>
      <c r="AJ88" s="35">
        <f t="shared" si="363"/>
        <v>10</v>
      </c>
      <c r="AK88" s="35">
        <f t="shared" si="363"/>
        <v>10</v>
      </c>
      <c r="AL88" s="35">
        <f t="shared" si="363"/>
        <v>10</v>
      </c>
      <c r="AM88" s="33">
        <f t="shared" si="282"/>
        <v>10</v>
      </c>
      <c r="AN88" s="35">
        <f t="shared" ref="AN88:BF88" si="364">AM88+($BG88-$AM88)/($BG$2-$AM$2)</f>
        <v>10</v>
      </c>
      <c r="AO88" s="35">
        <f t="shared" si="364"/>
        <v>10</v>
      </c>
      <c r="AP88" s="35">
        <f t="shared" si="364"/>
        <v>10</v>
      </c>
      <c r="AQ88" s="35">
        <f t="shared" si="364"/>
        <v>10</v>
      </c>
      <c r="AR88" s="35">
        <f t="shared" si="364"/>
        <v>10</v>
      </c>
      <c r="AS88" s="35">
        <f t="shared" si="364"/>
        <v>10</v>
      </c>
      <c r="AT88" s="35">
        <f t="shared" si="364"/>
        <v>10</v>
      </c>
      <c r="AU88" s="35">
        <f t="shared" si="364"/>
        <v>10</v>
      </c>
      <c r="AV88" s="35">
        <f t="shared" si="364"/>
        <v>10</v>
      </c>
      <c r="AW88" s="35">
        <f t="shared" si="364"/>
        <v>10</v>
      </c>
      <c r="AX88" s="35">
        <f t="shared" si="364"/>
        <v>10</v>
      </c>
      <c r="AY88" s="35">
        <f t="shared" si="364"/>
        <v>10</v>
      </c>
      <c r="AZ88" s="35">
        <f t="shared" si="364"/>
        <v>10</v>
      </c>
      <c r="BA88" s="35">
        <f t="shared" si="364"/>
        <v>10</v>
      </c>
      <c r="BB88" s="35">
        <f t="shared" si="364"/>
        <v>10</v>
      </c>
      <c r="BC88" s="35">
        <f t="shared" si="364"/>
        <v>10</v>
      </c>
      <c r="BD88" s="35">
        <f t="shared" si="364"/>
        <v>10</v>
      </c>
      <c r="BE88" s="35">
        <f t="shared" si="364"/>
        <v>10</v>
      </c>
      <c r="BF88" s="35">
        <f t="shared" si="364"/>
        <v>10</v>
      </c>
      <c r="BG88" s="33">
        <f t="shared" si="284"/>
        <v>10</v>
      </c>
      <c r="BI88" s="106">
        <f t="shared" si="275"/>
        <v>10</v>
      </c>
      <c r="BJ88" s="106">
        <f t="shared" ref="BJ88:BX88" si="365">BI88+($BY88-$BI88)/($BY$2-$BI$2)</f>
        <v>10</v>
      </c>
      <c r="BK88" s="106">
        <f t="shared" si="365"/>
        <v>10</v>
      </c>
      <c r="BL88" s="106">
        <f t="shared" si="365"/>
        <v>10</v>
      </c>
      <c r="BM88" s="106">
        <f t="shared" si="365"/>
        <v>10</v>
      </c>
      <c r="BN88" s="106">
        <f t="shared" si="365"/>
        <v>10</v>
      </c>
      <c r="BO88" s="106">
        <f t="shared" si="365"/>
        <v>10</v>
      </c>
      <c r="BP88" s="106">
        <f t="shared" si="365"/>
        <v>10</v>
      </c>
      <c r="BQ88" s="106">
        <f t="shared" si="365"/>
        <v>10</v>
      </c>
      <c r="BR88" s="106">
        <f t="shared" si="365"/>
        <v>10</v>
      </c>
      <c r="BS88" s="106">
        <f t="shared" si="365"/>
        <v>10</v>
      </c>
      <c r="BT88" s="106">
        <f t="shared" si="365"/>
        <v>10</v>
      </c>
      <c r="BU88" s="106">
        <f t="shared" si="365"/>
        <v>10</v>
      </c>
      <c r="BV88" s="106">
        <f t="shared" si="365"/>
        <v>10</v>
      </c>
      <c r="BW88" s="106">
        <f t="shared" si="365"/>
        <v>10</v>
      </c>
      <c r="BX88" s="106">
        <f t="shared" si="365"/>
        <v>10</v>
      </c>
      <c r="BY88" s="106">
        <f t="shared" si="277"/>
        <v>10</v>
      </c>
      <c r="BZ88" s="106">
        <f t="shared" ref="BZ88:CR88" si="366">BY88+($CS88-$BY88)/($CS$2-$BY$2)</f>
        <v>10</v>
      </c>
      <c r="CA88" s="106">
        <f t="shared" si="366"/>
        <v>10</v>
      </c>
      <c r="CB88" s="106">
        <f t="shared" si="366"/>
        <v>10</v>
      </c>
      <c r="CC88" s="106">
        <f t="shared" si="366"/>
        <v>10</v>
      </c>
      <c r="CD88" s="106">
        <f t="shared" si="366"/>
        <v>10</v>
      </c>
      <c r="CE88" s="106">
        <f t="shared" si="366"/>
        <v>10</v>
      </c>
      <c r="CF88" s="106">
        <f t="shared" si="366"/>
        <v>10</v>
      </c>
      <c r="CG88" s="106">
        <f t="shared" si="366"/>
        <v>10</v>
      </c>
      <c r="CH88" s="106">
        <f t="shared" si="366"/>
        <v>10</v>
      </c>
      <c r="CI88" s="106">
        <f t="shared" si="366"/>
        <v>10</v>
      </c>
      <c r="CJ88" s="106">
        <f t="shared" si="366"/>
        <v>10</v>
      </c>
      <c r="CK88" s="106">
        <f t="shared" si="366"/>
        <v>10</v>
      </c>
      <c r="CL88" s="106">
        <f t="shared" si="366"/>
        <v>10</v>
      </c>
      <c r="CM88" s="106">
        <f t="shared" si="366"/>
        <v>10</v>
      </c>
      <c r="CN88" s="106">
        <f t="shared" si="366"/>
        <v>10</v>
      </c>
      <c r="CO88" s="106">
        <f t="shared" si="366"/>
        <v>10</v>
      </c>
      <c r="CP88" s="106">
        <f t="shared" si="366"/>
        <v>10</v>
      </c>
      <c r="CQ88" s="106">
        <f t="shared" si="366"/>
        <v>10</v>
      </c>
      <c r="CR88" s="106">
        <f t="shared" si="366"/>
        <v>10</v>
      </c>
      <c r="CS88" s="106">
        <f t="shared" si="279"/>
        <v>10</v>
      </c>
    </row>
    <row r="89" spans="1:97" x14ac:dyDescent="0.35">
      <c r="A89" s="170" t="s">
        <v>145</v>
      </c>
      <c r="B89" s="63" t="s">
        <v>23</v>
      </c>
      <c r="C89" s="78" t="s">
        <v>153</v>
      </c>
      <c r="D89" s="78" t="s">
        <v>147</v>
      </c>
      <c r="E89" s="79"/>
      <c r="F89" s="80"/>
      <c r="G89" s="171">
        <v>1</v>
      </c>
      <c r="H89" s="172"/>
      <c r="I89" s="172"/>
      <c r="J89" s="82"/>
      <c r="K89" s="83"/>
      <c r="L89" s="84"/>
      <c r="M89" s="85"/>
      <c r="N89" s="86"/>
      <c r="O89" s="87"/>
      <c r="P89" s="88"/>
      <c r="Q89" s="89"/>
      <c r="R89" s="148">
        <v>1</v>
      </c>
      <c r="S89" s="1">
        <v>1</v>
      </c>
      <c r="T89" s="1">
        <v>1</v>
      </c>
      <c r="U89" s="1">
        <v>1</v>
      </c>
      <c r="V89" s="1" t="s">
        <v>154</v>
      </c>
      <c r="W89" s="34">
        <f t="shared" si="280"/>
        <v>1</v>
      </c>
      <c r="X89" s="35">
        <f t="shared" ref="X89:AL89" si="367">W89+($AM89-$W89)/($AM$2-$W$2)</f>
        <v>1</v>
      </c>
      <c r="Y89" s="35">
        <f t="shared" si="367"/>
        <v>1</v>
      </c>
      <c r="Z89" s="35">
        <f t="shared" si="367"/>
        <v>1</v>
      </c>
      <c r="AA89" s="35">
        <f t="shared" si="367"/>
        <v>1</v>
      </c>
      <c r="AB89" s="35">
        <f t="shared" si="367"/>
        <v>1</v>
      </c>
      <c r="AC89" s="35">
        <f t="shared" si="367"/>
        <v>1</v>
      </c>
      <c r="AD89" s="35">
        <f t="shared" si="367"/>
        <v>1</v>
      </c>
      <c r="AE89" s="35">
        <f t="shared" si="367"/>
        <v>1</v>
      </c>
      <c r="AF89" s="35">
        <f t="shared" si="367"/>
        <v>1</v>
      </c>
      <c r="AG89" s="35">
        <f t="shared" si="367"/>
        <v>1</v>
      </c>
      <c r="AH89" s="35">
        <f t="shared" si="367"/>
        <v>1</v>
      </c>
      <c r="AI89" s="35">
        <f t="shared" si="367"/>
        <v>1</v>
      </c>
      <c r="AJ89" s="35">
        <f t="shared" si="367"/>
        <v>1</v>
      </c>
      <c r="AK89" s="35">
        <f t="shared" si="367"/>
        <v>1</v>
      </c>
      <c r="AL89" s="35">
        <f t="shared" si="367"/>
        <v>1</v>
      </c>
      <c r="AM89" s="33">
        <f t="shared" si="282"/>
        <v>1</v>
      </c>
      <c r="AN89" s="35">
        <f t="shared" ref="AN89:BF89" si="368">AM89+($BG89-$AM89)/($BG$2-$AM$2)</f>
        <v>1</v>
      </c>
      <c r="AO89" s="35">
        <f t="shared" si="368"/>
        <v>1</v>
      </c>
      <c r="AP89" s="35">
        <f t="shared" si="368"/>
        <v>1</v>
      </c>
      <c r="AQ89" s="35">
        <f t="shared" si="368"/>
        <v>1</v>
      </c>
      <c r="AR89" s="35">
        <f t="shared" si="368"/>
        <v>1</v>
      </c>
      <c r="AS89" s="35">
        <f t="shared" si="368"/>
        <v>1</v>
      </c>
      <c r="AT89" s="35">
        <f t="shared" si="368"/>
        <v>1</v>
      </c>
      <c r="AU89" s="35">
        <f t="shared" si="368"/>
        <v>1</v>
      </c>
      <c r="AV89" s="35">
        <f t="shared" si="368"/>
        <v>1</v>
      </c>
      <c r="AW89" s="35">
        <f t="shared" si="368"/>
        <v>1</v>
      </c>
      <c r="AX89" s="35">
        <f t="shared" si="368"/>
        <v>1</v>
      </c>
      <c r="AY89" s="35">
        <f t="shared" si="368"/>
        <v>1</v>
      </c>
      <c r="AZ89" s="35">
        <f t="shared" si="368"/>
        <v>1</v>
      </c>
      <c r="BA89" s="35">
        <f t="shared" si="368"/>
        <v>1</v>
      </c>
      <c r="BB89" s="35">
        <f t="shared" si="368"/>
        <v>1</v>
      </c>
      <c r="BC89" s="35">
        <f t="shared" si="368"/>
        <v>1</v>
      </c>
      <c r="BD89" s="35">
        <f t="shared" si="368"/>
        <v>1</v>
      </c>
      <c r="BE89" s="35">
        <f t="shared" si="368"/>
        <v>1</v>
      </c>
      <c r="BF89" s="35">
        <f t="shared" si="368"/>
        <v>1</v>
      </c>
      <c r="BG89" s="33">
        <f t="shared" si="284"/>
        <v>1</v>
      </c>
      <c r="BI89" s="106">
        <f t="shared" si="275"/>
        <v>1</v>
      </c>
      <c r="BJ89" s="106">
        <f t="shared" ref="BJ89:BX89" si="369">BI89+($BY89-$BI89)/($BY$2-$BI$2)</f>
        <v>1</v>
      </c>
      <c r="BK89" s="106">
        <f t="shared" si="369"/>
        <v>1</v>
      </c>
      <c r="BL89" s="106">
        <f t="shared" si="369"/>
        <v>1</v>
      </c>
      <c r="BM89" s="106">
        <f t="shared" si="369"/>
        <v>1</v>
      </c>
      <c r="BN89" s="106">
        <f t="shared" si="369"/>
        <v>1</v>
      </c>
      <c r="BO89" s="106">
        <f t="shared" si="369"/>
        <v>1</v>
      </c>
      <c r="BP89" s="106">
        <f t="shared" si="369"/>
        <v>1</v>
      </c>
      <c r="BQ89" s="106">
        <f t="shared" si="369"/>
        <v>1</v>
      </c>
      <c r="BR89" s="106">
        <f t="shared" si="369"/>
        <v>1</v>
      </c>
      <c r="BS89" s="106">
        <f t="shared" si="369"/>
        <v>1</v>
      </c>
      <c r="BT89" s="106">
        <f t="shared" si="369"/>
        <v>1</v>
      </c>
      <c r="BU89" s="106">
        <f t="shared" si="369"/>
        <v>1</v>
      </c>
      <c r="BV89" s="106">
        <f t="shared" si="369"/>
        <v>1</v>
      </c>
      <c r="BW89" s="106">
        <f t="shared" si="369"/>
        <v>1</v>
      </c>
      <c r="BX89" s="106">
        <f t="shared" si="369"/>
        <v>1</v>
      </c>
      <c r="BY89" s="106">
        <f t="shared" si="277"/>
        <v>1</v>
      </c>
      <c r="BZ89" s="106">
        <f t="shared" ref="BZ89:CR89" si="370">BY89+($CS89-$BY89)/($CS$2-$BY$2)</f>
        <v>1</v>
      </c>
      <c r="CA89" s="106">
        <f t="shared" si="370"/>
        <v>1</v>
      </c>
      <c r="CB89" s="106">
        <f t="shared" si="370"/>
        <v>1</v>
      </c>
      <c r="CC89" s="106">
        <f t="shared" si="370"/>
        <v>1</v>
      </c>
      <c r="CD89" s="106">
        <f t="shared" si="370"/>
        <v>1</v>
      </c>
      <c r="CE89" s="106">
        <f t="shared" si="370"/>
        <v>1</v>
      </c>
      <c r="CF89" s="106">
        <f t="shared" si="370"/>
        <v>1</v>
      </c>
      <c r="CG89" s="106">
        <f t="shared" si="370"/>
        <v>1</v>
      </c>
      <c r="CH89" s="106">
        <f t="shared" si="370"/>
        <v>1</v>
      </c>
      <c r="CI89" s="106">
        <f t="shared" si="370"/>
        <v>1</v>
      </c>
      <c r="CJ89" s="106">
        <f t="shared" si="370"/>
        <v>1</v>
      </c>
      <c r="CK89" s="106">
        <f t="shared" si="370"/>
        <v>1</v>
      </c>
      <c r="CL89" s="106">
        <f t="shared" si="370"/>
        <v>1</v>
      </c>
      <c r="CM89" s="106">
        <f t="shared" si="370"/>
        <v>1</v>
      </c>
      <c r="CN89" s="106">
        <f t="shared" si="370"/>
        <v>1</v>
      </c>
      <c r="CO89" s="106">
        <f t="shared" si="370"/>
        <v>1</v>
      </c>
      <c r="CP89" s="106">
        <f t="shared" si="370"/>
        <v>1</v>
      </c>
      <c r="CQ89" s="106">
        <f t="shared" si="370"/>
        <v>1</v>
      </c>
      <c r="CR89" s="106">
        <f t="shared" si="370"/>
        <v>1</v>
      </c>
      <c r="CS89" s="106">
        <f t="shared" si="279"/>
        <v>1</v>
      </c>
    </row>
    <row r="90" spans="1:97" x14ac:dyDescent="0.35">
      <c r="A90" s="170" t="s">
        <v>145</v>
      </c>
      <c r="B90" s="63" t="s">
        <v>23</v>
      </c>
      <c r="C90" s="78" t="s">
        <v>146</v>
      </c>
      <c r="D90" s="78" t="s">
        <v>155</v>
      </c>
      <c r="E90" s="79"/>
      <c r="F90" s="80"/>
      <c r="G90" s="173">
        <v>5500000000</v>
      </c>
      <c r="H90" s="174"/>
      <c r="I90" s="174"/>
      <c r="J90" s="82"/>
      <c r="K90" s="83"/>
      <c r="L90" s="84"/>
      <c r="M90" s="85"/>
      <c r="N90" s="86"/>
      <c r="O90" s="87"/>
      <c r="P90" s="88"/>
      <c r="Q90" s="89"/>
      <c r="R90" s="168">
        <v>16100000000</v>
      </c>
      <c r="S90" s="169">
        <v>16100000000</v>
      </c>
      <c r="T90" s="169">
        <v>21500000000</v>
      </c>
      <c r="U90" s="169">
        <v>87500000000</v>
      </c>
      <c r="V90" s="1" t="s">
        <v>156</v>
      </c>
      <c r="W90" s="169">
        <f t="shared" si="280"/>
        <v>5500000000</v>
      </c>
      <c r="X90" s="169">
        <f t="shared" ref="X90:AL90" si="371">W90+($AM90-$W90)/($AM$2-$W$2)</f>
        <v>6162500000</v>
      </c>
      <c r="Y90" s="169">
        <f t="shared" si="371"/>
        <v>6825000000</v>
      </c>
      <c r="Z90" s="169">
        <f t="shared" si="371"/>
        <v>7487500000</v>
      </c>
      <c r="AA90" s="169">
        <f t="shared" si="371"/>
        <v>8150000000</v>
      </c>
      <c r="AB90" s="169">
        <f t="shared" si="371"/>
        <v>8812500000</v>
      </c>
      <c r="AC90" s="169">
        <f t="shared" si="371"/>
        <v>9475000000</v>
      </c>
      <c r="AD90" s="169">
        <f t="shared" si="371"/>
        <v>10137500000</v>
      </c>
      <c r="AE90" s="169">
        <f t="shared" si="371"/>
        <v>10800000000</v>
      </c>
      <c r="AF90" s="169">
        <f t="shared" si="371"/>
        <v>11462500000</v>
      </c>
      <c r="AG90" s="169">
        <f t="shared" si="371"/>
        <v>12125000000</v>
      </c>
      <c r="AH90" s="169">
        <f t="shared" si="371"/>
        <v>12787500000</v>
      </c>
      <c r="AI90" s="169">
        <f t="shared" si="371"/>
        <v>13450000000</v>
      </c>
      <c r="AJ90" s="169">
        <f t="shared" si="371"/>
        <v>14112500000</v>
      </c>
      <c r="AK90" s="169">
        <f t="shared" si="371"/>
        <v>14775000000</v>
      </c>
      <c r="AL90" s="169">
        <f t="shared" si="371"/>
        <v>15437500000</v>
      </c>
      <c r="AM90" s="169">
        <f t="shared" si="282"/>
        <v>16100000000</v>
      </c>
      <c r="AN90" s="169">
        <f t="shared" ref="AN90:BF90" si="372">AM90+($BG90-$AM90)/($BG$2-$AM$2)</f>
        <v>16100000000</v>
      </c>
      <c r="AO90" s="169">
        <f t="shared" si="372"/>
        <v>16100000000</v>
      </c>
      <c r="AP90" s="169">
        <f t="shared" si="372"/>
        <v>16100000000</v>
      </c>
      <c r="AQ90" s="169">
        <f t="shared" si="372"/>
        <v>16100000000</v>
      </c>
      <c r="AR90" s="169">
        <f t="shared" si="372"/>
        <v>16100000000</v>
      </c>
      <c r="AS90" s="169">
        <f t="shared" si="372"/>
        <v>16100000000</v>
      </c>
      <c r="AT90" s="169">
        <f t="shared" si="372"/>
        <v>16100000000</v>
      </c>
      <c r="AU90" s="169">
        <f t="shared" si="372"/>
        <v>16100000000</v>
      </c>
      <c r="AV90" s="169">
        <f t="shared" si="372"/>
        <v>16100000000</v>
      </c>
      <c r="AW90" s="169">
        <f t="shared" si="372"/>
        <v>16100000000</v>
      </c>
      <c r="AX90" s="169">
        <f t="shared" si="372"/>
        <v>16100000000</v>
      </c>
      <c r="AY90" s="169">
        <f t="shared" si="372"/>
        <v>16100000000</v>
      </c>
      <c r="AZ90" s="169">
        <f t="shared" si="372"/>
        <v>16100000000</v>
      </c>
      <c r="BA90" s="169">
        <f t="shared" si="372"/>
        <v>16100000000</v>
      </c>
      <c r="BB90" s="169">
        <f t="shared" si="372"/>
        <v>16100000000</v>
      </c>
      <c r="BC90" s="169">
        <f t="shared" si="372"/>
        <v>16100000000</v>
      </c>
      <c r="BD90" s="169">
        <f t="shared" si="372"/>
        <v>16100000000</v>
      </c>
      <c r="BE90" s="169">
        <f t="shared" si="372"/>
        <v>16100000000</v>
      </c>
      <c r="BF90" s="169">
        <f t="shared" si="372"/>
        <v>16100000000</v>
      </c>
      <c r="BG90" s="169">
        <f t="shared" si="284"/>
        <v>16100000000</v>
      </c>
      <c r="BI90" s="106">
        <f t="shared" si="275"/>
        <v>5500000000</v>
      </c>
      <c r="BJ90" s="106">
        <f t="shared" ref="BJ90:BX90" si="373">BI90+($BY90-$BI90)/($BY$2-$BI$2)</f>
        <v>6500000000</v>
      </c>
      <c r="BK90" s="106">
        <f t="shared" si="373"/>
        <v>7500000000</v>
      </c>
      <c r="BL90" s="106">
        <f t="shared" si="373"/>
        <v>8500000000</v>
      </c>
      <c r="BM90" s="106">
        <f t="shared" si="373"/>
        <v>9500000000</v>
      </c>
      <c r="BN90" s="106">
        <f t="shared" si="373"/>
        <v>10500000000</v>
      </c>
      <c r="BO90" s="106">
        <f t="shared" si="373"/>
        <v>11500000000</v>
      </c>
      <c r="BP90" s="106">
        <f t="shared" si="373"/>
        <v>12500000000</v>
      </c>
      <c r="BQ90" s="106">
        <f t="shared" si="373"/>
        <v>13500000000</v>
      </c>
      <c r="BR90" s="106">
        <f t="shared" si="373"/>
        <v>14500000000</v>
      </c>
      <c r="BS90" s="106">
        <f t="shared" si="373"/>
        <v>15500000000</v>
      </c>
      <c r="BT90" s="106">
        <f t="shared" si="373"/>
        <v>16500000000</v>
      </c>
      <c r="BU90" s="106">
        <f t="shared" si="373"/>
        <v>17500000000</v>
      </c>
      <c r="BV90" s="106">
        <f t="shared" si="373"/>
        <v>18500000000</v>
      </c>
      <c r="BW90" s="106">
        <f t="shared" si="373"/>
        <v>19500000000</v>
      </c>
      <c r="BX90" s="106">
        <f t="shared" si="373"/>
        <v>20500000000</v>
      </c>
      <c r="BY90" s="106">
        <f t="shared" si="277"/>
        <v>21500000000</v>
      </c>
      <c r="BZ90" s="106">
        <f t="shared" ref="BZ90:CR90" si="374">BY90+($CS90-$BY90)/($CS$2-$BY$2)</f>
        <v>24800000000</v>
      </c>
      <c r="CA90" s="106">
        <f t="shared" si="374"/>
        <v>28100000000</v>
      </c>
      <c r="CB90" s="106">
        <f t="shared" si="374"/>
        <v>31400000000</v>
      </c>
      <c r="CC90" s="106">
        <f t="shared" si="374"/>
        <v>34700000000</v>
      </c>
      <c r="CD90" s="106">
        <f t="shared" si="374"/>
        <v>38000000000</v>
      </c>
      <c r="CE90" s="106">
        <f t="shared" si="374"/>
        <v>41300000000</v>
      </c>
      <c r="CF90" s="106">
        <f t="shared" si="374"/>
        <v>44600000000</v>
      </c>
      <c r="CG90" s="106">
        <f t="shared" si="374"/>
        <v>47900000000</v>
      </c>
      <c r="CH90" s="106">
        <f t="shared" si="374"/>
        <v>51200000000</v>
      </c>
      <c r="CI90" s="106">
        <f t="shared" si="374"/>
        <v>54500000000</v>
      </c>
      <c r="CJ90" s="106">
        <f t="shared" si="374"/>
        <v>57800000000</v>
      </c>
      <c r="CK90" s="106">
        <f t="shared" si="374"/>
        <v>61100000000</v>
      </c>
      <c r="CL90" s="106">
        <f t="shared" si="374"/>
        <v>64400000000</v>
      </c>
      <c r="CM90" s="106">
        <f t="shared" si="374"/>
        <v>67700000000</v>
      </c>
      <c r="CN90" s="106">
        <f t="shared" si="374"/>
        <v>71000000000</v>
      </c>
      <c r="CO90" s="106">
        <f t="shared" si="374"/>
        <v>74300000000</v>
      </c>
      <c r="CP90" s="106">
        <f t="shared" si="374"/>
        <v>77600000000</v>
      </c>
      <c r="CQ90" s="106">
        <f t="shared" si="374"/>
        <v>80900000000</v>
      </c>
      <c r="CR90" s="106">
        <f t="shared" si="374"/>
        <v>84200000000</v>
      </c>
      <c r="CS90" s="106">
        <f t="shared" si="279"/>
        <v>87500000000</v>
      </c>
    </row>
    <row r="91" spans="1:97" x14ac:dyDescent="0.35">
      <c r="A91" s="170" t="s">
        <v>145</v>
      </c>
      <c r="B91" s="63" t="s">
        <v>23</v>
      </c>
      <c r="C91" s="78" t="s">
        <v>146</v>
      </c>
      <c r="D91" s="78" t="s">
        <v>157</v>
      </c>
      <c r="E91" s="79"/>
      <c r="F91" s="80"/>
      <c r="G91" s="173">
        <v>11100000000</v>
      </c>
      <c r="H91" s="174"/>
      <c r="I91" s="174"/>
      <c r="J91" s="82"/>
      <c r="K91" s="83"/>
      <c r="L91" s="84"/>
      <c r="M91" s="85"/>
      <c r="N91" s="86"/>
      <c r="O91" s="87"/>
      <c r="P91" s="88"/>
      <c r="Q91" s="89"/>
      <c r="R91" s="168">
        <v>11600000000</v>
      </c>
      <c r="S91" s="169">
        <v>12600000000</v>
      </c>
      <c r="T91" s="169">
        <v>19300000000</v>
      </c>
      <c r="U91" s="169">
        <v>29200000000</v>
      </c>
      <c r="V91" s="1" t="s">
        <v>158</v>
      </c>
      <c r="W91" s="169">
        <f t="shared" si="280"/>
        <v>11100000000</v>
      </c>
      <c r="X91" s="169">
        <f t="shared" ref="X91:AL91" si="375">W91+($AM91-$W91)/($AM$2-$W$2)</f>
        <v>11131250000</v>
      </c>
      <c r="Y91" s="169">
        <f t="shared" si="375"/>
        <v>11162500000</v>
      </c>
      <c r="Z91" s="169">
        <f t="shared" si="375"/>
        <v>11193750000</v>
      </c>
      <c r="AA91" s="169">
        <f t="shared" si="375"/>
        <v>11225000000</v>
      </c>
      <c r="AB91" s="169">
        <f t="shared" si="375"/>
        <v>11256250000</v>
      </c>
      <c r="AC91" s="169">
        <f t="shared" si="375"/>
        <v>11287500000</v>
      </c>
      <c r="AD91" s="169">
        <f t="shared" si="375"/>
        <v>11318750000</v>
      </c>
      <c r="AE91" s="169">
        <f t="shared" si="375"/>
        <v>11350000000</v>
      </c>
      <c r="AF91" s="169">
        <f t="shared" si="375"/>
        <v>11381250000</v>
      </c>
      <c r="AG91" s="169">
        <f t="shared" si="375"/>
        <v>11412500000</v>
      </c>
      <c r="AH91" s="169">
        <f t="shared" si="375"/>
        <v>11443750000</v>
      </c>
      <c r="AI91" s="169">
        <f t="shared" si="375"/>
        <v>11475000000</v>
      </c>
      <c r="AJ91" s="169">
        <f t="shared" si="375"/>
        <v>11506250000</v>
      </c>
      <c r="AK91" s="169">
        <f t="shared" si="375"/>
        <v>11537500000</v>
      </c>
      <c r="AL91" s="169">
        <f t="shared" si="375"/>
        <v>11568750000</v>
      </c>
      <c r="AM91" s="169">
        <f t="shared" si="282"/>
        <v>11600000000</v>
      </c>
      <c r="AN91" s="169">
        <f t="shared" ref="AN91:BF91" si="376">AM91+($BG91-$AM91)/($BG$2-$AM$2)</f>
        <v>11650000000</v>
      </c>
      <c r="AO91" s="169">
        <f t="shared" si="376"/>
        <v>11700000000</v>
      </c>
      <c r="AP91" s="169">
        <f t="shared" si="376"/>
        <v>11750000000</v>
      </c>
      <c r="AQ91" s="169">
        <f t="shared" si="376"/>
        <v>11800000000</v>
      </c>
      <c r="AR91" s="169">
        <f t="shared" si="376"/>
        <v>11850000000</v>
      </c>
      <c r="AS91" s="169">
        <f t="shared" si="376"/>
        <v>11900000000</v>
      </c>
      <c r="AT91" s="169">
        <f t="shared" si="376"/>
        <v>11950000000</v>
      </c>
      <c r="AU91" s="169">
        <f t="shared" si="376"/>
        <v>12000000000</v>
      </c>
      <c r="AV91" s="169">
        <f t="shared" si="376"/>
        <v>12050000000</v>
      </c>
      <c r="AW91" s="169">
        <f t="shared" si="376"/>
        <v>12100000000</v>
      </c>
      <c r="AX91" s="169">
        <f t="shared" si="376"/>
        <v>12150000000</v>
      </c>
      <c r="AY91" s="169">
        <f t="shared" si="376"/>
        <v>12200000000</v>
      </c>
      <c r="AZ91" s="169">
        <f t="shared" si="376"/>
        <v>12250000000</v>
      </c>
      <c r="BA91" s="169">
        <f t="shared" si="376"/>
        <v>12300000000</v>
      </c>
      <c r="BB91" s="169">
        <f t="shared" si="376"/>
        <v>12350000000</v>
      </c>
      <c r="BC91" s="169">
        <f t="shared" si="376"/>
        <v>12400000000</v>
      </c>
      <c r="BD91" s="169">
        <f t="shared" si="376"/>
        <v>12450000000</v>
      </c>
      <c r="BE91" s="169">
        <f t="shared" si="376"/>
        <v>12500000000</v>
      </c>
      <c r="BF91" s="169">
        <f t="shared" si="376"/>
        <v>12550000000</v>
      </c>
      <c r="BG91" s="169">
        <f t="shared" si="284"/>
        <v>12600000000</v>
      </c>
      <c r="BI91" s="106">
        <f t="shared" si="275"/>
        <v>11100000000</v>
      </c>
      <c r="BJ91" s="106">
        <f t="shared" ref="BJ91:BX91" si="377">BI91+($BY91-$BI91)/($BY$2-$BI$2)</f>
        <v>11612500000</v>
      </c>
      <c r="BK91" s="106">
        <f t="shared" si="377"/>
        <v>12125000000</v>
      </c>
      <c r="BL91" s="106">
        <f t="shared" si="377"/>
        <v>12637500000</v>
      </c>
      <c r="BM91" s="106">
        <f t="shared" si="377"/>
        <v>13150000000</v>
      </c>
      <c r="BN91" s="106">
        <f t="shared" si="377"/>
        <v>13662500000</v>
      </c>
      <c r="BO91" s="106">
        <f t="shared" si="377"/>
        <v>14175000000</v>
      </c>
      <c r="BP91" s="106">
        <f t="shared" si="377"/>
        <v>14687500000</v>
      </c>
      <c r="BQ91" s="106">
        <f t="shared" si="377"/>
        <v>15200000000</v>
      </c>
      <c r="BR91" s="106">
        <f t="shared" si="377"/>
        <v>15712500000</v>
      </c>
      <c r="BS91" s="106">
        <f t="shared" si="377"/>
        <v>16225000000</v>
      </c>
      <c r="BT91" s="106">
        <f t="shared" si="377"/>
        <v>16737500000</v>
      </c>
      <c r="BU91" s="106">
        <f t="shared" si="377"/>
        <v>17250000000</v>
      </c>
      <c r="BV91" s="106">
        <f t="shared" si="377"/>
        <v>17762500000</v>
      </c>
      <c r="BW91" s="106">
        <f t="shared" si="377"/>
        <v>18275000000</v>
      </c>
      <c r="BX91" s="106">
        <f t="shared" si="377"/>
        <v>18787500000</v>
      </c>
      <c r="BY91" s="106">
        <f t="shared" si="277"/>
        <v>19300000000</v>
      </c>
      <c r="BZ91" s="106">
        <f t="shared" ref="BZ91:CR91" si="378">BY91+($CS91-$BY91)/($CS$2-$BY$2)</f>
        <v>19795000000</v>
      </c>
      <c r="CA91" s="106">
        <f t="shared" si="378"/>
        <v>20290000000</v>
      </c>
      <c r="CB91" s="106">
        <f t="shared" si="378"/>
        <v>20785000000</v>
      </c>
      <c r="CC91" s="106">
        <f t="shared" si="378"/>
        <v>21280000000</v>
      </c>
      <c r="CD91" s="106">
        <f t="shared" si="378"/>
        <v>21775000000</v>
      </c>
      <c r="CE91" s="106">
        <f t="shared" si="378"/>
        <v>22270000000</v>
      </c>
      <c r="CF91" s="106">
        <f t="shared" si="378"/>
        <v>22765000000</v>
      </c>
      <c r="CG91" s="106">
        <f t="shared" si="378"/>
        <v>23260000000</v>
      </c>
      <c r="CH91" s="106">
        <f t="shared" si="378"/>
        <v>23755000000</v>
      </c>
      <c r="CI91" s="106">
        <f t="shared" si="378"/>
        <v>24250000000</v>
      </c>
      <c r="CJ91" s="106">
        <f t="shared" si="378"/>
        <v>24745000000</v>
      </c>
      <c r="CK91" s="106">
        <f t="shared" si="378"/>
        <v>25240000000</v>
      </c>
      <c r="CL91" s="106">
        <f t="shared" si="378"/>
        <v>25735000000</v>
      </c>
      <c r="CM91" s="106">
        <f t="shared" si="378"/>
        <v>26230000000</v>
      </c>
      <c r="CN91" s="106">
        <f t="shared" si="378"/>
        <v>26725000000</v>
      </c>
      <c r="CO91" s="106">
        <f t="shared" si="378"/>
        <v>27220000000</v>
      </c>
      <c r="CP91" s="106">
        <f t="shared" si="378"/>
        <v>27715000000</v>
      </c>
      <c r="CQ91" s="106">
        <f t="shared" si="378"/>
        <v>28210000000</v>
      </c>
      <c r="CR91" s="106">
        <f t="shared" si="378"/>
        <v>28705000000</v>
      </c>
      <c r="CS91" s="106">
        <f t="shared" si="279"/>
        <v>29200000000</v>
      </c>
    </row>
    <row r="92" spans="1:97" x14ac:dyDescent="0.35">
      <c r="A92" s="170" t="s">
        <v>145</v>
      </c>
      <c r="B92" s="63" t="s">
        <v>23</v>
      </c>
      <c r="C92" s="78" t="s">
        <v>146</v>
      </c>
      <c r="D92" s="78" t="s">
        <v>159</v>
      </c>
      <c r="E92" s="79"/>
      <c r="F92" s="80"/>
      <c r="G92" s="173">
        <v>58400000000</v>
      </c>
      <c r="H92" s="174"/>
      <c r="I92" s="174"/>
      <c r="J92" s="82"/>
      <c r="K92" s="83"/>
      <c r="L92" s="84"/>
      <c r="M92" s="85"/>
      <c r="N92" s="86"/>
      <c r="O92" s="87"/>
      <c r="P92" s="88"/>
      <c r="Q92" s="89"/>
      <c r="R92" s="168">
        <v>55300000000</v>
      </c>
      <c r="S92" s="169">
        <v>61400000000</v>
      </c>
      <c r="T92" s="169">
        <v>68900000000</v>
      </c>
      <c r="U92" s="169">
        <v>88900000000</v>
      </c>
      <c r="V92" s="1" t="s">
        <v>160</v>
      </c>
      <c r="W92" s="169">
        <f t="shared" si="280"/>
        <v>58400000000</v>
      </c>
      <c r="X92" s="169">
        <f t="shared" ref="X92:AL92" si="379">W92+($AM92-$W92)/($AM$2-$W$2)</f>
        <v>58206250000</v>
      </c>
      <c r="Y92" s="169">
        <f t="shared" si="379"/>
        <v>58012500000</v>
      </c>
      <c r="Z92" s="169">
        <f t="shared" si="379"/>
        <v>57818750000</v>
      </c>
      <c r="AA92" s="169">
        <f t="shared" si="379"/>
        <v>57625000000</v>
      </c>
      <c r="AB92" s="169">
        <f t="shared" si="379"/>
        <v>57431250000</v>
      </c>
      <c r="AC92" s="169">
        <f t="shared" si="379"/>
        <v>57237500000</v>
      </c>
      <c r="AD92" s="169">
        <f t="shared" si="379"/>
        <v>57043750000</v>
      </c>
      <c r="AE92" s="169">
        <f t="shared" si="379"/>
        <v>56850000000</v>
      </c>
      <c r="AF92" s="169">
        <f t="shared" si="379"/>
        <v>56656250000</v>
      </c>
      <c r="AG92" s="169">
        <f t="shared" si="379"/>
        <v>56462500000</v>
      </c>
      <c r="AH92" s="169">
        <f t="shared" si="379"/>
        <v>56268750000</v>
      </c>
      <c r="AI92" s="169">
        <f t="shared" si="379"/>
        <v>56075000000</v>
      </c>
      <c r="AJ92" s="169">
        <f t="shared" si="379"/>
        <v>55881250000</v>
      </c>
      <c r="AK92" s="169">
        <f t="shared" si="379"/>
        <v>55687500000</v>
      </c>
      <c r="AL92" s="169">
        <f t="shared" si="379"/>
        <v>55493750000</v>
      </c>
      <c r="AM92" s="169">
        <f t="shared" si="282"/>
        <v>55300000000</v>
      </c>
      <c r="AN92" s="169">
        <f t="shared" ref="AN92:BF92" si="380">AM92+($BG92-$AM92)/($BG$2-$AM$2)</f>
        <v>55605000000</v>
      </c>
      <c r="AO92" s="169">
        <f t="shared" si="380"/>
        <v>55910000000</v>
      </c>
      <c r="AP92" s="169">
        <f t="shared" si="380"/>
        <v>56215000000</v>
      </c>
      <c r="AQ92" s="169">
        <f t="shared" si="380"/>
        <v>56520000000</v>
      </c>
      <c r="AR92" s="169">
        <f t="shared" si="380"/>
        <v>56825000000</v>
      </c>
      <c r="AS92" s="169">
        <f t="shared" si="380"/>
        <v>57130000000</v>
      </c>
      <c r="AT92" s="169">
        <f t="shared" si="380"/>
        <v>57435000000</v>
      </c>
      <c r="AU92" s="169">
        <f t="shared" si="380"/>
        <v>57740000000</v>
      </c>
      <c r="AV92" s="169">
        <f t="shared" si="380"/>
        <v>58045000000</v>
      </c>
      <c r="AW92" s="169">
        <f t="shared" si="380"/>
        <v>58350000000</v>
      </c>
      <c r="AX92" s="169">
        <f t="shared" si="380"/>
        <v>58655000000</v>
      </c>
      <c r="AY92" s="169">
        <f t="shared" si="380"/>
        <v>58960000000</v>
      </c>
      <c r="AZ92" s="169">
        <f t="shared" si="380"/>
        <v>59265000000</v>
      </c>
      <c r="BA92" s="169">
        <f t="shared" si="380"/>
        <v>59570000000</v>
      </c>
      <c r="BB92" s="169">
        <f t="shared" si="380"/>
        <v>59875000000</v>
      </c>
      <c r="BC92" s="169">
        <f t="shared" si="380"/>
        <v>60180000000</v>
      </c>
      <c r="BD92" s="169">
        <f t="shared" si="380"/>
        <v>60485000000</v>
      </c>
      <c r="BE92" s="169">
        <f t="shared" si="380"/>
        <v>60790000000</v>
      </c>
      <c r="BF92" s="169">
        <f t="shared" si="380"/>
        <v>61095000000</v>
      </c>
      <c r="BG92" s="169">
        <f t="shared" si="284"/>
        <v>61400000000</v>
      </c>
      <c r="BI92" s="106">
        <f t="shared" si="275"/>
        <v>58400000000</v>
      </c>
      <c r="BJ92" s="106">
        <f t="shared" ref="BJ92:BX92" si="381">BI92+($BY92-$BI92)/($BY$2-$BI$2)</f>
        <v>59056250000</v>
      </c>
      <c r="BK92" s="106">
        <f t="shared" si="381"/>
        <v>59712500000</v>
      </c>
      <c r="BL92" s="106">
        <f t="shared" si="381"/>
        <v>60368750000</v>
      </c>
      <c r="BM92" s="106">
        <f t="shared" si="381"/>
        <v>61025000000</v>
      </c>
      <c r="BN92" s="106">
        <f t="shared" si="381"/>
        <v>61681250000</v>
      </c>
      <c r="BO92" s="106">
        <f t="shared" si="381"/>
        <v>62337500000</v>
      </c>
      <c r="BP92" s="106">
        <f t="shared" si="381"/>
        <v>62993750000</v>
      </c>
      <c r="BQ92" s="106">
        <f t="shared" si="381"/>
        <v>63650000000</v>
      </c>
      <c r="BR92" s="106">
        <f t="shared" si="381"/>
        <v>64306250000</v>
      </c>
      <c r="BS92" s="106">
        <f t="shared" si="381"/>
        <v>64962500000</v>
      </c>
      <c r="BT92" s="106">
        <f t="shared" si="381"/>
        <v>65618750000</v>
      </c>
      <c r="BU92" s="106">
        <f t="shared" si="381"/>
        <v>66275000000</v>
      </c>
      <c r="BV92" s="106">
        <f t="shared" si="381"/>
        <v>66931250000</v>
      </c>
      <c r="BW92" s="106">
        <f t="shared" si="381"/>
        <v>67587500000</v>
      </c>
      <c r="BX92" s="106">
        <f t="shared" si="381"/>
        <v>68243750000</v>
      </c>
      <c r="BY92" s="106">
        <f t="shared" si="277"/>
        <v>68900000000</v>
      </c>
      <c r="BZ92" s="106">
        <f t="shared" ref="BZ92:CR92" si="382">BY92+($CS92-$BY92)/($CS$2-$BY$2)</f>
        <v>69900000000</v>
      </c>
      <c r="CA92" s="106">
        <f t="shared" si="382"/>
        <v>70900000000</v>
      </c>
      <c r="CB92" s="106">
        <f t="shared" si="382"/>
        <v>71900000000</v>
      </c>
      <c r="CC92" s="106">
        <f t="shared" si="382"/>
        <v>72900000000</v>
      </c>
      <c r="CD92" s="106">
        <f t="shared" si="382"/>
        <v>73900000000</v>
      </c>
      <c r="CE92" s="106">
        <f t="shared" si="382"/>
        <v>74900000000</v>
      </c>
      <c r="CF92" s="106">
        <f t="shared" si="382"/>
        <v>75900000000</v>
      </c>
      <c r="CG92" s="106">
        <f t="shared" si="382"/>
        <v>76900000000</v>
      </c>
      <c r="CH92" s="106">
        <f t="shared" si="382"/>
        <v>77900000000</v>
      </c>
      <c r="CI92" s="106">
        <f t="shared" si="382"/>
        <v>78900000000</v>
      </c>
      <c r="CJ92" s="106">
        <f t="shared" si="382"/>
        <v>79900000000</v>
      </c>
      <c r="CK92" s="106">
        <f t="shared" si="382"/>
        <v>80900000000</v>
      </c>
      <c r="CL92" s="106">
        <f t="shared" si="382"/>
        <v>81900000000</v>
      </c>
      <c r="CM92" s="106">
        <f t="shared" si="382"/>
        <v>82900000000</v>
      </c>
      <c r="CN92" s="106">
        <f t="shared" si="382"/>
        <v>83900000000</v>
      </c>
      <c r="CO92" s="106">
        <f t="shared" si="382"/>
        <v>84900000000</v>
      </c>
      <c r="CP92" s="106">
        <f t="shared" si="382"/>
        <v>85900000000</v>
      </c>
      <c r="CQ92" s="106">
        <f t="shared" si="382"/>
        <v>86900000000</v>
      </c>
      <c r="CR92" s="106">
        <f t="shared" si="382"/>
        <v>87900000000</v>
      </c>
      <c r="CS92" s="106">
        <f t="shared" si="279"/>
        <v>88900000000</v>
      </c>
    </row>
    <row r="93" spans="1:97" x14ac:dyDescent="0.35">
      <c r="A93" s="170" t="s">
        <v>145</v>
      </c>
      <c r="B93" s="63" t="s">
        <v>23</v>
      </c>
      <c r="C93" s="78" t="s">
        <v>146</v>
      </c>
      <c r="D93" s="78" t="s">
        <v>161</v>
      </c>
      <c r="E93" s="79"/>
      <c r="F93" s="80"/>
      <c r="G93" s="173">
        <v>104800000000</v>
      </c>
      <c r="H93" s="174"/>
      <c r="I93" s="174"/>
      <c r="J93" s="82"/>
      <c r="K93" s="83"/>
      <c r="L93" s="84"/>
      <c r="M93" s="85"/>
      <c r="N93" s="86"/>
      <c r="O93" s="87"/>
      <c r="P93" s="88"/>
      <c r="Q93" s="89"/>
      <c r="R93" s="168">
        <v>132400000000</v>
      </c>
      <c r="S93" s="169">
        <v>193100000000</v>
      </c>
      <c r="T93" s="169">
        <v>134200000000</v>
      </c>
      <c r="U93" s="169">
        <v>174200000000</v>
      </c>
      <c r="V93" s="1" t="s">
        <v>162</v>
      </c>
      <c r="W93" s="169">
        <f t="shared" si="280"/>
        <v>104800000000</v>
      </c>
      <c r="X93" s="169">
        <f t="shared" ref="X93:AL93" si="383">W93+($AM93-$W93)/($AM$2-$W$2)</f>
        <v>106525000000</v>
      </c>
      <c r="Y93" s="169">
        <f t="shared" si="383"/>
        <v>108250000000</v>
      </c>
      <c r="Z93" s="169">
        <f t="shared" si="383"/>
        <v>109975000000</v>
      </c>
      <c r="AA93" s="169">
        <f t="shared" si="383"/>
        <v>111700000000</v>
      </c>
      <c r="AB93" s="169">
        <f t="shared" si="383"/>
        <v>113425000000</v>
      </c>
      <c r="AC93" s="169">
        <f t="shared" si="383"/>
        <v>115150000000</v>
      </c>
      <c r="AD93" s="169">
        <f t="shared" si="383"/>
        <v>116875000000</v>
      </c>
      <c r="AE93" s="169">
        <f t="shared" si="383"/>
        <v>118600000000</v>
      </c>
      <c r="AF93" s="169">
        <f t="shared" si="383"/>
        <v>120325000000</v>
      </c>
      <c r="AG93" s="169">
        <f t="shared" si="383"/>
        <v>122050000000</v>
      </c>
      <c r="AH93" s="169">
        <f t="shared" si="383"/>
        <v>123775000000</v>
      </c>
      <c r="AI93" s="169">
        <f t="shared" si="383"/>
        <v>125500000000</v>
      </c>
      <c r="AJ93" s="169">
        <f t="shared" si="383"/>
        <v>127225000000</v>
      </c>
      <c r="AK93" s="169">
        <f t="shared" si="383"/>
        <v>128950000000</v>
      </c>
      <c r="AL93" s="169">
        <f t="shared" si="383"/>
        <v>130675000000</v>
      </c>
      <c r="AM93" s="169">
        <f t="shared" si="282"/>
        <v>132400000000</v>
      </c>
      <c r="AN93" s="169">
        <f t="shared" ref="AN93:BF93" si="384">AM93+($BG93-$AM93)/($BG$2-$AM$2)</f>
        <v>135435000000</v>
      </c>
      <c r="AO93" s="169">
        <f t="shared" si="384"/>
        <v>138470000000</v>
      </c>
      <c r="AP93" s="169">
        <f t="shared" si="384"/>
        <v>141505000000</v>
      </c>
      <c r="AQ93" s="169">
        <f t="shared" si="384"/>
        <v>144540000000</v>
      </c>
      <c r="AR93" s="169">
        <f t="shared" si="384"/>
        <v>147575000000</v>
      </c>
      <c r="AS93" s="169">
        <f t="shared" si="384"/>
        <v>150610000000</v>
      </c>
      <c r="AT93" s="169">
        <f t="shared" si="384"/>
        <v>153645000000</v>
      </c>
      <c r="AU93" s="169">
        <f t="shared" si="384"/>
        <v>156680000000</v>
      </c>
      <c r="AV93" s="169">
        <f t="shared" si="384"/>
        <v>159715000000</v>
      </c>
      <c r="AW93" s="169">
        <f t="shared" si="384"/>
        <v>162750000000</v>
      </c>
      <c r="AX93" s="169">
        <f t="shared" si="384"/>
        <v>165785000000</v>
      </c>
      <c r="AY93" s="169">
        <f t="shared" si="384"/>
        <v>168820000000</v>
      </c>
      <c r="AZ93" s="169">
        <f t="shared" si="384"/>
        <v>171855000000</v>
      </c>
      <c r="BA93" s="169">
        <f t="shared" si="384"/>
        <v>174890000000</v>
      </c>
      <c r="BB93" s="169">
        <f t="shared" si="384"/>
        <v>177925000000</v>
      </c>
      <c r="BC93" s="169">
        <f t="shared" si="384"/>
        <v>180960000000</v>
      </c>
      <c r="BD93" s="169">
        <f t="shared" si="384"/>
        <v>183995000000</v>
      </c>
      <c r="BE93" s="169">
        <f t="shared" si="384"/>
        <v>187030000000</v>
      </c>
      <c r="BF93" s="169">
        <f t="shared" si="384"/>
        <v>190065000000</v>
      </c>
      <c r="BG93" s="169">
        <f t="shared" si="284"/>
        <v>193100000000</v>
      </c>
      <c r="BI93" s="106">
        <f t="shared" si="275"/>
        <v>104800000000</v>
      </c>
      <c r="BJ93" s="106">
        <f t="shared" ref="BJ93:BX93" si="385">BI93+($BY93-$BI93)/($BY$2-$BI$2)</f>
        <v>106637500000</v>
      </c>
      <c r="BK93" s="106">
        <f t="shared" si="385"/>
        <v>108475000000</v>
      </c>
      <c r="BL93" s="106">
        <f t="shared" si="385"/>
        <v>110312500000</v>
      </c>
      <c r="BM93" s="106">
        <f t="shared" si="385"/>
        <v>112150000000</v>
      </c>
      <c r="BN93" s="106">
        <f t="shared" si="385"/>
        <v>113987500000</v>
      </c>
      <c r="BO93" s="106">
        <f t="shared" si="385"/>
        <v>115825000000</v>
      </c>
      <c r="BP93" s="106">
        <f t="shared" si="385"/>
        <v>117662500000</v>
      </c>
      <c r="BQ93" s="106">
        <f t="shared" si="385"/>
        <v>119500000000</v>
      </c>
      <c r="BR93" s="106">
        <f t="shared" si="385"/>
        <v>121337500000</v>
      </c>
      <c r="BS93" s="106">
        <f t="shared" si="385"/>
        <v>123175000000</v>
      </c>
      <c r="BT93" s="106">
        <f t="shared" si="385"/>
        <v>125012500000</v>
      </c>
      <c r="BU93" s="106">
        <f t="shared" si="385"/>
        <v>126850000000</v>
      </c>
      <c r="BV93" s="106">
        <f t="shared" si="385"/>
        <v>128687500000</v>
      </c>
      <c r="BW93" s="106">
        <f t="shared" si="385"/>
        <v>130525000000</v>
      </c>
      <c r="BX93" s="106">
        <f t="shared" si="385"/>
        <v>132362500000</v>
      </c>
      <c r="BY93" s="106">
        <f t="shared" si="277"/>
        <v>134200000000</v>
      </c>
      <c r="BZ93" s="106">
        <f t="shared" ref="BZ93:CR93" si="386">BY93+($CS93-$BY93)/($CS$2-$BY$2)</f>
        <v>136200000000</v>
      </c>
      <c r="CA93" s="106">
        <f t="shared" si="386"/>
        <v>138200000000</v>
      </c>
      <c r="CB93" s="106">
        <f t="shared" si="386"/>
        <v>140200000000</v>
      </c>
      <c r="CC93" s="106">
        <f t="shared" si="386"/>
        <v>142200000000</v>
      </c>
      <c r="CD93" s="106">
        <f t="shared" si="386"/>
        <v>144200000000</v>
      </c>
      <c r="CE93" s="106">
        <f t="shared" si="386"/>
        <v>146200000000</v>
      </c>
      <c r="CF93" s="106">
        <f t="shared" si="386"/>
        <v>148200000000</v>
      </c>
      <c r="CG93" s="106">
        <f t="shared" si="386"/>
        <v>150200000000</v>
      </c>
      <c r="CH93" s="106">
        <f t="shared" si="386"/>
        <v>152200000000</v>
      </c>
      <c r="CI93" s="106">
        <f t="shared" si="386"/>
        <v>154200000000</v>
      </c>
      <c r="CJ93" s="106">
        <f t="shared" si="386"/>
        <v>156200000000</v>
      </c>
      <c r="CK93" s="106">
        <f t="shared" si="386"/>
        <v>158200000000</v>
      </c>
      <c r="CL93" s="106">
        <f t="shared" si="386"/>
        <v>160200000000</v>
      </c>
      <c r="CM93" s="106">
        <f t="shared" si="386"/>
        <v>162200000000</v>
      </c>
      <c r="CN93" s="106">
        <f t="shared" si="386"/>
        <v>164200000000</v>
      </c>
      <c r="CO93" s="106">
        <f t="shared" si="386"/>
        <v>166200000000</v>
      </c>
      <c r="CP93" s="106">
        <f t="shared" si="386"/>
        <v>168200000000</v>
      </c>
      <c r="CQ93" s="106">
        <f t="shared" si="386"/>
        <v>170200000000</v>
      </c>
      <c r="CR93" s="106">
        <f t="shared" si="386"/>
        <v>172200000000</v>
      </c>
      <c r="CS93" s="106">
        <f t="shared" si="279"/>
        <v>174200000000</v>
      </c>
    </row>
    <row r="94" spans="1:97" x14ac:dyDescent="0.35">
      <c r="A94" s="170" t="s">
        <v>145</v>
      </c>
      <c r="B94" s="63" t="s">
        <v>23</v>
      </c>
      <c r="C94" s="78" t="s">
        <v>146</v>
      </c>
      <c r="D94" s="78" t="s">
        <v>163</v>
      </c>
      <c r="E94" s="79"/>
      <c r="F94" s="80"/>
      <c r="G94" s="171">
        <v>0</v>
      </c>
      <c r="H94" s="172"/>
      <c r="I94" s="172"/>
      <c r="J94" s="82"/>
      <c r="K94" s="83"/>
      <c r="L94" s="84"/>
      <c r="M94" s="85"/>
      <c r="N94" s="86"/>
      <c r="O94" s="87"/>
      <c r="P94" s="88"/>
      <c r="Q94" s="89"/>
      <c r="R94" s="148">
        <v>0</v>
      </c>
      <c r="S94" s="1">
        <v>0</v>
      </c>
      <c r="T94" s="1">
        <v>0</v>
      </c>
      <c r="U94" s="1">
        <v>0</v>
      </c>
      <c r="V94" s="1" t="s">
        <v>164</v>
      </c>
      <c r="W94" s="34">
        <f t="shared" si="280"/>
        <v>0</v>
      </c>
      <c r="X94" s="35">
        <f t="shared" ref="X94:AL94" si="387">W94+($AM94-$W94)/($AM$2-$W$2)</f>
        <v>0</v>
      </c>
      <c r="Y94" s="35">
        <f t="shared" si="387"/>
        <v>0</v>
      </c>
      <c r="Z94" s="35">
        <f t="shared" si="387"/>
        <v>0</v>
      </c>
      <c r="AA94" s="35">
        <f t="shared" si="387"/>
        <v>0</v>
      </c>
      <c r="AB94" s="35">
        <f t="shared" si="387"/>
        <v>0</v>
      </c>
      <c r="AC94" s="35">
        <f t="shared" si="387"/>
        <v>0</v>
      </c>
      <c r="AD94" s="35">
        <f t="shared" si="387"/>
        <v>0</v>
      </c>
      <c r="AE94" s="35">
        <f t="shared" si="387"/>
        <v>0</v>
      </c>
      <c r="AF94" s="35">
        <f t="shared" si="387"/>
        <v>0</v>
      </c>
      <c r="AG94" s="35">
        <f t="shared" si="387"/>
        <v>0</v>
      </c>
      <c r="AH94" s="35">
        <f t="shared" si="387"/>
        <v>0</v>
      </c>
      <c r="AI94" s="35">
        <f t="shared" si="387"/>
        <v>0</v>
      </c>
      <c r="AJ94" s="35">
        <f t="shared" si="387"/>
        <v>0</v>
      </c>
      <c r="AK94" s="35">
        <f t="shared" si="387"/>
        <v>0</v>
      </c>
      <c r="AL94" s="35">
        <f t="shared" si="387"/>
        <v>0</v>
      </c>
      <c r="AM94" s="33">
        <f t="shared" si="282"/>
        <v>0</v>
      </c>
      <c r="AN94" s="35">
        <f t="shared" ref="AN94:BF94" si="388">AM94+($BG94-$AM94)/($BG$2-$AM$2)</f>
        <v>0</v>
      </c>
      <c r="AO94" s="35">
        <f t="shared" si="388"/>
        <v>0</v>
      </c>
      <c r="AP94" s="35">
        <f t="shared" si="388"/>
        <v>0</v>
      </c>
      <c r="AQ94" s="35">
        <f t="shared" si="388"/>
        <v>0</v>
      </c>
      <c r="AR94" s="35">
        <f t="shared" si="388"/>
        <v>0</v>
      </c>
      <c r="AS94" s="35">
        <f t="shared" si="388"/>
        <v>0</v>
      </c>
      <c r="AT94" s="35">
        <f t="shared" si="388"/>
        <v>0</v>
      </c>
      <c r="AU94" s="35">
        <f t="shared" si="388"/>
        <v>0</v>
      </c>
      <c r="AV94" s="35">
        <f t="shared" si="388"/>
        <v>0</v>
      </c>
      <c r="AW94" s="35">
        <f t="shared" si="388"/>
        <v>0</v>
      </c>
      <c r="AX94" s="35">
        <f t="shared" si="388"/>
        <v>0</v>
      </c>
      <c r="AY94" s="35">
        <f t="shared" si="388"/>
        <v>0</v>
      </c>
      <c r="AZ94" s="35">
        <f t="shared" si="388"/>
        <v>0</v>
      </c>
      <c r="BA94" s="35">
        <f t="shared" si="388"/>
        <v>0</v>
      </c>
      <c r="BB94" s="35">
        <f t="shared" si="388"/>
        <v>0</v>
      </c>
      <c r="BC94" s="35">
        <f t="shared" si="388"/>
        <v>0</v>
      </c>
      <c r="BD94" s="35">
        <f t="shared" si="388"/>
        <v>0</v>
      </c>
      <c r="BE94" s="35">
        <f t="shared" si="388"/>
        <v>0</v>
      </c>
      <c r="BF94" s="35">
        <f t="shared" si="388"/>
        <v>0</v>
      </c>
      <c r="BG94" s="33">
        <f t="shared" si="284"/>
        <v>0</v>
      </c>
      <c r="BI94" s="106">
        <f t="shared" si="275"/>
        <v>0</v>
      </c>
      <c r="BJ94" s="106">
        <f t="shared" ref="BJ94:BX94" si="389">BI94+($BY94-$BI94)/($BY$2-$BI$2)</f>
        <v>0</v>
      </c>
      <c r="BK94" s="106">
        <f t="shared" si="389"/>
        <v>0</v>
      </c>
      <c r="BL94" s="106">
        <f t="shared" si="389"/>
        <v>0</v>
      </c>
      <c r="BM94" s="106">
        <f t="shared" si="389"/>
        <v>0</v>
      </c>
      <c r="BN94" s="106">
        <f t="shared" si="389"/>
        <v>0</v>
      </c>
      <c r="BO94" s="106">
        <f t="shared" si="389"/>
        <v>0</v>
      </c>
      <c r="BP94" s="106">
        <f t="shared" si="389"/>
        <v>0</v>
      </c>
      <c r="BQ94" s="106">
        <f t="shared" si="389"/>
        <v>0</v>
      </c>
      <c r="BR94" s="106">
        <f t="shared" si="389"/>
        <v>0</v>
      </c>
      <c r="BS94" s="106">
        <f t="shared" si="389"/>
        <v>0</v>
      </c>
      <c r="BT94" s="106">
        <f t="shared" si="389"/>
        <v>0</v>
      </c>
      <c r="BU94" s="106">
        <f t="shared" si="389"/>
        <v>0</v>
      </c>
      <c r="BV94" s="106">
        <f t="shared" si="389"/>
        <v>0</v>
      </c>
      <c r="BW94" s="106">
        <f t="shared" si="389"/>
        <v>0</v>
      </c>
      <c r="BX94" s="106">
        <f t="shared" si="389"/>
        <v>0</v>
      </c>
      <c r="BY94" s="106">
        <f t="shared" si="277"/>
        <v>0</v>
      </c>
      <c r="BZ94" s="106">
        <f t="shared" ref="BZ94:CR94" si="390">BY94+($CS94-$BY94)/($CS$2-$BY$2)</f>
        <v>0</v>
      </c>
      <c r="CA94" s="106">
        <f t="shared" si="390"/>
        <v>0</v>
      </c>
      <c r="CB94" s="106">
        <f t="shared" si="390"/>
        <v>0</v>
      </c>
      <c r="CC94" s="106">
        <f t="shared" si="390"/>
        <v>0</v>
      </c>
      <c r="CD94" s="106">
        <f t="shared" si="390"/>
        <v>0</v>
      </c>
      <c r="CE94" s="106">
        <f t="shared" si="390"/>
        <v>0</v>
      </c>
      <c r="CF94" s="106">
        <f t="shared" si="390"/>
        <v>0</v>
      </c>
      <c r="CG94" s="106">
        <f t="shared" si="390"/>
        <v>0</v>
      </c>
      <c r="CH94" s="106">
        <f t="shared" si="390"/>
        <v>0</v>
      </c>
      <c r="CI94" s="106">
        <f t="shared" si="390"/>
        <v>0</v>
      </c>
      <c r="CJ94" s="106">
        <f t="shared" si="390"/>
        <v>0</v>
      </c>
      <c r="CK94" s="106">
        <f t="shared" si="390"/>
        <v>0</v>
      </c>
      <c r="CL94" s="106">
        <f t="shared" si="390"/>
        <v>0</v>
      </c>
      <c r="CM94" s="106">
        <f t="shared" si="390"/>
        <v>0</v>
      </c>
      <c r="CN94" s="106">
        <f t="shared" si="390"/>
        <v>0</v>
      </c>
      <c r="CO94" s="106">
        <f t="shared" si="390"/>
        <v>0</v>
      </c>
      <c r="CP94" s="106">
        <f t="shared" si="390"/>
        <v>0</v>
      </c>
      <c r="CQ94" s="106">
        <f t="shared" si="390"/>
        <v>0</v>
      </c>
      <c r="CR94" s="106">
        <f t="shared" si="390"/>
        <v>0</v>
      </c>
      <c r="CS94" s="106">
        <f t="shared" si="279"/>
        <v>0</v>
      </c>
    </row>
    <row r="95" spans="1:97" x14ac:dyDescent="0.35">
      <c r="A95" s="170" t="s">
        <v>145</v>
      </c>
      <c r="B95" s="63" t="s">
        <v>23</v>
      </c>
      <c r="C95" s="78" t="s">
        <v>146</v>
      </c>
      <c r="D95" s="78" t="s">
        <v>165</v>
      </c>
      <c r="E95" s="79"/>
      <c r="F95" s="80"/>
      <c r="G95" s="173">
        <v>11100000000</v>
      </c>
      <c r="H95" s="174"/>
      <c r="I95" s="174"/>
      <c r="J95" s="82"/>
      <c r="K95" s="83"/>
      <c r="L95" s="84"/>
      <c r="M95" s="85"/>
      <c r="N95" s="86"/>
      <c r="O95" s="87"/>
      <c r="P95" s="88"/>
      <c r="Q95" s="89"/>
      <c r="R95" s="168">
        <v>15700000000</v>
      </c>
      <c r="S95" s="169">
        <v>19100000000</v>
      </c>
      <c r="T95" s="169">
        <v>14000000000</v>
      </c>
      <c r="U95" s="169">
        <v>15500000000</v>
      </c>
      <c r="V95" s="1" t="s">
        <v>166</v>
      </c>
      <c r="W95" s="169">
        <f t="shared" si="280"/>
        <v>11100000000</v>
      </c>
      <c r="X95" s="169">
        <f t="shared" ref="X95:AL95" si="391">W95+($AM95-$W95)/($AM$2-$W$2)</f>
        <v>11387500000</v>
      </c>
      <c r="Y95" s="169">
        <f t="shared" si="391"/>
        <v>11675000000</v>
      </c>
      <c r="Z95" s="169">
        <f t="shared" si="391"/>
        <v>11962500000</v>
      </c>
      <c r="AA95" s="169">
        <f t="shared" si="391"/>
        <v>12250000000</v>
      </c>
      <c r="AB95" s="169">
        <f t="shared" si="391"/>
        <v>12537500000</v>
      </c>
      <c r="AC95" s="169">
        <f t="shared" si="391"/>
        <v>12825000000</v>
      </c>
      <c r="AD95" s="169">
        <f t="shared" si="391"/>
        <v>13112500000</v>
      </c>
      <c r="AE95" s="169">
        <f t="shared" si="391"/>
        <v>13400000000</v>
      </c>
      <c r="AF95" s="169">
        <f t="shared" si="391"/>
        <v>13687500000</v>
      </c>
      <c r="AG95" s="169">
        <f t="shared" si="391"/>
        <v>13975000000</v>
      </c>
      <c r="AH95" s="169">
        <f t="shared" si="391"/>
        <v>14262500000</v>
      </c>
      <c r="AI95" s="169">
        <f t="shared" si="391"/>
        <v>14550000000</v>
      </c>
      <c r="AJ95" s="169">
        <f t="shared" si="391"/>
        <v>14837500000</v>
      </c>
      <c r="AK95" s="169">
        <f t="shared" si="391"/>
        <v>15125000000</v>
      </c>
      <c r="AL95" s="169">
        <f t="shared" si="391"/>
        <v>15412500000</v>
      </c>
      <c r="AM95" s="169">
        <f t="shared" si="282"/>
        <v>15700000000</v>
      </c>
      <c r="AN95" s="169">
        <f t="shared" ref="AN95:BF95" si="392">AM95+($BG95-$AM95)/($BG$2-$AM$2)</f>
        <v>15870000000</v>
      </c>
      <c r="AO95" s="169">
        <f t="shared" si="392"/>
        <v>16040000000</v>
      </c>
      <c r="AP95" s="169">
        <f t="shared" si="392"/>
        <v>16210000000</v>
      </c>
      <c r="AQ95" s="169">
        <f t="shared" si="392"/>
        <v>16380000000</v>
      </c>
      <c r="AR95" s="169">
        <f t="shared" si="392"/>
        <v>16550000000</v>
      </c>
      <c r="AS95" s="169">
        <f t="shared" si="392"/>
        <v>16720000000</v>
      </c>
      <c r="AT95" s="169">
        <f t="shared" si="392"/>
        <v>16890000000</v>
      </c>
      <c r="AU95" s="169">
        <f t="shared" si="392"/>
        <v>17060000000</v>
      </c>
      <c r="AV95" s="169">
        <f t="shared" si="392"/>
        <v>17230000000</v>
      </c>
      <c r="AW95" s="169">
        <f t="shared" si="392"/>
        <v>17400000000</v>
      </c>
      <c r="AX95" s="169">
        <f t="shared" si="392"/>
        <v>17570000000</v>
      </c>
      <c r="AY95" s="169">
        <f t="shared" si="392"/>
        <v>17740000000</v>
      </c>
      <c r="AZ95" s="169">
        <f t="shared" si="392"/>
        <v>17910000000</v>
      </c>
      <c r="BA95" s="169">
        <f t="shared" si="392"/>
        <v>18080000000</v>
      </c>
      <c r="BB95" s="169">
        <f t="shared" si="392"/>
        <v>18250000000</v>
      </c>
      <c r="BC95" s="169">
        <f t="shared" si="392"/>
        <v>18420000000</v>
      </c>
      <c r="BD95" s="169">
        <f t="shared" si="392"/>
        <v>18590000000</v>
      </c>
      <c r="BE95" s="169">
        <f t="shared" si="392"/>
        <v>18760000000</v>
      </c>
      <c r="BF95" s="169">
        <f t="shared" si="392"/>
        <v>18930000000</v>
      </c>
      <c r="BG95" s="169">
        <f t="shared" si="284"/>
        <v>19100000000</v>
      </c>
      <c r="BI95" s="106">
        <f t="shared" si="275"/>
        <v>11100000000</v>
      </c>
      <c r="BJ95" s="106">
        <f t="shared" ref="BJ95:BX95" si="393">BI95+($BY95-$BI95)/($BY$2-$BI$2)</f>
        <v>11281250000</v>
      </c>
      <c r="BK95" s="106">
        <f t="shared" si="393"/>
        <v>11462500000</v>
      </c>
      <c r="BL95" s="106">
        <f t="shared" si="393"/>
        <v>11643750000</v>
      </c>
      <c r="BM95" s="106">
        <f t="shared" si="393"/>
        <v>11825000000</v>
      </c>
      <c r="BN95" s="106">
        <f t="shared" si="393"/>
        <v>12006250000</v>
      </c>
      <c r="BO95" s="106">
        <f t="shared" si="393"/>
        <v>12187500000</v>
      </c>
      <c r="BP95" s="106">
        <f t="shared" si="393"/>
        <v>12368750000</v>
      </c>
      <c r="BQ95" s="106">
        <f t="shared" si="393"/>
        <v>12550000000</v>
      </c>
      <c r="BR95" s="106">
        <f t="shared" si="393"/>
        <v>12731250000</v>
      </c>
      <c r="BS95" s="106">
        <f t="shared" si="393"/>
        <v>12912500000</v>
      </c>
      <c r="BT95" s="106">
        <f t="shared" si="393"/>
        <v>13093750000</v>
      </c>
      <c r="BU95" s="106">
        <f t="shared" si="393"/>
        <v>13275000000</v>
      </c>
      <c r="BV95" s="106">
        <f t="shared" si="393"/>
        <v>13456250000</v>
      </c>
      <c r="BW95" s="106">
        <f t="shared" si="393"/>
        <v>13637500000</v>
      </c>
      <c r="BX95" s="106">
        <f t="shared" si="393"/>
        <v>13818750000</v>
      </c>
      <c r="BY95" s="106">
        <f t="shared" si="277"/>
        <v>14000000000</v>
      </c>
      <c r="BZ95" s="106">
        <f t="shared" ref="BZ95:CR95" si="394">BY95+($CS95-$BY95)/($CS$2-$BY$2)</f>
        <v>14075000000</v>
      </c>
      <c r="CA95" s="106">
        <f t="shared" si="394"/>
        <v>14150000000</v>
      </c>
      <c r="CB95" s="106">
        <f t="shared" si="394"/>
        <v>14225000000</v>
      </c>
      <c r="CC95" s="106">
        <f t="shared" si="394"/>
        <v>14300000000</v>
      </c>
      <c r="CD95" s="106">
        <f t="shared" si="394"/>
        <v>14375000000</v>
      </c>
      <c r="CE95" s="106">
        <f t="shared" si="394"/>
        <v>14450000000</v>
      </c>
      <c r="CF95" s="106">
        <f t="shared" si="394"/>
        <v>14525000000</v>
      </c>
      <c r="CG95" s="106">
        <f t="shared" si="394"/>
        <v>14600000000</v>
      </c>
      <c r="CH95" s="106">
        <f t="shared" si="394"/>
        <v>14675000000</v>
      </c>
      <c r="CI95" s="106">
        <f t="shared" si="394"/>
        <v>14750000000</v>
      </c>
      <c r="CJ95" s="106">
        <f t="shared" si="394"/>
        <v>14825000000</v>
      </c>
      <c r="CK95" s="106">
        <f t="shared" si="394"/>
        <v>14900000000</v>
      </c>
      <c r="CL95" s="106">
        <f t="shared" si="394"/>
        <v>14975000000</v>
      </c>
      <c r="CM95" s="106">
        <f t="shared" si="394"/>
        <v>15050000000</v>
      </c>
      <c r="CN95" s="106">
        <f t="shared" si="394"/>
        <v>15125000000</v>
      </c>
      <c r="CO95" s="106">
        <f t="shared" si="394"/>
        <v>15200000000</v>
      </c>
      <c r="CP95" s="106">
        <f t="shared" si="394"/>
        <v>15275000000</v>
      </c>
      <c r="CQ95" s="106">
        <f t="shared" si="394"/>
        <v>15350000000</v>
      </c>
      <c r="CR95" s="106">
        <f t="shared" si="394"/>
        <v>15425000000</v>
      </c>
      <c r="CS95" s="106">
        <f t="shared" si="279"/>
        <v>15500000000</v>
      </c>
    </row>
    <row r="96" spans="1:97" x14ac:dyDescent="0.35">
      <c r="A96" s="170" t="s">
        <v>145</v>
      </c>
      <c r="B96" s="63" t="s">
        <v>23</v>
      </c>
      <c r="C96" s="78" t="s">
        <v>146</v>
      </c>
      <c r="D96" s="78" t="s">
        <v>167</v>
      </c>
      <c r="E96" s="79"/>
      <c r="F96" s="80"/>
      <c r="G96" s="173">
        <v>160000000000</v>
      </c>
      <c r="H96" s="174"/>
      <c r="I96" s="174"/>
      <c r="J96" s="82"/>
      <c r="K96" s="83"/>
      <c r="L96" s="84"/>
      <c r="M96" s="85"/>
      <c r="N96" s="86"/>
      <c r="O96" s="87"/>
      <c r="P96" s="88"/>
      <c r="Q96" s="89"/>
      <c r="R96" s="168">
        <v>229000000000</v>
      </c>
      <c r="S96" s="169">
        <v>356000000000</v>
      </c>
      <c r="T96" s="169">
        <v>222100000000</v>
      </c>
      <c r="U96" s="169">
        <v>303700000000</v>
      </c>
      <c r="V96" s="1" t="s">
        <v>168</v>
      </c>
      <c r="W96" s="169">
        <f t="shared" si="280"/>
        <v>160000000000</v>
      </c>
      <c r="X96" s="169">
        <f t="shared" ref="X96:AL96" si="395">W96+($AM96-$W96)/($AM$2-$W$2)</f>
        <v>164312500000</v>
      </c>
      <c r="Y96" s="169">
        <f t="shared" si="395"/>
        <v>168625000000</v>
      </c>
      <c r="Z96" s="169">
        <f t="shared" si="395"/>
        <v>172937500000</v>
      </c>
      <c r="AA96" s="169">
        <f t="shared" si="395"/>
        <v>177250000000</v>
      </c>
      <c r="AB96" s="169">
        <f t="shared" si="395"/>
        <v>181562500000</v>
      </c>
      <c r="AC96" s="169">
        <f t="shared" si="395"/>
        <v>185875000000</v>
      </c>
      <c r="AD96" s="169">
        <f t="shared" si="395"/>
        <v>190187500000</v>
      </c>
      <c r="AE96" s="169">
        <f t="shared" si="395"/>
        <v>194500000000</v>
      </c>
      <c r="AF96" s="169">
        <f t="shared" si="395"/>
        <v>198812500000</v>
      </c>
      <c r="AG96" s="169">
        <f t="shared" si="395"/>
        <v>203125000000</v>
      </c>
      <c r="AH96" s="169">
        <f t="shared" si="395"/>
        <v>207437500000</v>
      </c>
      <c r="AI96" s="169">
        <f t="shared" si="395"/>
        <v>211750000000</v>
      </c>
      <c r="AJ96" s="169">
        <f t="shared" si="395"/>
        <v>216062500000</v>
      </c>
      <c r="AK96" s="169">
        <f t="shared" si="395"/>
        <v>220375000000</v>
      </c>
      <c r="AL96" s="169">
        <f t="shared" si="395"/>
        <v>224687500000</v>
      </c>
      <c r="AM96" s="169">
        <f t="shared" si="282"/>
        <v>229000000000</v>
      </c>
      <c r="AN96" s="169">
        <f t="shared" ref="AN96:BF96" si="396">AM96+($BG96-$AM96)/($BG$2-$AM$2)</f>
        <v>235350000000</v>
      </c>
      <c r="AO96" s="169">
        <f t="shared" si="396"/>
        <v>241700000000</v>
      </c>
      <c r="AP96" s="169">
        <f t="shared" si="396"/>
        <v>248050000000</v>
      </c>
      <c r="AQ96" s="169">
        <f t="shared" si="396"/>
        <v>254400000000</v>
      </c>
      <c r="AR96" s="169">
        <f t="shared" si="396"/>
        <v>260750000000</v>
      </c>
      <c r="AS96" s="169">
        <f t="shared" si="396"/>
        <v>267100000000</v>
      </c>
      <c r="AT96" s="169">
        <f t="shared" si="396"/>
        <v>273450000000</v>
      </c>
      <c r="AU96" s="169">
        <f t="shared" si="396"/>
        <v>279800000000</v>
      </c>
      <c r="AV96" s="169">
        <f t="shared" si="396"/>
        <v>286150000000</v>
      </c>
      <c r="AW96" s="169">
        <f t="shared" si="396"/>
        <v>292500000000</v>
      </c>
      <c r="AX96" s="169">
        <f t="shared" si="396"/>
        <v>298850000000</v>
      </c>
      <c r="AY96" s="169">
        <f t="shared" si="396"/>
        <v>305200000000</v>
      </c>
      <c r="AZ96" s="169">
        <f t="shared" si="396"/>
        <v>311550000000</v>
      </c>
      <c r="BA96" s="169">
        <f t="shared" si="396"/>
        <v>317900000000</v>
      </c>
      <c r="BB96" s="169">
        <f t="shared" si="396"/>
        <v>324250000000</v>
      </c>
      <c r="BC96" s="169">
        <f t="shared" si="396"/>
        <v>330600000000</v>
      </c>
      <c r="BD96" s="169">
        <f t="shared" si="396"/>
        <v>336950000000</v>
      </c>
      <c r="BE96" s="169">
        <f t="shared" si="396"/>
        <v>343300000000</v>
      </c>
      <c r="BF96" s="169">
        <f t="shared" si="396"/>
        <v>349650000000</v>
      </c>
      <c r="BG96" s="169">
        <f t="shared" si="284"/>
        <v>356000000000</v>
      </c>
      <c r="BI96" s="106">
        <f t="shared" si="275"/>
        <v>160000000000</v>
      </c>
      <c r="BJ96" s="106">
        <f t="shared" ref="BJ96:BX96" si="397">BI96+($BY96-$BI96)/($BY$2-$BI$2)</f>
        <v>163881250000</v>
      </c>
      <c r="BK96" s="106">
        <f t="shared" si="397"/>
        <v>167762500000</v>
      </c>
      <c r="BL96" s="106">
        <f t="shared" si="397"/>
        <v>171643750000</v>
      </c>
      <c r="BM96" s="106">
        <f t="shared" si="397"/>
        <v>175525000000</v>
      </c>
      <c r="BN96" s="106">
        <f t="shared" si="397"/>
        <v>179406250000</v>
      </c>
      <c r="BO96" s="106">
        <f t="shared" si="397"/>
        <v>183287500000</v>
      </c>
      <c r="BP96" s="106">
        <f t="shared" si="397"/>
        <v>187168750000</v>
      </c>
      <c r="BQ96" s="106">
        <f t="shared" si="397"/>
        <v>191050000000</v>
      </c>
      <c r="BR96" s="106">
        <f t="shared" si="397"/>
        <v>194931250000</v>
      </c>
      <c r="BS96" s="106">
        <f t="shared" si="397"/>
        <v>198812500000</v>
      </c>
      <c r="BT96" s="106">
        <f t="shared" si="397"/>
        <v>202693750000</v>
      </c>
      <c r="BU96" s="106">
        <f t="shared" si="397"/>
        <v>206575000000</v>
      </c>
      <c r="BV96" s="106">
        <f t="shared" si="397"/>
        <v>210456250000</v>
      </c>
      <c r="BW96" s="106">
        <f t="shared" si="397"/>
        <v>214337500000</v>
      </c>
      <c r="BX96" s="106">
        <f t="shared" si="397"/>
        <v>218218750000</v>
      </c>
      <c r="BY96" s="106">
        <f t="shared" si="277"/>
        <v>222100000000</v>
      </c>
      <c r="BZ96" s="106">
        <f t="shared" ref="BZ96:CR96" si="398">BY96+($CS96-$BY96)/($CS$2-$BY$2)</f>
        <v>226180000000</v>
      </c>
      <c r="CA96" s="106">
        <f t="shared" si="398"/>
        <v>230260000000</v>
      </c>
      <c r="CB96" s="106">
        <f t="shared" si="398"/>
        <v>234340000000</v>
      </c>
      <c r="CC96" s="106">
        <f t="shared" si="398"/>
        <v>238420000000</v>
      </c>
      <c r="CD96" s="106">
        <f t="shared" si="398"/>
        <v>242500000000</v>
      </c>
      <c r="CE96" s="106">
        <f t="shared" si="398"/>
        <v>246580000000</v>
      </c>
      <c r="CF96" s="106">
        <f t="shared" si="398"/>
        <v>250660000000</v>
      </c>
      <c r="CG96" s="106">
        <f t="shared" si="398"/>
        <v>254740000000</v>
      </c>
      <c r="CH96" s="106">
        <f t="shared" si="398"/>
        <v>258820000000</v>
      </c>
      <c r="CI96" s="106">
        <f t="shared" si="398"/>
        <v>262900000000</v>
      </c>
      <c r="CJ96" s="106">
        <f t="shared" si="398"/>
        <v>266980000000</v>
      </c>
      <c r="CK96" s="106">
        <f t="shared" si="398"/>
        <v>271060000000</v>
      </c>
      <c r="CL96" s="106">
        <f t="shared" si="398"/>
        <v>275140000000</v>
      </c>
      <c r="CM96" s="106">
        <f t="shared" si="398"/>
        <v>279220000000</v>
      </c>
      <c r="CN96" s="106">
        <f t="shared" si="398"/>
        <v>283300000000</v>
      </c>
      <c r="CO96" s="106">
        <f t="shared" si="398"/>
        <v>287380000000</v>
      </c>
      <c r="CP96" s="106">
        <f t="shared" si="398"/>
        <v>291460000000</v>
      </c>
      <c r="CQ96" s="106">
        <f t="shared" si="398"/>
        <v>295540000000</v>
      </c>
      <c r="CR96" s="106">
        <f t="shared" si="398"/>
        <v>299620000000</v>
      </c>
      <c r="CS96" s="106">
        <f t="shared" si="279"/>
        <v>303700000000</v>
      </c>
    </row>
    <row r="97" spans="1:97" x14ac:dyDescent="0.35">
      <c r="A97" s="170" t="s">
        <v>145</v>
      </c>
      <c r="B97" s="63" t="s">
        <v>23</v>
      </c>
      <c r="C97" s="78" t="s">
        <v>169</v>
      </c>
      <c r="D97" s="78" t="s">
        <v>170</v>
      </c>
      <c r="E97" s="79"/>
      <c r="F97" s="80"/>
      <c r="G97" s="173">
        <v>260500000000</v>
      </c>
      <c r="H97" s="174"/>
      <c r="I97" s="174"/>
      <c r="J97" s="82"/>
      <c r="K97" s="83"/>
      <c r="L97" s="84"/>
      <c r="M97" s="85"/>
      <c r="N97" s="86"/>
      <c r="O97" s="87"/>
      <c r="P97" s="88"/>
      <c r="Q97" s="89"/>
      <c r="R97" s="168">
        <v>312600000000</v>
      </c>
      <c r="S97" s="169">
        <v>400100000000</v>
      </c>
      <c r="T97" s="169">
        <v>258200000000</v>
      </c>
      <c r="U97" s="169">
        <v>240400000000</v>
      </c>
      <c r="V97" s="1" t="s">
        <v>171</v>
      </c>
      <c r="W97" s="169">
        <f t="shared" si="280"/>
        <v>260500000000</v>
      </c>
      <c r="X97" s="169">
        <f t="shared" ref="X97:AL97" si="399">W97+($AM97-$W97)/($AM$2-$W$2)</f>
        <v>263756250000</v>
      </c>
      <c r="Y97" s="169">
        <f t="shared" si="399"/>
        <v>267012500000</v>
      </c>
      <c r="Z97" s="169">
        <f t="shared" si="399"/>
        <v>270268750000</v>
      </c>
      <c r="AA97" s="169">
        <f t="shared" si="399"/>
        <v>273525000000</v>
      </c>
      <c r="AB97" s="169">
        <f t="shared" si="399"/>
        <v>276781250000</v>
      </c>
      <c r="AC97" s="169">
        <f t="shared" si="399"/>
        <v>280037500000</v>
      </c>
      <c r="AD97" s="169">
        <f t="shared" si="399"/>
        <v>283293750000</v>
      </c>
      <c r="AE97" s="169">
        <f t="shared" si="399"/>
        <v>286550000000</v>
      </c>
      <c r="AF97" s="169">
        <f t="shared" si="399"/>
        <v>289806250000</v>
      </c>
      <c r="AG97" s="169">
        <f t="shared" si="399"/>
        <v>293062500000</v>
      </c>
      <c r="AH97" s="169">
        <f t="shared" si="399"/>
        <v>296318750000</v>
      </c>
      <c r="AI97" s="169">
        <f t="shared" si="399"/>
        <v>299575000000</v>
      </c>
      <c r="AJ97" s="169">
        <f t="shared" si="399"/>
        <v>302831250000</v>
      </c>
      <c r="AK97" s="169">
        <f t="shared" si="399"/>
        <v>306087500000</v>
      </c>
      <c r="AL97" s="169">
        <f t="shared" si="399"/>
        <v>309343750000</v>
      </c>
      <c r="AM97" s="169">
        <f t="shared" si="282"/>
        <v>312600000000</v>
      </c>
      <c r="AN97" s="169">
        <f t="shared" ref="AN97:BF97" si="400">AM97+($BG97-$AM97)/($BG$2-$AM$2)</f>
        <v>316975000000</v>
      </c>
      <c r="AO97" s="169">
        <f t="shared" si="400"/>
        <v>321350000000</v>
      </c>
      <c r="AP97" s="169">
        <f t="shared" si="400"/>
        <v>325725000000</v>
      </c>
      <c r="AQ97" s="169">
        <f t="shared" si="400"/>
        <v>330100000000</v>
      </c>
      <c r="AR97" s="169">
        <f t="shared" si="400"/>
        <v>334475000000</v>
      </c>
      <c r="AS97" s="169">
        <f t="shared" si="400"/>
        <v>338850000000</v>
      </c>
      <c r="AT97" s="169">
        <f t="shared" si="400"/>
        <v>343225000000</v>
      </c>
      <c r="AU97" s="169">
        <f t="shared" si="400"/>
        <v>347600000000</v>
      </c>
      <c r="AV97" s="169">
        <f t="shared" si="400"/>
        <v>351975000000</v>
      </c>
      <c r="AW97" s="169">
        <f t="shared" si="400"/>
        <v>356350000000</v>
      </c>
      <c r="AX97" s="169">
        <f t="shared" si="400"/>
        <v>360725000000</v>
      </c>
      <c r="AY97" s="169">
        <f t="shared" si="400"/>
        <v>365100000000</v>
      </c>
      <c r="AZ97" s="169">
        <f t="shared" si="400"/>
        <v>369475000000</v>
      </c>
      <c r="BA97" s="169">
        <f t="shared" si="400"/>
        <v>373850000000</v>
      </c>
      <c r="BB97" s="169">
        <f t="shared" si="400"/>
        <v>378225000000</v>
      </c>
      <c r="BC97" s="169">
        <f t="shared" si="400"/>
        <v>382600000000</v>
      </c>
      <c r="BD97" s="169">
        <f t="shared" si="400"/>
        <v>386975000000</v>
      </c>
      <c r="BE97" s="169">
        <f t="shared" si="400"/>
        <v>391350000000</v>
      </c>
      <c r="BF97" s="169">
        <f t="shared" si="400"/>
        <v>395725000000</v>
      </c>
      <c r="BG97" s="169">
        <f t="shared" si="284"/>
        <v>400100000000</v>
      </c>
      <c r="BI97" s="106">
        <f t="shared" si="275"/>
        <v>260500000000</v>
      </c>
      <c r="BJ97" s="106">
        <f t="shared" ref="BJ97:BX97" si="401">BI97+($BY97-$BI97)/($BY$2-$BI$2)</f>
        <v>260356250000</v>
      </c>
      <c r="BK97" s="106">
        <f t="shared" si="401"/>
        <v>260212500000</v>
      </c>
      <c r="BL97" s="106">
        <f t="shared" si="401"/>
        <v>260068750000</v>
      </c>
      <c r="BM97" s="106">
        <f t="shared" si="401"/>
        <v>259925000000</v>
      </c>
      <c r="BN97" s="106">
        <f t="shared" si="401"/>
        <v>259781250000</v>
      </c>
      <c r="BO97" s="106">
        <f t="shared" si="401"/>
        <v>259637500000</v>
      </c>
      <c r="BP97" s="106">
        <f t="shared" si="401"/>
        <v>259493750000</v>
      </c>
      <c r="BQ97" s="106">
        <f t="shared" si="401"/>
        <v>259350000000</v>
      </c>
      <c r="BR97" s="106">
        <f t="shared" si="401"/>
        <v>259206250000</v>
      </c>
      <c r="BS97" s="106">
        <f t="shared" si="401"/>
        <v>259062500000</v>
      </c>
      <c r="BT97" s="106">
        <f t="shared" si="401"/>
        <v>258918750000</v>
      </c>
      <c r="BU97" s="106">
        <f t="shared" si="401"/>
        <v>258775000000</v>
      </c>
      <c r="BV97" s="106">
        <f t="shared" si="401"/>
        <v>258631250000</v>
      </c>
      <c r="BW97" s="106">
        <f t="shared" si="401"/>
        <v>258487500000</v>
      </c>
      <c r="BX97" s="106">
        <f t="shared" si="401"/>
        <v>258343750000</v>
      </c>
      <c r="BY97" s="106">
        <f t="shared" si="277"/>
        <v>258200000000</v>
      </c>
      <c r="BZ97" s="106">
        <f t="shared" ref="BZ97:CR97" si="402">BY97+($CS97-$BY97)/($CS$2-$BY$2)</f>
        <v>257310000000</v>
      </c>
      <c r="CA97" s="106">
        <f t="shared" si="402"/>
        <v>256420000000</v>
      </c>
      <c r="CB97" s="106">
        <f t="shared" si="402"/>
        <v>255530000000</v>
      </c>
      <c r="CC97" s="106">
        <f t="shared" si="402"/>
        <v>254640000000</v>
      </c>
      <c r="CD97" s="106">
        <f t="shared" si="402"/>
        <v>253750000000</v>
      </c>
      <c r="CE97" s="106">
        <f t="shared" si="402"/>
        <v>252860000000</v>
      </c>
      <c r="CF97" s="106">
        <f t="shared" si="402"/>
        <v>251970000000</v>
      </c>
      <c r="CG97" s="106">
        <f t="shared" si="402"/>
        <v>251080000000</v>
      </c>
      <c r="CH97" s="106">
        <f t="shared" si="402"/>
        <v>250190000000</v>
      </c>
      <c r="CI97" s="106">
        <f t="shared" si="402"/>
        <v>249300000000</v>
      </c>
      <c r="CJ97" s="106">
        <f t="shared" si="402"/>
        <v>248410000000</v>
      </c>
      <c r="CK97" s="106">
        <f t="shared" si="402"/>
        <v>247520000000</v>
      </c>
      <c r="CL97" s="106">
        <f t="shared" si="402"/>
        <v>246630000000</v>
      </c>
      <c r="CM97" s="106">
        <f t="shared" si="402"/>
        <v>245740000000</v>
      </c>
      <c r="CN97" s="106">
        <f t="shared" si="402"/>
        <v>244850000000</v>
      </c>
      <c r="CO97" s="106">
        <f t="shared" si="402"/>
        <v>243960000000</v>
      </c>
      <c r="CP97" s="106">
        <f t="shared" si="402"/>
        <v>243070000000</v>
      </c>
      <c r="CQ97" s="106">
        <f t="shared" si="402"/>
        <v>242180000000</v>
      </c>
      <c r="CR97" s="106">
        <f t="shared" si="402"/>
        <v>241290000000</v>
      </c>
      <c r="CS97" s="106">
        <f t="shared" si="279"/>
        <v>240400000000</v>
      </c>
    </row>
    <row r="98" spans="1:97" x14ac:dyDescent="0.35">
      <c r="A98" s="170" t="s">
        <v>145</v>
      </c>
      <c r="B98" s="63" t="s">
        <v>23</v>
      </c>
      <c r="C98" s="78" t="s">
        <v>153</v>
      </c>
      <c r="D98" s="78" t="s">
        <v>172</v>
      </c>
      <c r="E98" s="79"/>
      <c r="F98" s="80"/>
      <c r="G98" s="171">
        <v>1</v>
      </c>
      <c r="H98" s="172"/>
      <c r="I98" s="172"/>
      <c r="J98" s="82"/>
      <c r="K98" s="83"/>
      <c r="L98" s="84"/>
      <c r="M98" s="85"/>
      <c r="N98" s="86"/>
      <c r="O98" s="87"/>
      <c r="P98" s="88"/>
      <c r="Q98" s="89"/>
      <c r="R98" s="148">
        <v>1</v>
      </c>
      <c r="S98" s="1">
        <v>1</v>
      </c>
      <c r="T98" s="1">
        <f>G98</f>
        <v>1</v>
      </c>
      <c r="U98" s="1">
        <f>G98</f>
        <v>1</v>
      </c>
      <c r="V98" s="1" t="s">
        <v>154</v>
      </c>
      <c r="W98" s="34">
        <f t="shared" si="280"/>
        <v>1</v>
      </c>
      <c r="X98" s="35">
        <f t="shared" ref="X98:AL98" si="403">W98+($AM98-$W98)/($AM$2-$W$2)</f>
        <v>1</v>
      </c>
      <c r="Y98" s="35">
        <f t="shared" si="403"/>
        <v>1</v>
      </c>
      <c r="Z98" s="35">
        <f t="shared" si="403"/>
        <v>1</v>
      </c>
      <c r="AA98" s="35">
        <f t="shared" si="403"/>
        <v>1</v>
      </c>
      <c r="AB98" s="35">
        <f t="shared" si="403"/>
        <v>1</v>
      </c>
      <c r="AC98" s="35">
        <f t="shared" si="403"/>
        <v>1</v>
      </c>
      <c r="AD98" s="35">
        <f t="shared" si="403"/>
        <v>1</v>
      </c>
      <c r="AE98" s="35">
        <f t="shared" si="403"/>
        <v>1</v>
      </c>
      <c r="AF98" s="35">
        <f t="shared" si="403"/>
        <v>1</v>
      </c>
      <c r="AG98" s="35">
        <f t="shared" si="403"/>
        <v>1</v>
      </c>
      <c r="AH98" s="35">
        <f t="shared" si="403"/>
        <v>1</v>
      </c>
      <c r="AI98" s="35">
        <f t="shared" si="403"/>
        <v>1</v>
      </c>
      <c r="AJ98" s="35">
        <f t="shared" si="403"/>
        <v>1</v>
      </c>
      <c r="AK98" s="35">
        <f t="shared" si="403"/>
        <v>1</v>
      </c>
      <c r="AL98" s="35">
        <f t="shared" si="403"/>
        <v>1</v>
      </c>
      <c r="AM98" s="33">
        <f t="shared" si="282"/>
        <v>1</v>
      </c>
      <c r="AN98" s="35">
        <f t="shared" ref="AN98:BF98" si="404">AM98+($BG98-$AM98)/($BG$2-$AM$2)</f>
        <v>1</v>
      </c>
      <c r="AO98" s="35">
        <f t="shared" si="404"/>
        <v>1</v>
      </c>
      <c r="AP98" s="35">
        <f t="shared" si="404"/>
        <v>1</v>
      </c>
      <c r="AQ98" s="35">
        <f t="shared" si="404"/>
        <v>1</v>
      </c>
      <c r="AR98" s="35">
        <f t="shared" si="404"/>
        <v>1</v>
      </c>
      <c r="AS98" s="35">
        <f t="shared" si="404"/>
        <v>1</v>
      </c>
      <c r="AT98" s="35">
        <f t="shared" si="404"/>
        <v>1</v>
      </c>
      <c r="AU98" s="35">
        <f t="shared" si="404"/>
        <v>1</v>
      </c>
      <c r="AV98" s="35">
        <f t="shared" si="404"/>
        <v>1</v>
      </c>
      <c r="AW98" s="35">
        <f t="shared" si="404"/>
        <v>1</v>
      </c>
      <c r="AX98" s="35">
        <f t="shared" si="404"/>
        <v>1</v>
      </c>
      <c r="AY98" s="35">
        <f t="shared" si="404"/>
        <v>1</v>
      </c>
      <c r="AZ98" s="35">
        <f t="shared" si="404"/>
        <v>1</v>
      </c>
      <c r="BA98" s="35">
        <f t="shared" si="404"/>
        <v>1</v>
      </c>
      <c r="BB98" s="35">
        <f t="shared" si="404"/>
        <v>1</v>
      </c>
      <c r="BC98" s="35">
        <f t="shared" si="404"/>
        <v>1</v>
      </c>
      <c r="BD98" s="35">
        <f t="shared" si="404"/>
        <v>1</v>
      </c>
      <c r="BE98" s="35">
        <f t="shared" si="404"/>
        <v>1</v>
      </c>
      <c r="BF98" s="35">
        <f t="shared" si="404"/>
        <v>1</v>
      </c>
      <c r="BG98" s="33">
        <f t="shared" si="284"/>
        <v>1</v>
      </c>
      <c r="BI98" s="106">
        <f t="shared" si="275"/>
        <v>1</v>
      </c>
      <c r="BJ98" s="106">
        <f t="shared" ref="BJ98:BX98" si="405">BI98+($BY98-$BI98)/($BY$2-$BI$2)</f>
        <v>1</v>
      </c>
      <c r="BK98" s="106">
        <f t="shared" si="405"/>
        <v>1</v>
      </c>
      <c r="BL98" s="106">
        <f t="shared" si="405"/>
        <v>1</v>
      </c>
      <c r="BM98" s="106">
        <f t="shared" si="405"/>
        <v>1</v>
      </c>
      <c r="BN98" s="106">
        <f t="shared" si="405"/>
        <v>1</v>
      </c>
      <c r="BO98" s="106">
        <f t="shared" si="405"/>
        <v>1</v>
      </c>
      <c r="BP98" s="106">
        <f t="shared" si="405"/>
        <v>1</v>
      </c>
      <c r="BQ98" s="106">
        <f t="shared" si="405"/>
        <v>1</v>
      </c>
      <c r="BR98" s="106">
        <f t="shared" si="405"/>
        <v>1</v>
      </c>
      <c r="BS98" s="106">
        <f t="shared" si="405"/>
        <v>1</v>
      </c>
      <c r="BT98" s="106">
        <f t="shared" si="405"/>
        <v>1</v>
      </c>
      <c r="BU98" s="106">
        <f t="shared" si="405"/>
        <v>1</v>
      </c>
      <c r="BV98" s="106">
        <f t="shared" si="405"/>
        <v>1</v>
      </c>
      <c r="BW98" s="106">
        <f t="shared" si="405"/>
        <v>1</v>
      </c>
      <c r="BX98" s="106">
        <f t="shared" si="405"/>
        <v>1</v>
      </c>
      <c r="BY98" s="106">
        <f t="shared" si="277"/>
        <v>1</v>
      </c>
      <c r="BZ98" s="106">
        <f t="shared" ref="BZ98:CR98" si="406">BY98+($CS98-$BY98)/($CS$2-$BY$2)</f>
        <v>1</v>
      </c>
      <c r="CA98" s="106">
        <f t="shared" si="406"/>
        <v>1</v>
      </c>
      <c r="CB98" s="106">
        <f t="shared" si="406"/>
        <v>1</v>
      </c>
      <c r="CC98" s="106">
        <f t="shared" si="406"/>
        <v>1</v>
      </c>
      <c r="CD98" s="106">
        <f t="shared" si="406"/>
        <v>1</v>
      </c>
      <c r="CE98" s="106">
        <f t="shared" si="406"/>
        <v>1</v>
      </c>
      <c r="CF98" s="106">
        <f t="shared" si="406"/>
        <v>1</v>
      </c>
      <c r="CG98" s="106">
        <f t="shared" si="406"/>
        <v>1</v>
      </c>
      <c r="CH98" s="106">
        <f t="shared" si="406"/>
        <v>1</v>
      </c>
      <c r="CI98" s="106">
        <f t="shared" si="406"/>
        <v>1</v>
      </c>
      <c r="CJ98" s="106">
        <f t="shared" si="406"/>
        <v>1</v>
      </c>
      <c r="CK98" s="106">
        <f t="shared" si="406"/>
        <v>1</v>
      </c>
      <c r="CL98" s="106">
        <f t="shared" si="406"/>
        <v>1</v>
      </c>
      <c r="CM98" s="106">
        <f t="shared" si="406"/>
        <v>1</v>
      </c>
      <c r="CN98" s="106">
        <f t="shared" si="406"/>
        <v>1</v>
      </c>
      <c r="CO98" s="106">
        <f t="shared" si="406"/>
        <v>1</v>
      </c>
      <c r="CP98" s="106">
        <f t="shared" si="406"/>
        <v>1</v>
      </c>
      <c r="CQ98" s="106">
        <f t="shared" si="406"/>
        <v>1</v>
      </c>
      <c r="CR98" s="106">
        <f t="shared" si="406"/>
        <v>1</v>
      </c>
      <c r="CS98" s="106">
        <f t="shared" si="279"/>
        <v>1</v>
      </c>
    </row>
    <row r="99" spans="1:97" x14ac:dyDescent="0.35">
      <c r="A99" s="170" t="s">
        <v>145</v>
      </c>
      <c r="B99" s="63" t="s">
        <v>23</v>
      </c>
      <c r="C99" s="78" t="s">
        <v>169</v>
      </c>
      <c r="D99" s="78" t="s">
        <v>173</v>
      </c>
      <c r="E99" s="79"/>
      <c r="F99" s="80"/>
      <c r="G99" s="173">
        <v>36300000000</v>
      </c>
      <c r="H99" s="174"/>
      <c r="I99" s="174"/>
      <c r="J99" s="82"/>
      <c r="K99" s="83"/>
      <c r="L99" s="84"/>
      <c r="M99" s="85"/>
      <c r="N99" s="86"/>
      <c r="O99" s="87"/>
      <c r="P99" s="88"/>
      <c r="Q99" s="89"/>
      <c r="R99" s="168">
        <v>25200000000</v>
      </c>
      <c r="S99" s="169">
        <v>35300000000</v>
      </c>
      <c r="T99" s="169">
        <v>70200000000</v>
      </c>
      <c r="U99" s="169">
        <v>84700000000</v>
      </c>
      <c r="V99" s="1" t="s">
        <v>174</v>
      </c>
      <c r="W99" s="169">
        <f t="shared" si="280"/>
        <v>36300000000</v>
      </c>
      <c r="X99" s="169">
        <f t="shared" ref="X99:AL99" si="407">W99+($AM99-$W99)/($AM$2-$W$2)</f>
        <v>35606250000</v>
      </c>
      <c r="Y99" s="169">
        <f t="shared" si="407"/>
        <v>34912500000</v>
      </c>
      <c r="Z99" s="169">
        <f t="shared" si="407"/>
        <v>34218750000</v>
      </c>
      <c r="AA99" s="169">
        <f t="shared" si="407"/>
        <v>33525000000</v>
      </c>
      <c r="AB99" s="169">
        <f t="shared" si="407"/>
        <v>32831250000</v>
      </c>
      <c r="AC99" s="169">
        <f t="shared" si="407"/>
        <v>32137500000</v>
      </c>
      <c r="AD99" s="169">
        <f t="shared" si="407"/>
        <v>31443750000</v>
      </c>
      <c r="AE99" s="169">
        <f t="shared" si="407"/>
        <v>30750000000</v>
      </c>
      <c r="AF99" s="169">
        <f t="shared" si="407"/>
        <v>30056250000</v>
      </c>
      <c r="AG99" s="169">
        <f t="shared" si="407"/>
        <v>29362500000</v>
      </c>
      <c r="AH99" s="169">
        <f t="shared" si="407"/>
        <v>28668750000</v>
      </c>
      <c r="AI99" s="169">
        <f t="shared" si="407"/>
        <v>27975000000</v>
      </c>
      <c r="AJ99" s="169">
        <f t="shared" si="407"/>
        <v>27281250000</v>
      </c>
      <c r="AK99" s="169">
        <f t="shared" si="407"/>
        <v>26587500000</v>
      </c>
      <c r="AL99" s="169">
        <f t="shared" si="407"/>
        <v>25893750000</v>
      </c>
      <c r="AM99" s="169">
        <f t="shared" si="282"/>
        <v>25200000000</v>
      </c>
      <c r="AN99" s="169">
        <f t="shared" ref="AN99:BF99" si="408">AM99+($BG99-$AM99)/($BG$2-$AM$2)</f>
        <v>25705000000</v>
      </c>
      <c r="AO99" s="169">
        <f t="shared" si="408"/>
        <v>26210000000</v>
      </c>
      <c r="AP99" s="169">
        <f t="shared" si="408"/>
        <v>26715000000</v>
      </c>
      <c r="AQ99" s="169">
        <f t="shared" si="408"/>
        <v>27220000000</v>
      </c>
      <c r="AR99" s="169">
        <f t="shared" si="408"/>
        <v>27725000000</v>
      </c>
      <c r="AS99" s="169">
        <f t="shared" si="408"/>
        <v>28230000000</v>
      </c>
      <c r="AT99" s="169">
        <f t="shared" si="408"/>
        <v>28735000000</v>
      </c>
      <c r="AU99" s="169">
        <f t="shared" si="408"/>
        <v>29240000000</v>
      </c>
      <c r="AV99" s="169">
        <f t="shared" si="408"/>
        <v>29745000000</v>
      </c>
      <c r="AW99" s="169">
        <f t="shared" si="408"/>
        <v>30250000000</v>
      </c>
      <c r="AX99" s="169">
        <f t="shared" si="408"/>
        <v>30755000000</v>
      </c>
      <c r="AY99" s="169">
        <f t="shared" si="408"/>
        <v>31260000000</v>
      </c>
      <c r="AZ99" s="169">
        <f t="shared" si="408"/>
        <v>31765000000</v>
      </c>
      <c r="BA99" s="169">
        <f t="shared" si="408"/>
        <v>32270000000</v>
      </c>
      <c r="BB99" s="169">
        <f t="shared" si="408"/>
        <v>32775000000</v>
      </c>
      <c r="BC99" s="169">
        <f t="shared" si="408"/>
        <v>33280000000</v>
      </c>
      <c r="BD99" s="169">
        <f t="shared" si="408"/>
        <v>33785000000</v>
      </c>
      <c r="BE99" s="169">
        <f t="shared" si="408"/>
        <v>34290000000</v>
      </c>
      <c r="BF99" s="169">
        <f t="shared" si="408"/>
        <v>34795000000</v>
      </c>
      <c r="BG99" s="169">
        <f t="shared" si="284"/>
        <v>35300000000</v>
      </c>
      <c r="BI99" s="106">
        <f t="shared" ref="BI99:BI135" si="409">$G99</f>
        <v>36300000000</v>
      </c>
      <c r="BJ99" s="106">
        <f t="shared" ref="BJ99:BX99" si="410">BI99+($BY99-$BI99)/($BY$2-$BI$2)</f>
        <v>38418750000</v>
      </c>
      <c r="BK99" s="106">
        <f t="shared" si="410"/>
        <v>40537500000</v>
      </c>
      <c r="BL99" s="106">
        <f t="shared" si="410"/>
        <v>42656250000</v>
      </c>
      <c r="BM99" s="106">
        <f t="shared" si="410"/>
        <v>44775000000</v>
      </c>
      <c r="BN99" s="106">
        <f t="shared" si="410"/>
        <v>46893750000</v>
      </c>
      <c r="BO99" s="106">
        <f t="shared" si="410"/>
        <v>49012500000</v>
      </c>
      <c r="BP99" s="106">
        <f t="shared" si="410"/>
        <v>51131250000</v>
      </c>
      <c r="BQ99" s="106">
        <f t="shared" si="410"/>
        <v>53250000000</v>
      </c>
      <c r="BR99" s="106">
        <f t="shared" si="410"/>
        <v>55368750000</v>
      </c>
      <c r="BS99" s="106">
        <f t="shared" si="410"/>
        <v>57487500000</v>
      </c>
      <c r="BT99" s="106">
        <f t="shared" si="410"/>
        <v>59606250000</v>
      </c>
      <c r="BU99" s="106">
        <f t="shared" si="410"/>
        <v>61725000000</v>
      </c>
      <c r="BV99" s="106">
        <f t="shared" si="410"/>
        <v>63843750000</v>
      </c>
      <c r="BW99" s="106">
        <f t="shared" si="410"/>
        <v>65962500000</v>
      </c>
      <c r="BX99" s="106">
        <f t="shared" si="410"/>
        <v>68081250000</v>
      </c>
      <c r="BY99" s="106">
        <f t="shared" ref="BY99:BY130" si="411">$T99</f>
        <v>70200000000</v>
      </c>
      <c r="BZ99" s="106">
        <f t="shared" ref="BZ99:CR99" si="412">BY99+($CS99-$BY99)/($CS$2-$BY$2)</f>
        <v>70925000000</v>
      </c>
      <c r="CA99" s="106">
        <f t="shared" si="412"/>
        <v>71650000000</v>
      </c>
      <c r="CB99" s="106">
        <f t="shared" si="412"/>
        <v>72375000000</v>
      </c>
      <c r="CC99" s="106">
        <f t="shared" si="412"/>
        <v>73100000000</v>
      </c>
      <c r="CD99" s="106">
        <f t="shared" si="412"/>
        <v>73825000000</v>
      </c>
      <c r="CE99" s="106">
        <f t="shared" si="412"/>
        <v>74550000000</v>
      </c>
      <c r="CF99" s="106">
        <f t="shared" si="412"/>
        <v>75275000000</v>
      </c>
      <c r="CG99" s="106">
        <f t="shared" si="412"/>
        <v>76000000000</v>
      </c>
      <c r="CH99" s="106">
        <f t="shared" si="412"/>
        <v>76725000000</v>
      </c>
      <c r="CI99" s="106">
        <f t="shared" si="412"/>
        <v>77450000000</v>
      </c>
      <c r="CJ99" s="106">
        <f t="shared" si="412"/>
        <v>78175000000</v>
      </c>
      <c r="CK99" s="106">
        <f t="shared" si="412"/>
        <v>78900000000</v>
      </c>
      <c r="CL99" s="106">
        <f t="shared" si="412"/>
        <v>79625000000</v>
      </c>
      <c r="CM99" s="106">
        <f t="shared" si="412"/>
        <v>80350000000</v>
      </c>
      <c r="CN99" s="106">
        <f t="shared" si="412"/>
        <v>81075000000</v>
      </c>
      <c r="CO99" s="106">
        <f t="shared" si="412"/>
        <v>81800000000</v>
      </c>
      <c r="CP99" s="106">
        <f t="shared" si="412"/>
        <v>82525000000</v>
      </c>
      <c r="CQ99" s="106">
        <f t="shared" si="412"/>
        <v>83250000000</v>
      </c>
      <c r="CR99" s="106">
        <f t="shared" si="412"/>
        <v>83975000000</v>
      </c>
      <c r="CS99" s="106">
        <f t="shared" ref="CS99:CS130" si="413">$U99</f>
        <v>84700000000</v>
      </c>
    </row>
    <row r="100" spans="1:97" x14ac:dyDescent="0.35">
      <c r="A100" s="170" t="s">
        <v>145</v>
      </c>
      <c r="B100" s="63" t="s">
        <v>23</v>
      </c>
      <c r="C100" s="78" t="s">
        <v>169</v>
      </c>
      <c r="D100" s="78" t="s">
        <v>175</v>
      </c>
      <c r="E100" s="79"/>
      <c r="F100" s="80"/>
      <c r="G100" s="171">
        <v>23000000000</v>
      </c>
      <c r="H100" s="172"/>
      <c r="I100" s="172"/>
      <c r="J100" s="82"/>
      <c r="K100" s="83"/>
      <c r="L100" s="84"/>
      <c r="M100" s="85"/>
      <c r="N100" s="86"/>
      <c r="O100" s="87"/>
      <c r="P100" s="88"/>
      <c r="Q100" s="89"/>
      <c r="R100" s="148">
        <f>G100*1.08</f>
        <v>24840000000</v>
      </c>
      <c r="S100" s="1">
        <f>G100*1.32</f>
        <v>30360000000</v>
      </c>
      <c r="T100" s="1">
        <f>G100*1.1</f>
        <v>25300000000.000004</v>
      </c>
      <c r="U100" s="1">
        <f>G100*1.2</f>
        <v>27600000000</v>
      </c>
      <c r="V100" s="1" t="s">
        <v>176</v>
      </c>
      <c r="W100" s="169">
        <f t="shared" ref="W100:W135" si="414">G100</f>
        <v>23000000000</v>
      </c>
      <c r="X100" s="169">
        <f t="shared" ref="X100:AL100" si="415">W100+($AM100-$W100)/($AM$2-$W$2)</f>
        <v>23115000000</v>
      </c>
      <c r="Y100" s="169">
        <f t="shared" si="415"/>
        <v>23230000000</v>
      </c>
      <c r="Z100" s="169">
        <f t="shared" si="415"/>
        <v>23345000000</v>
      </c>
      <c r="AA100" s="169">
        <f t="shared" si="415"/>
        <v>23460000000</v>
      </c>
      <c r="AB100" s="169">
        <f t="shared" si="415"/>
        <v>23575000000</v>
      </c>
      <c r="AC100" s="169">
        <f t="shared" si="415"/>
        <v>23690000000</v>
      </c>
      <c r="AD100" s="169">
        <f t="shared" si="415"/>
        <v>23805000000</v>
      </c>
      <c r="AE100" s="169">
        <f t="shared" si="415"/>
        <v>23920000000</v>
      </c>
      <c r="AF100" s="169">
        <f t="shared" si="415"/>
        <v>24035000000</v>
      </c>
      <c r="AG100" s="169">
        <f t="shared" si="415"/>
        <v>24150000000</v>
      </c>
      <c r="AH100" s="169">
        <f t="shared" si="415"/>
        <v>24265000000</v>
      </c>
      <c r="AI100" s="169">
        <f t="shared" si="415"/>
        <v>24380000000</v>
      </c>
      <c r="AJ100" s="169">
        <f t="shared" si="415"/>
        <v>24495000000</v>
      </c>
      <c r="AK100" s="169">
        <f t="shared" si="415"/>
        <v>24610000000</v>
      </c>
      <c r="AL100" s="169">
        <f t="shared" si="415"/>
        <v>24725000000</v>
      </c>
      <c r="AM100" s="169">
        <f t="shared" ref="AM100:AM131" si="416">R100</f>
        <v>24840000000</v>
      </c>
      <c r="AN100" s="169">
        <f t="shared" ref="AN100:BF100" si="417">AM100+($BG100-$AM100)/($BG$2-$AM$2)</f>
        <v>25116000000</v>
      </c>
      <c r="AO100" s="169">
        <f t="shared" si="417"/>
        <v>25392000000</v>
      </c>
      <c r="AP100" s="169">
        <f t="shared" si="417"/>
        <v>25668000000</v>
      </c>
      <c r="AQ100" s="169">
        <f t="shared" si="417"/>
        <v>25944000000</v>
      </c>
      <c r="AR100" s="169">
        <f t="shared" si="417"/>
        <v>26220000000</v>
      </c>
      <c r="AS100" s="169">
        <f t="shared" si="417"/>
        <v>26496000000</v>
      </c>
      <c r="AT100" s="169">
        <f t="shared" si="417"/>
        <v>26772000000</v>
      </c>
      <c r="AU100" s="169">
        <f t="shared" si="417"/>
        <v>27048000000</v>
      </c>
      <c r="AV100" s="169">
        <f t="shared" si="417"/>
        <v>27324000000</v>
      </c>
      <c r="AW100" s="169">
        <f t="shared" si="417"/>
        <v>27600000000</v>
      </c>
      <c r="AX100" s="169">
        <f t="shared" si="417"/>
        <v>27876000000</v>
      </c>
      <c r="AY100" s="169">
        <f t="shared" si="417"/>
        <v>28152000000</v>
      </c>
      <c r="AZ100" s="169">
        <f t="shared" si="417"/>
        <v>28428000000</v>
      </c>
      <c r="BA100" s="169">
        <f t="shared" si="417"/>
        <v>28704000000</v>
      </c>
      <c r="BB100" s="169">
        <f t="shared" si="417"/>
        <v>28980000000</v>
      </c>
      <c r="BC100" s="169">
        <f t="shared" si="417"/>
        <v>29256000000</v>
      </c>
      <c r="BD100" s="169">
        <f t="shared" si="417"/>
        <v>29532000000</v>
      </c>
      <c r="BE100" s="169">
        <f t="shared" si="417"/>
        <v>29808000000</v>
      </c>
      <c r="BF100" s="169">
        <f t="shared" si="417"/>
        <v>30084000000</v>
      </c>
      <c r="BG100" s="169">
        <f t="shared" ref="BG100:BG131" si="418">S100</f>
        <v>30360000000</v>
      </c>
      <c r="BI100" s="106">
        <f t="shared" si="409"/>
        <v>23000000000</v>
      </c>
      <c r="BJ100" s="106">
        <f t="shared" ref="BJ100:BX100" si="419">BI100+($BY100-$BI100)/($BY$2-$BI$2)</f>
        <v>23143750000</v>
      </c>
      <c r="BK100" s="106">
        <f t="shared" si="419"/>
        <v>23287500000</v>
      </c>
      <c r="BL100" s="106">
        <f t="shared" si="419"/>
        <v>23431250000</v>
      </c>
      <c r="BM100" s="106">
        <f t="shared" si="419"/>
        <v>23575000000</v>
      </c>
      <c r="BN100" s="106">
        <f t="shared" si="419"/>
        <v>23718750000</v>
      </c>
      <c r="BO100" s="106">
        <f t="shared" si="419"/>
        <v>23862500000</v>
      </c>
      <c r="BP100" s="106">
        <f t="shared" si="419"/>
        <v>24006250000</v>
      </c>
      <c r="BQ100" s="106">
        <f t="shared" si="419"/>
        <v>24150000000</v>
      </c>
      <c r="BR100" s="106">
        <f t="shared" si="419"/>
        <v>24293750000</v>
      </c>
      <c r="BS100" s="106">
        <f t="shared" si="419"/>
        <v>24437500000</v>
      </c>
      <c r="BT100" s="106">
        <f t="shared" si="419"/>
        <v>24581250000</v>
      </c>
      <c r="BU100" s="106">
        <f t="shared" si="419"/>
        <v>24725000000</v>
      </c>
      <c r="BV100" s="106">
        <f t="shared" si="419"/>
        <v>24868750000</v>
      </c>
      <c r="BW100" s="106">
        <f t="shared" si="419"/>
        <v>25012500000</v>
      </c>
      <c r="BX100" s="106">
        <f t="shared" si="419"/>
        <v>25156250000</v>
      </c>
      <c r="BY100" s="106">
        <f t="shared" si="411"/>
        <v>25300000000.000004</v>
      </c>
      <c r="BZ100" s="106">
        <f t="shared" ref="BZ100:CR100" si="420">BY100+($CS100-$BY100)/($CS$2-$BY$2)</f>
        <v>25415000000.000004</v>
      </c>
      <c r="CA100" s="106">
        <f t="shared" si="420"/>
        <v>25530000000.000004</v>
      </c>
      <c r="CB100" s="106">
        <f t="shared" si="420"/>
        <v>25645000000.000004</v>
      </c>
      <c r="CC100" s="106">
        <f t="shared" si="420"/>
        <v>25760000000.000004</v>
      </c>
      <c r="CD100" s="106">
        <f t="shared" si="420"/>
        <v>25875000000.000004</v>
      </c>
      <c r="CE100" s="106">
        <f t="shared" si="420"/>
        <v>25990000000.000004</v>
      </c>
      <c r="CF100" s="106">
        <f t="shared" si="420"/>
        <v>26105000000.000004</v>
      </c>
      <c r="CG100" s="106">
        <f t="shared" si="420"/>
        <v>26220000000.000004</v>
      </c>
      <c r="CH100" s="106">
        <f t="shared" si="420"/>
        <v>26335000000.000004</v>
      </c>
      <c r="CI100" s="106">
        <f t="shared" si="420"/>
        <v>26450000000.000004</v>
      </c>
      <c r="CJ100" s="106">
        <f t="shared" si="420"/>
        <v>26565000000.000004</v>
      </c>
      <c r="CK100" s="106">
        <f t="shared" si="420"/>
        <v>26680000000.000004</v>
      </c>
      <c r="CL100" s="106">
        <f t="shared" si="420"/>
        <v>26795000000.000004</v>
      </c>
      <c r="CM100" s="106">
        <f t="shared" si="420"/>
        <v>26910000000.000004</v>
      </c>
      <c r="CN100" s="106">
        <f t="shared" si="420"/>
        <v>27025000000.000004</v>
      </c>
      <c r="CO100" s="106">
        <f t="shared" si="420"/>
        <v>27140000000.000004</v>
      </c>
      <c r="CP100" s="106">
        <f t="shared" si="420"/>
        <v>27255000000.000004</v>
      </c>
      <c r="CQ100" s="106">
        <f t="shared" si="420"/>
        <v>27370000000.000004</v>
      </c>
      <c r="CR100" s="106">
        <f t="shared" si="420"/>
        <v>27485000000.000004</v>
      </c>
      <c r="CS100" s="106">
        <f t="shared" si="413"/>
        <v>27600000000</v>
      </c>
    </row>
    <row r="101" spans="1:97" x14ac:dyDescent="0.35">
      <c r="A101" s="170" t="s">
        <v>145</v>
      </c>
      <c r="B101" s="63" t="s">
        <v>23</v>
      </c>
      <c r="C101" s="78" t="s">
        <v>169</v>
      </c>
      <c r="D101" s="78" t="s">
        <v>177</v>
      </c>
      <c r="E101" s="79"/>
      <c r="F101" s="80"/>
      <c r="G101" s="173">
        <v>7500000000</v>
      </c>
      <c r="H101" s="174"/>
      <c r="I101" s="174"/>
      <c r="J101" s="82"/>
      <c r="K101" s="83"/>
      <c r="L101" s="84"/>
      <c r="M101" s="85"/>
      <c r="N101" s="86"/>
      <c r="O101" s="87"/>
      <c r="P101" s="88"/>
      <c r="Q101" s="89"/>
      <c r="R101" s="168">
        <v>6200000000</v>
      </c>
      <c r="S101" s="169">
        <v>8300000000</v>
      </c>
      <c r="T101" s="169">
        <v>10200000000</v>
      </c>
      <c r="U101" s="169">
        <v>13500000000</v>
      </c>
      <c r="V101" s="1" t="s">
        <v>178</v>
      </c>
      <c r="W101" s="169">
        <f t="shared" si="414"/>
        <v>7500000000</v>
      </c>
      <c r="X101" s="169">
        <f t="shared" ref="X101:AL101" si="421">W101+($AM101-$W101)/($AM$2-$W$2)</f>
        <v>7418750000</v>
      </c>
      <c r="Y101" s="169">
        <f t="shared" si="421"/>
        <v>7337500000</v>
      </c>
      <c r="Z101" s="169">
        <f t="shared" si="421"/>
        <v>7256250000</v>
      </c>
      <c r="AA101" s="169">
        <f t="shared" si="421"/>
        <v>7175000000</v>
      </c>
      <c r="AB101" s="169">
        <f t="shared" si="421"/>
        <v>7093750000</v>
      </c>
      <c r="AC101" s="169">
        <f t="shared" si="421"/>
        <v>7012500000</v>
      </c>
      <c r="AD101" s="169">
        <f t="shared" si="421"/>
        <v>6931250000</v>
      </c>
      <c r="AE101" s="169">
        <f t="shared" si="421"/>
        <v>6850000000</v>
      </c>
      <c r="AF101" s="169">
        <f t="shared" si="421"/>
        <v>6768750000</v>
      </c>
      <c r="AG101" s="169">
        <f t="shared" si="421"/>
        <v>6687500000</v>
      </c>
      <c r="AH101" s="169">
        <f t="shared" si="421"/>
        <v>6606250000</v>
      </c>
      <c r="AI101" s="169">
        <f t="shared" si="421"/>
        <v>6525000000</v>
      </c>
      <c r="AJ101" s="169">
        <f t="shared" si="421"/>
        <v>6443750000</v>
      </c>
      <c r="AK101" s="169">
        <f t="shared" si="421"/>
        <v>6362500000</v>
      </c>
      <c r="AL101" s="169">
        <f t="shared" si="421"/>
        <v>6281250000</v>
      </c>
      <c r="AM101" s="169">
        <f t="shared" si="416"/>
        <v>6200000000</v>
      </c>
      <c r="AN101" s="169">
        <f t="shared" ref="AN101:BF101" si="422">AM101+($BG101-$AM101)/($BG$2-$AM$2)</f>
        <v>6305000000</v>
      </c>
      <c r="AO101" s="169">
        <f t="shared" si="422"/>
        <v>6410000000</v>
      </c>
      <c r="AP101" s="169">
        <f t="shared" si="422"/>
        <v>6515000000</v>
      </c>
      <c r="AQ101" s="169">
        <f t="shared" si="422"/>
        <v>6620000000</v>
      </c>
      <c r="AR101" s="169">
        <f t="shared" si="422"/>
        <v>6725000000</v>
      </c>
      <c r="AS101" s="169">
        <f t="shared" si="422"/>
        <v>6830000000</v>
      </c>
      <c r="AT101" s="169">
        <f t="shared" si="422"/>
        <v>6935000000</v>
      </c>
      <c r="AU101" s="169">
        <f t="shared" si="422"/>
        <v>7040000000</v>
      </c>
      <c r="AV101" s="169">
        <f t="shared" si="422"/>
        <v>7145000000</v>
      </c>
      <c r="AW101" s="169">
        <f t="shared" si="422"/>
        <v>7250000000</v>
      </c>
      <c r="AX101" s="169">
        <f t="shared" si="422"/>
        <v>7355000000</v>
      </c>
      <c r="AY101" s="169">
        <f t="shared" si="422"/>
        <v>7460000000</v>
      </c>
      <c r="AZ101" s="169">
        <f t="shared" si="422"/>
        <v>7565000000</v>
      </c>
      <c r="BA101" s="169">
        <f t="shared" si="422"/>
        <v>7670000000</v>
      </c>
      <c r="BB101" s="169">
        <f t="shared" si="422"/>
        <v>7775000000</v>
      </c>
      <c r="BC101" s="169">
        <f t="shared" si="422"/>
        <v>7880000000</v>
      </c>
      <c r="BD101" s="169">
        <f t="shared" si="422"/>
        <v>7985000000</v>
      </c>
      <c r="BE101" s="169">
        <f t="shared" si="422"/>
        <v>8090000000</v>
      </c>
      <c r="BF101" s="169">
        <f t="shared" si="422"/>
        <v>8195000000</v>
      </c>
      <c r="BG101" s="169">
        <f t="shared" si="418"/>
        <v>8300000000</v>
      </c>
      <c r="BI101" s="106">
        <f t="shared" si="409"/>
        <v>7500000000</v>
      </c>
      <c r="BJ101" s="106">
        <f t="shared" ref="BJ101:BX101" si="423">BI101+($BY101-$BI101)/($BY$2-$BI$2)</f>
        <v>7668750000</v>
      </c>
      <c r="BK101" s="106">
        <f t="shared" si="423"/>
        <v>7837500000</v>
      </c>
      <c r="BL101" s="106">
        <f t="shared" si="423"/>
        <v>8006250000</v>
      </c>
      <c r="BM101" s="106">
        <f t="shared" si="423"/>
        <v>8175000000</v>
      </c>
      <c r="BN101" s="106">
        <f t="shared" si="423"/>
        <v>8343750000</v>
      </c>
      <c r="BO101" s="106">
        <f t="shared" si="423"/>
        <v>8512500000</v>
      </c>
      <c r="BP101" s="106">
        <f t="shared" si="423"/>
        <v>8681250000</v>
      </c>
      <c r="BQ101" s="106">
        <f t="shared" si="423"/>
        <v>8850000000</v>
      </c>
      <c r="BR101" s="106">
        <f t="shared" si="423"/>
        <v>9018750000</v>
      </c>
      <c r="BS101" s="106">
        <f t="shared" si="423"/>
        <v>9187500000</v>
      </c>
      <c r="BT101" s="106">
        <f t="shared" si="423"/>
        <v>9356250000</v>
      </c>
      <c r="BU101" s="106">
        <f t="shared" si="423"/>
        <v>9525000000</v>
      </c>
      <c r="BV101" s="106">
        <f t="shared" si="423"/>
        <v>9693750000</v>
      </c>
      <c r="BW101" s="106">
        <f t="shared" si="423"/>
        <v>9862500000</v>
      </c>
      <c r="BX101" s="106">
        <f t="shared" si="423"/>
        <v>10031250000</v>
      </c>
      <c r="BY101" s="106">
        <f t="shared" si="411"/>
        <v>10200000000</v>
      </c>
      <c r="BZ101" s="106">
        <f t="shared" ref="BZ101:CR101" si="424">BY101+($CS101-$BY101)/($CS$2-$BY$2)</f>
        <v>10365000000</v>
      </c>
      <c r="CA101" s="106">
        <f t="shared" si="424"/>
        <v>10530000000</v>
      </c>
      <c r="CB101" s="106">
        <f t="shared" si="424"/>
        <v>10695000000</v>
      </c>
      <c r="CC101" s="106">
        <f t="shared" si="424"/>
        <v>10860000000</v>
      </c>
      <c r="CD101" s="106">
        <f t="shared" si="424"/>
        <v>11025000000</v>
      </c>
      <c r="CE101" s="106">
        <f t="shared" si="424"/>
        <v>11190000000</v>
      </c>
      <c r="CF101" s="106">
        <f t="shared" si="424"/>
        <v>11355000000</v>
      </c>
      <c r="CG101" s="106">
        <f t="shared" si="424"/>
        <v>11520000000</v>
      </c>
      <c r="CH101" s="106">
        <f t="shared" si="424"/>
        <v>11685000000</v>
      </c>
      <c r="CI101" s="106">
        <f t="shared" si="424"/>
        <v>11850000000</v>
      </c>
      <c r="CJ101" s="106">
        <f t="shared" si="424"/>
        <v>12015000000</v>
      </c>
      <c r="CK101" s="106">
        <f t="shared" si="424"/>
        <v>12180000000</v>
      </c>
      <c r="CL101" s="106">
        <f t="shared" si="424"/>
        <v>12345000000</v>
      </c>
      <c r="CM101" s="106">
        <f t="shared" si="424"/>
        <v>12510000000</v>
      </c>
      <c r="CN101" s="106">
        <f t="shared" si="424"/>
        <v>12675000000</v>
      </c>
      <c r="CO101" s="106">
        <f t="shared" si="424"/>
        <v>12840000000</v>
      </c>
      <c r="CP101" s="106">
        <f t="shared" si="424"/>
        <v>13005000000</v>
      </c>
      <c r="CQ101" s="106">
        <f t="shared" si="424"/>
        <v>13170000000</v>
      </c>
      <c r="CR101" s="106">
        <f t="shared" si="424"/>
        <v>13335000000</v>
      </c>
      <c r="CS101" s="106">
        <f t="shared" si="413"/>
        <v>13500000000</v>
      </c>
    </row>
    <row r="102" spans="1:97" x14ac:dyDescent="0.35">
      <c r="A102" s="170" t="s">
        <v>145</v>
      </c>
      <c r="B102" s="63" t="s">
        <v>23</v>
      </c>
      <c r="C102" s="78" t="s">
        <v>169</v>
      </c>
      <c r="D102" s="78" t="s">
        <v>179</v>
      </c>
      <c r="E102" s="79"/>
      <c r="F102" s="80"/>
      <c r="G102" s="171">
        <v>1</v>
      </c>
      <c r="H102" s="172"/>
      <c r="I102" s="172"/>
      <c r="J102" s="82"/>
      <c r="K102" s="83"/>
      <c r="L102" s="84"/>
      <c r="M102" s="85"/>
      <c r="N102" s="86"/>
      <c r="O102" s="87"/>
      <c r="P102" s="88"/>
      <c r="Q102" s="89"/>
      <c r="R102" s="148">
        <v>1</v>
      </c>
      <c r="S102" s="1">
        <v>1</v>
      </c>
      <c r="T102" s="1">
        <f>G102</f>
        <v>1</v>
      </c>
      <c r="U102" s="1">
        <f>G102</f>
        <v>1</v>
      </c>
      <c r="V102" s="1" t="s">
        <v>154</v>
      </c>
      <c r="W102" s="34">
        <f t="shared" si="414"/>
        <v>1</v>
      </c>
      <c r="X102" s="35">
        <f t="shared" ref="X102:AL102" si="425">W102+($AM102-$W102)/($AM$2-$W$2)</f>
        <v>1</v>
      </c>
      <c r="Y102" s="35">
        <f t="shared" si="425"/>
        <v>1</v>
      </c>
      <c r="Z102" s="35">
        <f t="shared" si="425"/>
        <v>1</v>
      </c>
      <c r="AA102" s="35">
        <f t="shared" si="425"/>
        <v>1</v>
      </c>
      <c r="AB102" s="35">
        <f t="shared" si="425"/>
        <v>1</v>
      </c>
      <c r="AC102" s="35">
        <f t="shared" si="425"/>
        <v>1</v>
      </c>
      <c r="AD102" s="35">
        <f t="shared" si="425"/>
        <v>1</v>
      </c>
      <c r="AE102" s="35">
        <f t="shared" si="425"/>
        <v>1</v>
      </c>
      <c r="AF102" s="35">
        <f t="shared" si="425"/>
        <v>1</v>
      </c>
      <c r="AG102" s="35">
        <f t="shared" si="425"/>
        <v>1</v>
      </c>
      <c r="AH102" s="35">
        <f t="shared" si="425"/>
        <v>1</v>
      </c>
      <c r="AI102" s="35">
        <f t="shared" si="425"/>
        <v>1</v>
      </c>
      <c r="AJ102" s="35">
        <f t="shared" si="425"/>
        <v>1</v>
      </c>
      <c r="AK102" s="35">
        <f t="shared" si="425"/>
        <v>1</v>
      </c>
      <c r="AL102" s="35">
        <f t="shared" si="425"/>
        <v>1</v>
      </c>
      <c r="AM102" s="33">
        <f t="shared" si="416"/>
        <v>1</v>
      </c>
      <c r="AN102" s="35">
        <f t="shared" ref="AN102:BF102" si="426">AM102+($BG102-$AM102)/($BG$2-$AM$2)</f>
        <v>1</v>
      </c>
      <c r="AO102" s="35">
        <f t="shared" si="426"/>
        <v>1</v>
      </c>
      <c r="AP102" s="35">
        <f t="shared" si="426"/>
        <v>1</v>
      </c>
      <c r="AQ102" s="35">
        <f t="shared" si="426"/>
        <v>1</v>
      </c>
      <c r="AR102" s="35">
        <f t="shared" si="426"/>
        <v>1</v>
      </c>
      <c r="AS102" s="35">
        <f t="shared" si="426"/>
        <v>1</v>
      </c>
      <c r="AT102" s="35">
        <f t="shared" si="426"/>
        <v>1</v>
      </c>
      <c r="AU102" s="35">
        <f t="shared" si="426"/>
        <v>1</v>
      </c>
      <c r="AV102" s="35">
        <f t="shared" si="426"/>
        <v>1</v>
      </c>
      <c r="AW102" s="35">
        <f t="shared" si="426"/>
        <v>1</v>
      </c>
      <c r="AX102" s="35">
        <f t="shared" si="426"/>
        <v>1</v>
      </c>
      <c r="AY102" s="35">
        <f t="shared" si="426"/>
        <v>1</v>
      </c>
      <c r="AZ102" s="35">
        <f t="shared" si="426"/>
        <v>1</v>
      </c>
      <c r="BA102" s="35">
        <f t="shared" si="426"/>
        <v>1</v>
      </c>
      <c r="BB102" s="35">
        <f t="shared" si="426"/>
        <v>1</v>
      </c>
      <c r="BC102" s="35">
        <f t="shared" si="426"/>
        <v>1</v>
      </c>
      <c r="BD102" s="35">
        <f t="shared" si="426"/>
        <v>1</v>
      </c>
      <c r="BE102" s="35">
        <f t="shared" si="426"/>
        <v>1</v>
      </c>
      <c r="BF102" s="35">
        <f t="shared" si="426"/>
        <v>1</v>
      </c>
      <c r="BG102" s="33">
        <f t="shared" si="418"/>
        <v>1</v>
      </c>
      <c r="BI102" s="34">
        <f t="shared" si="409"/>
        <v>1</v>
      </c>
      <c r="BJ102" s="35">
        <f t="shared" ref="BJ102:BX102" si="427">BI102+($BY102-$BI102)/($BY$2-$BI$2)</f>
        <v>1</v>
      </c>
      <c r="BK102" s="35">
        <f t="shared" si="427"/>
        <v>1</v>
      </c>
      <c r="BL102" s="35">
        <f t="shared" si="427"/>
        <v>1</v>
      </c>
      <c r="BM102" s="35">
        <f t="shared" si="427"/>
        <v>1</v>
      </c>
      <c r="BN102" s="35">
        <f t="shared" si="427"/>
        <v>1</v>
      </c>
      <c r="BO102" s="35">
        <f t="shared" si="427"/>
        <v>1</v>
      </c>
      <c r="BP102" s="35">
        <f t="shared" si="427"/>
        <v>1</v>
      </c>
      <c r="BQ102" s="35">
        <f t="shared" si="427"/>
        <v>1</v>
      </c>
      <c r="BR102" s="35">
        <f t="shared" si="427"/>
        <v>1</v>
      </c>
      <c r="BS102" s="35">
        <f t="shared" si="427"/>
        <v>1</v>
      </c>
      <c r="BT102" s="35">
        <f t="shared" si="427"/>
        <v>1</v>
      </c>
      <c r="BU102" s="35">
        <f t="shared" si="427"/>
        <v>1</v>
      </c>
      <c r="BV102" s="35">
        <f t="shared" si="427"/>
        <v>1</v>
      </c>
      <c r="BW102" s="35">
        <f t="shared" si="427"/>
        <v>1</v>
      </c>
      <c r="BX102" s="35">
        <f t="shared" si="427"/>
        <v>1</v>
      </c>
      <c r="BY102" s="33">
        <f t="shared" si="411"/>
        <v>1</v>
      </c>
      <c r="BZ102" s="35">
        <f t="shared" ref="BZ102:CR102" si="428">BY102+($CS102-$BY102)/($CS$2-$BY$2)</f>
        <v>1</v>
      </c>
      <c r="CA102" s="35">
        <f t="shared" si="428"/>
        <v>1</v>
      </c>
      <c r="CB102" s="35">
        <f t="shared" si="428"/>
        <v>1</v>
      </c>
      <c r="CC102" s="35">
        <f t="shared" si="428"/>
        <v>1</v>
      </c>
      <c r="CD102" s="35">
        <f t="shared" si="428"/>
        <v>1</v>
      </c>
      <c r="CE102" s="35">
        <f t="shared" si="428"/>
        <v>1</v>
      </c>
      <c r="CF102" s="35">
        <f t="shared" si="428"/>
        <v>1</v>
      </c>
      <c r="CG102" s="35">
        <f t="shared" si="428"/>
        <v>1</v>
      </c>
      <c r="CH102" s="35">
        <f t="shared" si="428"/>
        <v>1</v>
      </c>
      <c r="CI102" s="35">
        <f t="shared" si="428"/>
        <v>1</v>
      </c>
      <c r="CJ102" s="35">
        <f t="shared" si="428"/>
        <v>1</v>
      </c>
      <c r="CK102" s="35">
        <f t="shared" si="428"/>
        <v>1</v>
      </c>
      <c r="CL102" s="35">
        <f t="shared" si="428"/>
        <v>1</v>
      </c>
      <c r="CM102" s="35">
        <f t="shared" si="428"/>
        <v>1</v>
      </c>
      <c r="CN102" s="35">
        <f t="shared" si="428"/>
        <v>1</v>
      </c>
      <c r="CO102" s="35">
        <f t="shared" si="428"/>
        <v>1</v>
      </c>
      <c r="CP102" s="35">
        <f t="shared" si="428"/>
        <v>1</v>
      </c>
      <c r="CQ102" s="35">
        <f t="shared" si="428"/>
        <v>1</v>
      </c>
      <c r="CR102" s="35">
        <f t="shared" si="428"/>
        <v>1</v>
      </c>
      <c r="CS102" s="33">
        <f t="shared" si="413"/>
        <v>1</v>
      </c>
    </row>
    <row r="103" spans="1:97" s="186" customFormat="1" ht="14" customHeight="1" x14ac:dyDescent="0.35">
      <c r="A103" s="90" t="s">
        <v>145</v>
      </c>
      <c r="B103" s="91" t="s">
        <v>23</v>
      </c>
      <c r="C103" s="92" t="s">
        <v>180</v>
      </c>
      <c r="D103" s="92"/>
      <c r="E103" s="93" t="s">
        <v>181</v>
      </c>
      <c r="F103" s="21" t="s">
        <v>182</v>
      </c>
      <c r="G103" s="175">
        <v>20</v>
      </c>
      <c r="H103" s="176"/>
      <c r="I103" s="176"/>
      <c r="J103" s="177">
        <v>0</v>
      </c>
      <c r="K103" s="178">
        <v>0</v>
      </c>
      <c r="L103" s="179">
        <v>0</v>
      </c>
      <c r="M103" s="180">
        <v>0</v>
      </c>
      <c r="N103" s="181">
        <v>15</v>
      </c>
      <c r="O103" s="182">
        <v>10</v>
      </c>
      <c r="P103" s="183">
        <v>20</v>
      </c>
      <c r="Q103" s="184">
        <v>20</v>
      </c>
      <c r="R103" s="185">
        <v>20</v>
      </c>
      <c r="S103" s="186">
        <v>20</v>
      </c>
      <c r="T103" s="186">
        <v>0</v>
      </c>
      <c r="U103" s="186">
        <v>0</v>
      </c>
      <c r="V103" s="186" t="s">
        <v>112</v>
      </c>
      <c r="W103" s="34">
        <f t="shared" si="414"/>
        <v>20</v>
      </c>
      <c r="X103" s="106">
        <f t="shared" ref="X103:AL103" si="429">W103+($AM103-$W103)/($AM$2-$W$2)</f>
        <v>20</v>
      </c>
      <c r="Y103" s="106">
        <f t="shared" si="429"/>
        <v>20</v>
      </c>
      <c r="Z103" s="106">
        <f t="shared" si="429"/>
        <v>20</v>
      </c>
      <c r="AA103" s="106">
        <f t="shared" si="429"/>
        <v>20</v>
      </c>
      <c r="AB103" s="106">
        <f t="shared" si="429"/>
        <v>20</v>
      </c>
      <c r="AC103" s="106">
        <f t="shared" si="429"/>
        <v>20</v>
      </c>
      <c r="AD103" s="106">
        <f t="shared" si="429"/>
        <v>20</v>
      </c>
      <c r="AE103" s="106">
        <f t="shared" si="429"/>
        <v>20</v>
      </c>
      <c r="AF103" s="106">
        <f t="shared" si="429"/>
        <v>20</v>
      </c>
      <c r="AG103" s="106">
        <f t="shared" si="429"/>
        <v>20</v>
      </c>
      <c r="AH103" s="106">
        <f t="shared" si="429"/>
        <v>20</v>
      </c>
      <c r="AI103" s="106">
        <f t="shared" si="429"/>
        <v>20</v>
      </c>
      <c r="AJ103" s="106">
        <f t="shared" si="429"/>
        <v>20</v>
      </c>
      <c r="AK103" s="106">
        <f t="shared" si="429"/>
        <v>20</v>
      </c>
      <c r="AL103" s="106">
        <f t="shared" si="429"/>
        <v>20</v>
      </c>
      <c r="AM103" s="106">
        <f t="shared" si="416"/>
        <v>20</v>
      </c>
      <c r="AN103" s="106">
        <f t="shared" ref="AN103:BF103" si="430">AM103+($BG103-$AM103)/($BG$2-$AM$2)</f>
        <v>20</v>
      </c>
      <c r="AO103" s="106">
        <f t="shared" si="430"/>
        <v>20</v>
      </c>
      <c r="AP103" s="106">
        <f t="shared" si="430"/>
        <v>20</v>
      </c>
      <c r="AQ103" s="106">
        <f t="shared" si="430"/>
        <v>20</v>
      </c>
      <c r="AR103" s="106">
        <f t="shared" si="430"/>
        <v>20</v>
      </c>
      <c r="AS103" s="106">
        <f t="shared" si="430"/>
        <v>20</v>
      </c>
      <c r="AT103" s="106">
        <f t="shared" si="430"/>
        <v>20</v>
      </c>
      <c r="AU103" s="106">
        <f t="shared" si="430"/>
        <v>20</v>
      </c>
      <c r="AV103" s="106">
        <f t="shared" si="430"/>
        <v>20</v>
      </c>
      <c r="AW103" s="106">
        <f t="shared" si="430"/>
        <v>20</v>
      </c>
      <c r="AX103" s="106">
        <f t="shared" si="430"/>
        <v>20</v>
      </c>
      <c r="AY103" s="106">
        <f t="shared" si="430"/>
        <v>20</v>
      </c>
      <c r="AZ103" s="106">
        <f t="shared" si="430"/>
        <v>20</v>
      </c>
      <c r="BA103" s="106">
        <f t="shared" si="430"/>
        <v>20</v>
      </c>
      <c r="BB103" s="106">
        <f t="shared" si="430"/>
        <v>20</v>
      </c>
      <c r="BC103" s="106">
        <f t="shared" si="430"/>
        <v>20</v>
      </c>
      <c r="BD103" s="106">
        <f t="shared" si="430"/>
        <v>20</v>
      </c>
      <c r="BE103" s="106">
        <f t="shared" si="430"/>
        <v>20</v>
      </c>
      <c r="BF103" s="106">
        <f t="shared" si="430"/>
        <v>20</v>
      </c>
      <c r="BG103" s="106">
        <f t="shared" si="418"/>
        <v>20</v>
      </c>
      <c r="BI103" s="34">
        <f t="shared" si="409"/>
        <v>20</v>
      </c>
      <c r="BJ103" s="35">
        <f t="shared" ref="BJ103:BX103" si="431">BI103+($BY103-$BI103)/($BY$2-$BI$2)</f>
        <v>18.75</v>
      </c>
      <c r="BK103" s="35">
        <f t="shared" si="431"/>
        <v>17.5</v>
      </c>
      <c r="BL103" s="35">
        <f t="shared" si="431"/>
        <v>16.25</v>
      </c>
      <c r="BM103" s="35">
        <f t="shared" si="431"/>
        <v>15</v>
      </c>
      <c r="BN103" s="35">
        <f t="shared" si="431"/>
        <v>13.75</v>
      </c>
      <c r="BO103" s="35">
        <f t="shared" si="431"/>
        <v>12.5</v>
      </c>
      <c r="BP103" s="35">
        <f t="shared" si="431"/>
        <v>11.25</v>
      </c>
      <c r="BQ103" s="35">
        <f t="shared" si="431"/>
        <v>10</v>
      </c>
      <c r="BR103" s="35">
        <f t="shared" si="431"/>
        <v>8.75</v>
      </c>
      <c r="BS103" s="35">
        <f t="shared" si="431"/>
        <v>7.5</v>
      </c>
      <c r="BT103" s="35">
        <f t="shared" si="431"/>
        <v>6.25</v>
      </c>
      <c r="BU103" s="35">
        <f t="shared" si="431"/>
        <v>5</v>
      </c>
      <c r="BV103" s="35">
        <f t="shared" si="431"/>
        <v>3.75</v>
      </c>
      <c r="BW103" s="35">
        <f t="shared" si="431"/>
        <v>2.5</v>
      </c>
      <c r="BX103" s="35">
        <f t="shared" si="431"/>
        <v>1.25</v>
      </c>
      <c r="BY103" s="33">
        <f t="shared" si="411"/>
        <v>0</v>
      </c>
      <c r="BZ103" s="35">
        <f t="shared" ref="BZ103:CR103" si="432">BY103+($CS103-$BY103)/($CS$2-$BY$2)</f>
        <v>0</v>
      </c>
      <c r="CA103" s="35">
        <f t="shared" si="432"/>
        <v>0</v>
      </c>
      <c r="CB103" s="35">
        <f t="shared" si="432"/>
        <v>0</v>
      </c>
      <c r="CC103" s="35">
        <f t="shared" si="432"/>
        <v>0</v>
      </c>
      <c r="CD103" s="35">
        <f t="shared" si="432"/>
        <v>0</v>
      </c>
      <c r="CE103" s="35">
        <f t="shared" si="432"/>
        <v>0</v>
      </c>
      <c r="CF103" s="35">
        <f t="shared" si="432"/>
        <v>0</v>
      </c>
      <c r="CG103" s="35">
        <f t="shared" si="432"/>
        <v>0</v>
      </c>
      <c r="CH103" s="35">
        <f t="shared" si="432"/>
        <v>0</v>
      </c>
      <c r="CI103" s="35">
        <f t="shared" si="432"/>
        <v>0</v>
      </c>
      <c r="CJ103" s="35">
        <f t="shared" si="432"/>
        <v>0</v>
      </c>
      <c r="CK103" s="35">
        <f t="shared" si="432"/>
        <v>0</v>
      </c>
      <c r="CL103" s="35">
        <f t="shared" si="432"/>
        <v>0</v>
      </c>
      <c r="CM103" s="35">
        <f t="shared" si="432"/>
        <v>0</v>
      </c>
      <c r="CN103" s="35">
        <f t="shared" si="432"/>
        <v>0</v>
      </c>
      <c r="CO103" s="35">
        <f t="shared" si="432"/>
        <v>0</v>
      </c>
      <c r="CP103" s="35">
        <f t="shared" si="432"/>
        <v>0</v>
      </c>
      <c r="CQ103" s="35">
        <f t="shared" si="432"/>
        <v>0</v>
      </c>
      <c r="CR103" s="35">
        <f t="shared" si="432"/>
        <v>0</v>
      </c>
      <c r="CS103" s="33">
        <f t="shared" si="413"/>
        <v>0</v>
      </c>
    </row>
    <row r="104" spans="1:97" customFormat="1" x14ac:dyDescent="0.35">
      <c r="A104" s="107" t="s">
        <v>145</v>
      </c>
      <c r="B104" s="18" t="s">
        <v>23</v>
      </c>
      <c r="C104" s="49" t="s">
        <v>180</v>
      </c>
      <c r="D104" s="49"/>
      <c r="E104" s="20" t="s">
        <v>183</v>
      </c>
      <c r="F104" s="36" t="s">
        <v>182</v>
      </c>
      <c r="G104" s="132">
        <v>66.7</v>
      </c>
      <c r="H104" s="133"/>
      <c r="I104" s="133"/>
      <c r="J104" s="187">
        <v>0</v>
      </c>
      <c r="K104" s="188">
        <v>0</v>
      </c>
      <c r="L104" s="189">
        <v>0</v>
      </c>
      <c r="M104" s="190">
        <v>0</v>
      </c>
      <c r="N104" s="191">
        <v>0</v>
      </c>
      <c r="O104" s="192">
        <v>0</v>
      </c>
      <c r="P104" s="193">
        <v>0</v>
      </c>
      <c r="Q104" s="194">
        <v>0</v>
      </c>
      <c r="R104" s="130">
        <v>0</v>
      </c>
      <c r="S104">
        <v>0</v>
      </c>
      <c r="T104">
        <v>0</v>
      </c>
      <c r="U104">
        <v>0</v>
      </c>
      <c r="W104" s="34">
        <f t="shared" si="414"/>
        <v>66.7</v>
      </c>
      <c r="X104" s="106">
        <f t="shared" ref="X104:AL104" si="433">W104+($AM104-$W104)/($AM$2-$W$2)</f>
        <v>62.53125</v>
      </c>
      <c r="Y104" s="106">
        <f t="shared" si="433"/>
        <v>58.362499999999997</v>
      </c>
      <c r="Z104" s="106">
        <f t="shared" si="433"/>
        <v>54.193749999999994</v>
      </c>
      <c r="AA104" s="106">
        <f t="shared" si="433"/>
        <v>50.024999999999991</v>
      </c>
      <c r="AB104" s="106">
        <f t="shared" si="433"/>
        <v>45.856249999999989</v>
      </c>
      <c r="AC104" s="106">
        <f t="shared" si="433"/>
        <v>41.687499999999986</v>
      </c>
      <c r="AD104" s="106">
        <f t="shared" si="433"/>
        <v>37.518749999999983</v>
      </c>
      <c r="AE104" s="106">
        <f t="shared" si="433"/>
        <v>33.34999999999998</v>
      </c>
      <c r="AF104" s="106">
        <f t="shared" si="433"/>
        <v>29.181249999999981</v>
      </c>
      <c r="AG104" s="106">
        <f t="shared" si="433"/>
        <v>25.012499999999982</v>
      </c>
      <c r="AH104" s="106">
        <f t="shared" si="433"/>
        <v>20.843749999999982</v>
      </c>
      <c r="AI104" s="106">
        <f t="shared" si="433"/>
        <v>16.674999999999983</v>
      </c>
      <c r="AJ104" s="106">
        <f t="shared" si="433"/>
        <v>12.506249999999984</v>
      </c>
      <c r="AK104" s="106">
        <f t="shared" si="433"/>
        <v>8.3374999999999844</v>
      </c>
      <c r="AL104" s="106">
        <f t="shared" si="433"/>
        <v>4.1687499999999842</v>
      </c>
      <c r="AM104" s="106">
        <f t="shared" si="416"/>
        <v>0</v>
      </c>
      <c r="AN104" s="106">
        <f t="shared" ref="AN104:BF104" si="434">AM104+($BG104-$AM104)/($BG$2-$AM$2)</f>
        <v>0</v>
      </c>
      <c r="AO104" s="106">
        <f t="shared" si="434"/>
        <v>0</v>
      </c>
      <c r="AP104" s="106">
        <f t="shared" si="434"/>
        <v>0</v>
      </c>
      <c r="AQ104" s="106">
        <f t="shared" si="434"/>
        <v>0</v>
      </c>
      <c r="AR104" s="106">
        <f t="shared" si="434"/>
        <v>0</v>
      </c>
      <c r="AS104" s="106">
        <f t="shared" si="434"/>
        <v>0</v>
      </c>
      <c r="AT104" s="106">
        <f t="shared" si="434"/>
        <v>0</v>
      </c>
      <c r="AU104" s="106">
        <f t="shared" si="434"/>
        <v>0</v>
      </c>
      <c r="AV104" s="106">
        <f t="shared" si="434"/>
        <v>0</v>
      </c>
      <c r="AW104" s="106">
        <f t="shared" si="434"/>
        <v>0</v>
      </c>
      <c r="AX104" s="106">
        <f t="shared" si="434"/>
        <v>0</v>
      </c>
      <c r="AY104" s="106">
        <f t="shared" si="434"/>
        <v>0</v>
      </c>
      <c r="AZ104" s="106">
        <f t="shared" si="434"/>
        <v>0</v>
      </c>
      <c r="BA104" s="106">
        <f t="shared" si="434"/>
        <v>0</v>
      </c>
      <c r="BB104" s="106">
        <f t="shared" si="434"/>
        <v>0</v>
      </c>
      <c r="BC104" s="106">
        <f t="shared" si="434"/>
        <v>0</v>
      </c>
      <c r="BD104" s="106">
        <f t="shared" si="434"/>
        <v>0</v>
      </c>
      <c r="BE104" s="106">
        <f t="shared" si="434"/>
        <v>0</v>
      </c>
      <c r="BF104" s="106">
        <f t="shared" si="434"/>
        <v>0</v>
      </c>
      <c r="BG104" s="106">
        <f t="shared" si="418"/>
        <v>0</v>
      </c>
      <c r="BI104" s="34">
        <f t="shared" si="409"/>
        <v>66.7</v>
      </c>
      <c r="BJ104" s="35">
        <f t="shared" ref="BJ104:BX104" si="435">BI104+($BY104-$BI104)/($BY$2-$BI$2)</f>
        <v>62.53125</v>
      </c>
      <c r="BK104" s="35">
        <f t="shared" si="435"/>
        <v>58.362499999999997</v>
      </c>
      <c r="BL104" s="35">
        <f t="shared" si="435"/>
        <v>54.193749999999994</v>
      </c>
      <c r="BM104" s="35">
        <f t="shared" si="435"/>
        <v>50.024999999999991</v>
      </c>
      <c r="BN104" s="35">
        <f t="shared" si="435"/>
        <v>45.856249999999989</v>
      </c>
      <c r="BO104" s="35">
        <f t="shared" si="435"/>
        <v>41.687499999999986</v>
      </c>
      <c r="BP104" s="35">
        <f t="shared" si="435"/>
        <v>37.518749999999983</v>
      </c>
      <c r="BQ104" s="35">
        <f t="shared" si="435"/>
        <v>33.34999999999998</v>
      </c>
      <c r="BR104" s="35">
        <f t="shared" si="435"/>
        <v>29.181249999999981</v>
      </c>
      <c r="BS104" s="35">
        <f t="shared" si="435"/>
        <v>25.012499999999982</v>
      </c>
      <c r="BT104" s="35">
        <f t="shared" si="435"/>
        <v>20.843749999999982</v>
      </c>
      <c r="BU104" s="35">
        <f t="shared" si="435"/>
        <v>16.674999999999983</v>
      </c>
      <c r="BV104" s="35">
        <f t="shared" si="435"/>
        <v>12.506249999999984</v>
      </c>
      <c r="BW104" s="35">
        <f t="shared" si="435"/>
        <v>8.3374999999999844</v>
      </c>
      <c r="BX104" s="35">
        <f t="shared" si="435"/>
        <v>4.1687499999999842</v>
      </c>
      <c r="BY104" s="33">
        <f t="shared" si="411"/>
        <v>0</v>
      </c>
      <c r="BZ104" s="35">
        <f t="shared" ref="BZ104:CR104" si="436">BY104+($CS104-$BY104)/($CS$2-$BY$2)</f>
        <v>0</v>
      </c>
      <c r="CA104" s="35">
        <f t="shared" si="436"/>
        <v>0</v>
      </c>
      <c r="CB104" s="35">
        <f t="shared" si="436"/>
        <v>0</v>
      </c>
      <c r="CC104" s="35">
        <f t="shared" si="436"/>
        <v>0</v>
      </c>
      <c r="CD104" s="35">
        <f t="shared" si="436"/>
        <v>0</v>
      </c>
      <c r="CE104" s="35">
        <f t="shared" si="436"/>
        <v>0</v>
      </c>
      <c r="CF104" s="35">
        <f t="shared" si="436"/>
        <v>0</v>
      </c>
      <c r="CG104" s="35">
        <f t="shared" si="436"/>
        <v>0</v>
      </c>
      <c r="CH104" s="35">
        <f t="shared" si="436"/>
        <v>0</v>
      </c>
      <c r="CI104" s="35">
        <f t="shared" si="436"/>
        <v>0</v>
      </c>
      <c r="CJ104" s="35">
        <f t="shared" si="436"/>
        <v>0</v>
      </c>
      <c r="CK104" s="35">
        <f t="shared" si="436"/>
        <v>0</v>
      </c>
      <c r="CL104" s="35">
        <f t="shared" si="436"/>
        <v>0</v>
      </c>
      <c r="CM104" s="35">
        <f t="shared" si="436"/>
        <v>0</v>
      </c>
      <c r="CN104" s="35">
        <f t="shared" si="436"/>
        <v>0</v>
      </c>
      <c r="CO104" s="35">
        <f t="shared" si="436"/>
        <v>0</v>
      </c>
      <c r="CP104" s="35">
        <f t="shared" si="436"/>
        <v>0</v>
      </c>
      <c r="CQ104" s="35">
        <f t="shared" si="436"/>
        <v>0</v>
      </c>
      <c r="CR104" s="35">
        <f t="shared" si="436"/>
        <v>0</v>
      </c>
      <c r="CS104" s="33">
        <f t="shared" si="413"/>
        <v>0</v>
      </c>
    </row>
    <row r="105" spans="1:97" customFormat="1" x14ac:dyDescent="0.35">
      <c r="A105" s="107" t="s">
        <v>145</v>
      </c>
      <c r="B105" s="18" t="s">
        <v>23</v>
      </c>
      <c r="C105" s="49" t="s">
        <v>180</v>
      </c>
      <c r="D105" s="49"/>
      <c r="E105" s="20" t="s">
        <v>184</v>
      </c>
      <c r="F105" s="36" t="s">
        <v>182</v>
      </c>
      <c r="G105" s="132">
        <v>2144.4</v>
      </c>
      <c r="H105" s="133"/>
      <c r="I105" s="133"/>
      <c r="J105" s="187">
        <v>714</v>
      </c>
      <c r="K105" s="188">
        <v>414</v>
      </c>
      <c r="L105" s="189">
        <v>2429</v>
      </c>
      <c r="M105" s="190">
        <v>214</v>
      </c>
      <c r="N105" s="191">
        <v>338</v>
      </c>
      <c r="O105" s="192">
        <v>171</v>
      </c>
      <c r="P105" s="193">
        <v>43</v>
      </c>
      <c r="Q105" s="194">
        <v>0</v>
      </c>
      <c r="R105" s="130">
        <v>1200</v>
      </c>
      <c r="S105">
        <v>300</v>
      </c>
      <c r="T105" s="195">
        <f>L105</f>
        <v>2429</v>
      </c>
      <c r="U105" s="195">
        <f>M105</f>
        <v>214</v>
      </c>
      <c r="V105" t="s">
        <v>185</v>
      </c>
      <c r="W105" s="34">
        <f t="shared" si="414"/>
        <v>2144.4</v>
      </c>
      <c r="X105" s="106">
        <f t="shared" ref="X105:AL105" si="437">W105+($AM105-$W105)/($AM$2-$W$2)</f>
        <v>2085.375</v>
      </c>
      <c r="Y105" s="106">
        <f t="shared" si="437"/>
        <v>2026.35</v>
      </c>
      <c r="Z105" s="106">
        <f t="shared" si="437"/>
        <v>1967.3249999999998</v>
      </c>
      <c r="AA105" s="106">
        <f t="shared" si="437"/>
        <v>1908.2999999999997</v>
      </c>
      <c r="AB105" s="106">
        <f t="shared" si="437"/>
        <v>1849.2749999999996</v>
      </c>
      <c r="AC105" s="106">
        <f t="shared" si="437"/>
        <v>1790.2499999999995</v>
      </c>
      <c r="AD105" s="106">
        <f t="shared" si="437"/>
        <v>1731.2249999999995</v>
      </c>
      <c r="AE105" s="106">
        <f t="shared" si="437"/>
        <v>1672.1999999999994</v>
      </c>
      <c r="AF105" s="106">
        <f t="shared" si="437"/>
        <v>1613.1749999999993</v>
      </c>
      <c r="AG105" s="106">
        <f t="shared" si="437"/>
        <v>1554.1499999999992</v>
      </c>
      <c r="AH105" s="106">
        <f t="shared" si="437"/>
        <v>1495.1249999999991</v>
      </c>
      <c r="AI105" s="106">
        <f t="shared" si="437"/>
        <v>1436.099999999999</v>
      </c>
      <c r="AJ105" s="106">
        <f t="shared" si="437"/>
        <v>1377.0749999999989</v>
      </c>
      <c r="AK105" s="106">
        <f t="shared" si="437"/>
        <v>1318.0499999999988</v>
      </c>
      <c r="AL105" s="106">
        <f t="shared" si="437"/>
        <v>1259.0249999999987</v>
      </c>
      <c r="AM105" s="106">
        <f t="shared" si="416"/>
        <v>1200</v>
      </c>
      <c r="AN105" s="106">
        <f t="shared" ref="AN105:BF105" si="438">AM105+($BG105-$AM105)/($BG$2-$AM$2)</f>
        <v>1155</v>
      </c>
      <c r="AO105" s="106">
        <f t="shared" si="438"/>
        <v>1110</v>
      </c>
      <c r="AP105" s="106">
        <f t="shared" si="438"/>
        <v>1065</v>
      </c>
      <c r="AQ105" s="106">
        <f t="shared" si="438"/>
        <v>1020</v>
      </c>
      <c r="AR105" s="106">
        <f t="shared" si="438"/>
        <v>975</v>
      </c>
      <c r="AS105" s="106">
        <f t="shared" si="438"/>
        <v>930</v>
      </c>
      <c r="AT105" s="106">
        <f t="shared" si="438"/>
        <v>885</v>
      </c>
      <c r="AU105" s="106">
        <f t="shared" si="438"/>
        <v>840</v>
      </c>
      <c r="AV105" s="106">
        <f t="shared" si="438"/>
        <v>795</v>
      </c>
      <c r="AW105" s="106">
        <f t="shared" si="438"/>
        <v>750</v>
      </c>
      <c r="AX105" s="106">
        <f t="shared" si="438"/>
        <v>705</v>
      </c>
      <c r="AY105" s="106">
        <f t="shared" si="438"/>
        <v>660</v>
      </c>
      <c r="AZ105" s="106">
        <f t="shared" si="438"/>
        <v>615</v>
      </c>
      <c r="BA105" s="106">
        <f t="shared" si="438"/>
        <v>570</v>
      </c>
      <c r="BB105" s="106">
        <f t="shared" si="438"/>
        <v>525</v>
      </c>
      <c r="BC105" s="106">
        <f t="shared" si="438"/>
        <v>480</v>
      </c>
      <c r="BD105" s="106">
        <f t="shared" si="438"/>
        <v>435</v>
      </c>
      <c r="BE105" s="106">
        <f t="shared" si="438"/>
        <v>390</v>
      </c>
      <c r="BF105" s="106">
        <f t="shared" si="438"/>
        <v>345</v>
      </c>
      <c r="BG105" s="106">
        <f t="shared" si="418"/>
        <v>300</v>
      </c>
      <c r="BI105" s="34">
        <f t="shared" si="409"/>
        <v>2144.4</v>
      </c>
      <c r="BJ105" s="35">
        <f t="shared" ref="BJ105:BX105" si="439">BI105+($BY105-$BI105)/($BY$2-$BI$2)</f>
        <v>2162.1875</v>
      </c>
      <c r="BK105" s="35">
        <f t="shared" si="439"/>
        <v>2179.9749999999999</v>
      </c>
      <c r="BL105" s="35">
        <f t="shared" si="439"/>
        <v>2197.7624999999998</v>
      </c>
      <c r="BM105" s="35">
        <f t="shared" si="439"/>
        <v>2215.5499999999997</v>
      </c>
      <c r="BN105" s="35">
        <f t="shared" si="439"/>
        <v>2233.3374999999996</v>
      </c>
      <c r="BO105" s="35">
        <f t="shared" si="439"/>
        <v>2251.1249999999995</v>
      </c>
      <c r="BP105" s="35">
        <f t="shared" si="439"/>
        <v>2268.9124999999995</v>
      </c>
      <c r="BQ105" s="35">
        <f t="shared" si="439"/>
        <v>2286.6999999999994</v>
      </c>
      <c r="BR105" s="35">
        <f t="shared" si="439"/>
        <v>2304.4874999999993</v>
      </c>
      <c r="BS105" s="35">
        <f t="shared" si="439"/>
        <v>2322.2749999999992</v>
      </c>
      <c r="BT105" s="35">
        <f t="shared" si="439"/>
        <v>2340.0624999999991</v>
      </c>
      <c r="BU105" s="35">
        <f t="shared" si="439"/>
        <v>2357.849999999999</v>
      </c>
      <c r="BV105" s="35">
        <f t="shared" si="439"/>
        <v>2375.6374999999989</v>
      </c>
      <c r="BW105" s="35">
        <f t="shared" si="439"/>
        <v>2393.4249999999988</v>
      </c>
      <c r="BX105" s="35">
        <f t="shared" si="439"/>
        <v>2411.2124999999987</v>
      </c>
      <c r="BY105" s="33">
        <f t="shared" si="411"/>
        <v>2429</v>
      </c>
      <c r="BZ105" s="35">
        <f t="shared" ref="BZ105:CR105" si="440">BY105+($CS105-$BY105)/($CS$2-$BY$2)</f>
        <v>2318.25</v>
      </c>
      <c r="CA105" s="35">
        <f t="shared" si="440"/>
        <v>2207.5</v>
      </c>
      <c r="CB105" s="35">
        <f t="shared" si="440"/>
        <v>2096.75</v>
      </c>
      <c r="CC105" s="35">
        <f t="shared" si="440"/>
        <v>1986</v>
      </c>
      <c r="CD105" s="35">
        <f t="shared" si="440"/>
        <v>1875.25</v>
      </c>
      <c r="CE105" s="35">
        <f t="shared" si="440"/>
        <v>1764.5</v>
      </c>
      <c r="CF105" s="35">
        <f t="shared" si="440"/>
        <v>1653.75</v>
      </c>
      <c r="CG105" s="35">
        <f t="shared" si="440"/>
        <v>1543</v>
      </c>
      <c r="CH105" s="35">
        <f t="shared" si="440"/>
        <v>1432.25</v>
      </c>
      <c r="CI105" s="35">
        <f t="shared" si="440"/>
        <v>1321.5</v>
      </c>
      <c r="CJ105" s="35">
        <f t="shared" si="440"/>
        <v>1210.75</v>
      </c>
      <c r="CK105" s="35">
        <f t="shared" si="440"/>
        <v>1100</v>
      </c>
      <c r="CL105" s="35">
        <f t="shared" si="440"/>
        <v>989.25</v>
      </c>
      <c r="CM105" s="35">
        <f t="shared" si="440"/>
        <v>878.5</v>
      </c>
      <c r="CN105" s="35">
        <f t="shared" si="440"/>
        <v>767.75</v>
      </c>
      <c r="CO105" s="35">
        <f t="shared" si="440"/>
        <v>657</v>
      </c>
      <c r="CP105" s="35">
        <f t="shared" si="440"/>
        <v>546.25</v>
      </c>
      <c r="CQ105" s="35">
        <f t="shared" si="440"/>
        <v>435.5</v>
      </c>
      <c r="CR105" s="35">
        <f t="shared" si="440"/>
        <v>324.75</v>
      </c>
      <c r="CS105" s="33">
        <f t="shared" si="413"/>
        <v>214</v>
      </c>
    </row>
    <row r="106" spans="1:97" customFormat="1" x14ac:dyDescent="0.35">
      <c r="A106" s="107" t="s">
        <v>145</v>
      </c>
      <c r="B106" s="18" t="s">
        <v>23</v>
      </c>
      <c r="C106" s="49" t="s">
        <v>180</v>
      </c>
      <c r="D106" s="49"/>
      <c r="E106" s="20" t="s">
        <v>186</v>
      </c>
      <c r="F106" s="36" t="s">
        <v>182</v>
      </c>
      <c r="G106" s="132">
        <v>7000</v>
      </c>
      <c r="H106" s="133"/>
      <c r="I106" s="133"/>
      <c r="J106" s="187">
        <v>1000</v>
      </c>
      <c r="K106" s="188">
        <v>0</v>
      </c>
      <c r="L106" s="189">
        <v>2500</v>
      </c>
      <c r="M106" s="190">
        <v>500</v>
      </c>
      <c r="N106" s="191">
        <v>5500</v>
      </c>
      <c r="O106" s="192">
        <v>3500</v>
      </c>
      <c r="P106" s="193">
        <v>7000</v>
      </c>
      <c r="Q106" s="194">
        <v>7000</v>
      </c>
      <c r="R106" s="130">
        <v>7000</v>
      </c>
      <c r="S106">
        <v>7000</v>
      </c>
      <c r="T106">
        <v>2500</v>
      </c>
      <c r="U106">
        <v>500</v>
      </c>
      <c r="V106" t="s">
        <v>112</v>
      </c>
      <c r="W106" s="34">
        <f t="shared" si="414"/>
        <v>7000</v>
      </c>
      <c r="X106" s="106">
        <f t="shared" ref="X106:AL106" si="441">W106+($AM106-$W106)/($AM$2-$W$2)</f>
        <v>7000</v>
      </c>
      <c r="Y106" s="106">
        <f t="shared" si="441"/>
        <v>7000</v>
      </c>
      <c r="Z106" s="106">
        <f t="shared" si="441"/>
        <v>7000</v>
      </c>
      <c r="AA106" s="106">
        <f t="shared" si="441"/>
        <v>7000</v>
      </c>
      <c r="AB106" s="106">
        <f t="shared" si="441"/>
        <v>7000</v>
      </c>
      <c r="AC106" s="106">
        <f t="shared" si="441"/>
        <v>7000</v>
      </c>
      <c r="AD106" s="106">
        <f t="shared" si="441"/>
        <v>7000</v>
      </c>
      <c r="AE106" s="106">
        <f t="shared" si="441"/>
        <v>7000</v>
      </c>
      <c r="AF106" s="106">
        <f t="shared" si="441"/>
        <v>7000</v>
      </c>
      <c r="AG106" s="106">
        <f t="shared" si="441"/>
        <v>7000</v>
      </c>
      <c r="AH106" s="106">
        <f t="shared" si="441"/>
        <v>7000</v>
      </c>
      <c r="AI106" s="106">
        <f t="shared" si="441"/>
        <v>7000</v>
      </c>
      <c r="AJ106" s="106">
        <f t="shared" si="441"/>
        <v>7000</v>
      </c>
      <c r="AK106" s="106">
        <f t="shared" si="441"/>
        <v>7000</v>
      </c>
      <c r="AL106" s="106">
        <f t="shared" si="441"/>
        <v>7000</v>
      </c>
      <c r="AM106" s="106">
        <f t="shared" si="416"/>
        <v>7000</v>
      </c>
      <c r="AN106" s="106">
        <f t="shared" ref="AN106:BF106" si="442">AM106+($BG106-$AM106)/($BG$2-$AM$2)</f>
        <v>7000</v>
      </c>
      <c r="AO106" s="106">
        <f t="shared" si="442"/>
        <v>7000</v>
      </c>
      <c r="AP106" s="106">
        <f t="shared" si="442"/>
        <v>7000</v>
      </c>
      <c r="AQ106" s="106">
        <f t="shared" si="442"/>
        <v>7000</v>
      </c>
      <c r="AR106" s="106">
        <f t="shared" si="442"/>
        <v>7000</v>
      </c>
      <c r="AS106" s="106">
        <f t="shared" si="442"/>
        <v>7000</v>
      </c>
      <c r="AT106" s="106">
        <f t="shared" si="442"/>
        <v>7000</v>
      </c>
      <c r="AU106" s="106">
        <f t="shared" si="442"/>
        <v>7000</v>
      </c>
      <c r="AV106" s="106">
        <f t="shared" si="442"/>
        <v>7000</v>
      </c>
      <c r="AW106" s="106">
        <f t="shared" si="442"/>
        <v>7000</v>
      </c>
      <c r="AX106" s="106">
        <f t="shared" si="442"/>
        <v>7000</v>
      </c>
      <c r="AY106" s="106">
        <f t="shared" si="442"/>
        <v>7000</v>
      </c>
      <c r="AZ106" s="106">
        <f t="shared" si="442"/>
        <v>7000</v>
      </c>
      <c r="BA106" s="106">
        <f t="shared" si="442"/>
        <v>7000</v>
      </c>
      <c r="BB106" s="106">
        <f t="shared" si="442"/>
        <v>7000</v>
      </c>
      <c r="BC106" s="106">
        <f t="shared" si="442"/>
        <v>7000</v>
      </c>
      <c r="BD106" s="106">
        <f t="shared" si="442"/>
        <v>7000</v>
      </c>
      <c r="BE106" s="106">
        <f t="shared" si="442"/>
        <v>7000</v>
      </c>
      <c r="BF106" s="106">
        <f t="shared" si="442"/>
        <v>7000</v>
      </c>
      <c r="BG106" s="106">
        <f t="shared" si="418"/>
        <v>7000</v>
      </c>
      <c r="BI106" s="34">
        <f t="shared" si="409"/>
        <v>7000</v>
      </c>
      <c r="BJ106" s="35">
        <f t="shared" ref="BJ106:BX106" si="443">BI106+($BY106-$BI106)/($BY$2-$BI$2)</f>
        <v>6718.75</v>
      </c>
      <c r="BK106" s="35">
        <f t="shared" si="443"/>
        <v>6437.5</v>
      </c>
      <c r="BL106" s="35">
        <f t="shared" si="443"/>
        <v>6156.25</v>
      </c>
      <c r="BM106" s="35">
        <f t="shared" si="443"/>
        <v>5875</v>
      </c>
      <c r="BN106" s="35">
        <f t="shared" si="443"/>
        <v>5593.75</v>
      </c>
      <c r="BO106" s="35">
        <f t="shared" si="443"/>
        <v>5312.5</v>
      </c>
      <c r="BP106" s="35">
        <f t="shared" si="443"/>
        <v>5031.25</v>
      </c>
      <c r="BQ106" s="35">
        <f t="shared" si="443"/>
        <v>4750</v>
      </c>
      <c r="BR106" s="35">
        <f t="shared" si="443"/>
        <v>4468.75</v>
      </c>
      <c r="BS106" s="35">
        <f t="shared" si="443"/>
        <v>4187.5</v>
      </c>
      <c r="BT106" s="35">
        <f t="shared" si="443"/>
        <v>3906.25</v>
      </c>
      <c r="BU106" s="35">
        <f t="shared" si="443"/>
        <v>3625</v>
      </c>
      <c r="BV106" s="35">
        <f t="shared" si="443"/>
        <v>3343.75</v>
      </c>
      <c r="BW106" s="35">
        <f t="shared" si="443"/>
        <v>3062.5</v>
      </c>
      <c r="BX106" s="35">
        <f t="shared" si="443"/>
        <v>2781.25</v>
      </c>
      <c r="BY106" s="33">
        <f t="shared" si="411"/>
        <v>2500</v>
      </c>
      <c r="BZ106" s="35">
        <f t="shared" ref="BZ106:CR106" si="444">BY106+($CS106-$BY106)/($CS$2-$BY$2)</f>
        <v>2400</v>
      </c>
      <c r="CA106" s="35">
        <f t="shared" si="444"/>
        <v>2300</v>
      </c>
      <c r="CB106" s="35">
        <f t="shared" si="444"/>
        <v>2200</v>
      </c>
      <c r="CC106" s="35">
        <f t="shared" si="444"/>
        <v>2100</v>
      </c>
      <c r="CD106" s="35">
        <f t="shared" si="444"/>
        <v>2000</v>
      </c>
      <c r="CE106" s="35">
        <f t="shared" si="444"/>
        <v>1900</v>
      </c>
      <c r="CF106" s="35">
        <f t="shared" si="444"/>
        <v>1800</v>
      </c>
      <c r="CG106" s="35">
        <f t="shared" si="444"/>
        <v>1700</v>
      </c>
      <c r="CH106" s="35">
        <f t="shared" si="444"/>
        <v>1600</v>
      </c>
      <c r="CI106" s="35">
        <f t="shared" si="444"/>
        <v>1500</v>
      </c>
      <c r="CJ106" s="35">
        <f t="shared" si="444"/>
        <v>1400</v>
      </c>
      <c r="CK106" s="35">
        <f t="shared" si="444"/>
        <v>1300</v>
      </c>
      <c r="CL106" s="35">
        <f t="shared" si="444"/>
        <v>1200</v>
      </c>
      <c r="CM106" s="35">
        <f t="shared" si="444"/>
        <v>1100</v>
      </c>
      <c r="CN106" s="35">
        <f t="shared" si="444"/>
        <v>1000</v>
      </c>
      <c r="CO106" s="35">
        <f t="shared" si="444"/>
        <v>900</v>
      </c>
      <c r="CP106" s="35">
        <f t="shared" si="444"/>
        <v>800</v>
      </c>
      <c r="CQ106" s="35">
        <f t="shared" si="444"/>
        <v>700</v>
      </c>
      <c r="CR106" s="35">
        <f t="shared" si="444"/>
        <v>600</v>
      </c>
      <c r="CS106" s="33">
        <f t="shared" si="413"/>
        <v>500</v>
      </c>
    </row>
    <row r="107" spans="1:97" customFormat="1" x14ac:dyDescent="0.35">
      <c r="A107" s="107" t="s">
        <v>145</v>
      </c>
      <c r="B107" s="18" t="s">
        <v>23</v>
      </c>
      <c r="C107" s="49" t="s">
        <v>180</v>
      </c>
      <c r="D107" s="49"/>
      <c r="E107" s="20" t="s">
        <v>187</v>
      </c>
      <c r="F107" s="36" t="s">
        <v>182</v>
      </c>
      <c r="G107" s="132">
        <v>0</v>
      </c>
      <c r="H107" s="133"/>
      <c r="I107" s="133"/>
      <c r="J107" s="187">
        <v>0</v>
      </c>
      <c r="K107" s="188">
        <v>0</v>
      </c>
      <c r="L107" s="189">
        <v>0</v>
      </c>
      <c r="M107" s="190">
        <v>0</v>
      </c>
      <c r="N107" s="191">
        <v>0</v>
      </c>
      <c r="O107" s="192">
        <v>0</v>
      </c>
      <c r="P107" s="193">
        <v>0</v>
      </c>
      <c r="Q107" s="194">
        <v>0</v>
      </c>
      <c r="R107" s="130">
        <v>0</v>
      </c>
      <c r="S107">
        <v>0</v>
      </c>
      <c r="T107">
        <v>0</v>
      </c>
      <c r="U107">
        <v>0</v>
      </c>
      <c r="W107" s="34">
        <f t="shared" si="414"/>
        <v>0</v>
      </c>
      <c r="X107" s="106">
        <f t="shared" ref="X107:AL107" si="445">W107+($AM107-$W107)/($AM$2-$W$2)</f>
        <v>0</v>
      </c>
      <c r="Y107" s="106">
        <f t="shared" si="445"/>
        <v>0</v>
      </c>
      <c r="Z107" s="106">
        <f t="shared" si="445"/>
        <v>0</v>
      </c>
      <c r="AA107" s="106">
        <f t="shared" si="445"/>
        <v>0</v>
      </c>
      <c r="AB107" s="106">
        <f t="shared" si="445"/>
        <v>0</v>
      </c>
      <c r="AC107" s="106">
        <f t="shared" si="445"/>
        <v>0</v>
      </c>
      <c r="AD107" s="106">
        <f t="shared" si="445"/>
        <v>0</v>
      </c>
      <c r="AE107" s="106">
        <f t="shared" si="445"/>
        <v>0</v>
      </c>
      <c r="AF107" s="106">
        <f t="shared" si="445"/>
        <v>0</v>
      </c>
      <c r="AG107" s="106">
        <f t="shared" si="445"/>
        <v>0</v>
      </c>
      <c r="AH107" s="106">
        <f t="shared" si="445"/>
        <v>0</v>
      </c>
      <c r="AI107" s="106">
        <f t="shared" si="445"/>
        <v>0</v>
      </c>
      <c r="AJ107" s="106">
        <f t="shared" si="445"/>
        <v>0</v>
      </c>
      <c r="AK107" s="106">
        <f t="shared" si="445"/>
        <v>0</v>
      </c>
      <c r="AL107" s="106">
        <f t="shared" si="445"/>
        <v>0</v>
      </c>
      <c r="AM107" s="106">
        <f t="shared" si="416"/>
        <v>0</v>
      </c>
      <c r="AN107" s="106">
        <f t="shared" ref="AN107:BF107" si="446">AM107+($BG107-$AM107)/($BG$2-$AM$2)</f>
        <v>0</v>
      </c>
      <c r="AO107" s="106">
        <f t="shared" si="446"/>
        <v>0</v>
      </c>
      <c r="AP107" s="106">
        <f t="shared" si="446"/>
        <v>0</v>
      </c>
      <c r="AQ107" s="106">
        <f t="shared" si="446"/>
        <v>0</v>
      </c>
      <c r="AR107" s="106">
        <f t="shared" si="446"/>
        <v>0</v>
      </c>
      <c r="AS107" s="106">
        <f t="shared" si="446"/>
        <v>0</v>
      </c>
      <c r="AT107" s="106">
        <f t="shared" si="446"/>
        <v>0</v>
      </c>
      <c r="AU107" s="106">
        <f t="shared" si="446"/>
        <v>0</v>
      </c>
      <c r="AV107" s="106">
        <f t="shared" si="446"/>
        <v>0</v>
      </c>
      <c r="AW107" s="106">
        <f t="shared" si="446"/>
        <v>0</v>
      </c>
      <c r="AX107" s="106">
        <f t="shared" si="446"/>
        <v>0</v>
      </c>
      <c r="AY107" s="106">
        <f t="shared" si="446"/>
        <v>0</v>
      </c>
      <c r="AZ107" s="106">
        <f t="shared" si="446"/>
        <v>0</v>
      </c>
      <c r="BA107" s="106">
        <f t="shared" si="446"/>
        <v>0</v>
      </c>
      <c r="BB107" s="106">
        <f t="shared" si="446"/>
        <v>0</v>
      </c>
      <c r="BC107" s="106">
        <f t="shared" si="446"/>
        <v>0</v>
      </c>
      <c r="BD107" s="106">
        <f t="shared" si="446"/>
        <v>0</v>
      </c>
      <c r="BE107" s="106">
        <f t="shared" si="446"/>
        <v>0</v>
      </c>
      <c r="BF107" s="106">
        <f t="shared" si="446"/>
        <v>0</v>
      </c>
      <c r="BG107" s="106">
        <f t="shared" si="418"/>
        <v>0</v>
      </c>
      <c r="BI107" s="34">
        <f t="shared" si="409"/>
        <v>0</v>
      </c>
      <c r="BJ107" s="35">
        <f t="shared" ref="BJ107:BX107" si="447">BI107+($BY107-$BI107)/($BY$2-$BI$2)</f>
        <v>0</v>
      </c>
      <c r="BK107" s="35">
        <f t="shared" si="447"/>
        <v>0</v>
      </c>
      <c r="BL107" s="35">
        <f t="shared" si="447"/>
        <v>0</v>
      </c>
      <c r="BM107" s="35">
        <f t="shared" si="447"/>
        <v>0</v>
      </c>
      <c r="BN107" s="35">
        <f t="shared" si="447"/>
        <v>0</v>
      </c>
      <c r="BO107" s="35">
        <f t="shared" si="447"/>
        <v>0</v>
      </c>
      <c r="BP107" s="35">
        <f t="shared" si="447"/>
        <v>0</v>
      </c>
      <c r="BQ107" s="35">
        <f t="shared" si="447"/>
        <v>0</v>
      </c>
      <c r="BR107" s="35">
        <f t="shared" si="447"/>
        <v>0</v>
      </c>
      <c r="BS107" s="35">
        <f t="shared" si="447"/>
        <v>0</v>
      </c>
      <c r="BT107" s="35">
        <f t="shared" si="447"/>
        <v>0</v>
      </c>
      <c r="BU107" s="35">
        <f t="shared" si="447"/>
        <v>0</v>
      </c>
      <c r="BV107" s="35">
        <f t="shared" si="447"/>
        <v>0</v>
      </c>
      <c r="BW107" s="35">
        <f t="shared" si="447"/>
        <v>0</v>
      </c>
      <c r="BX107" s="35">
        <f t="shared" si="447"/>
        <v>0</v>
      </c>
      <c r="BY107" s="33">
        <f t="shared" si="411"/>
        <v>0</v>
      </c>
      <c r="BZ107" s="35">
        <f t="shared" ref="BZ107:CR107" si="448">BY107+($CS107-$BY107)/($CS$2-$BY$2)</f>
        <v>0</v>
      </c>
      <c r="CA107" s="35">
        <f t="shared" si="448"/>
        <v>0</v>
      </c>
      <c r="CB107" s="35">
        <f t="shared" si="448"/>
        <v>0</v>
      </c>
      <c r="CC107" s="35">
        <f t="shared" si="448"/>
        <v>0</v>
      </c>
      <c r="CD107" s="35">
        <f t="shared" si="448"/>
        <v>0</v>
      </c>
      <c r="CE107" s="35">
        <f t="shared" si="448"/>
        <v>0</v>
      </c>
      <c r="CF107" s="35">
        <f t="shared" si="448"/>
        <v>0</v>
      </c>
      <c r="CG107" s="35">
        <f t="shared" si="448"/>
        <v>0</v>
      </c>
      <c r="CH107" s="35">
        <f t="shared" si="448"/>
        <v>0</v>
      </c>
      <c r="CI107" s="35">
        <f t="shared" si="448"/>
        <v>0</v>
      </c>
      <c r="CJ107" s="35">
        <f t="shared" si="448"/>
        <v>0</v>
      </c>
      <c r="CK107" s="35">
        <f t="shared" si="448"/>
        <v>0</v>
      </c>
      <c r="CL107" s="35">
        <f t="shared" si="448"/>
        <v>0</v>
      </c>
      <c r="CM107" s="35">
        <f t="shared" si="448"/>
        <v>0</v>
      </c>
      <c r="CN107" s="35">
        <f t="shared" si="448"/>
        <v>0</v>
      </c>
      <c r="CO107" s="35">
        <f t="shared" si="448"/>
        <v>0</v>
      </c>
      <c r="CP107" s="35">
        <f t="shared" si="448"/>
        <v>0</v>
      </c>
      <c r="CQ107" s="35">
        <f t="shared" si="448"/>
        <v>0</v>
      </c>
      <c r="CR107" s="35">
        <f t="shared" si="448"/>
        <v>0</v>
      </c>
      <c r="CS107" s="33">
        <f t="shared" si="413"/>
        <v>0</v>
      </c>
    </row>
    <row r="108" spans="1:97" customFormat="1" x14ac:dyDescent="0.35">
      <c r="A108" s="107" t="s">
        <v>145</v>
      </c>
      <c r="B108" s="18" t="s">
        <v>23</v>
      </c>
      <c r="C108" s="49" t="s">
        <v>188</v>
      </c>
      <c r="D108" s="49"/>
      <c r="E108" s="20" t="s">
        <v>189</v>
      </c>
      <c r="F108" s="36" t="s">
        <v>182</v>
      </c>
      <c r="G108" s="132">
        <v>44.4</v>
      </c>
      <c r="H108" s="133"/>
      <c r="I108" s="133"/>
      <c r="J108" s="187">
        <v>14</v>
      </c>
      <c r="K108" s="188">
        <v>0</v>
      </c>
      <c r="L108" s="189">
        <v>50</v>
      </c>
      <c r="M108" s="190">
        <v>0</v>
      </c>
      <c r="N108" s="191">
        <v>80</v>
      </c>
      <c r="O108" s="192">
        <v>20</v>
      </c>
      <c r="P108" s="193">
        <v>60</v>
      </c>
      <c r="Q108" s="194">
        <v>0</v>
      </c>
      <c r="R108" s="130">
        <v>60</v>
      </c>
      <c r="S108">
        <v>0</v>
      </c>
      <c r="T108">
        <v>80</v>
      </c>
      <c r="U108">
        <v>20</v>
      </c>
      <c r="V108" t="s">
        <v>190</v>
      </c>
      <c r="W108" s="34">
        <f t="shared" si="414"/>
        <v>44.4</v>
      </c>
      <c r="X108" s="106">
        <f t="shared" ref="X108:AL108" si="449">W108+($AM108-$W108)/($AM$2-$W$2)</f>
        <v>45.375</v>
      </c>
      <c r="Y108" s="106">
        <f t="shared" si="449"/>
        <v>46.35</v>
      </c>
      <c r="Z108" s="106">
        <f t="shared" si="449"/>
        <v>47.325000000000003</v>
      </c>
      <c r="AA108" s="106">
        <f t="shared" si="449"/>
        <v>48.300000000000004</v>
      </c>
      <c r="AB108" s="106">
        <f t="shared" si="449"/>
        <v>49.275000000000006</v>
      </c>
      <c r="AC108" s="106">
        <f t="shared" si="449"/>
        <v>50.250000000000007</v>
      </c>
      <c r="AD108" s="106">
        <f t="shared" si="449"/>
        <v>51.225000000000009</v>
      </c>
      <c r="AE108" s="106">
        <f t="shared" si="449"/>
        <v>52.20000000000001</v>
      </c>
      <c r="AF108" s="106">
        <f t="shared" si="449"/>
        <v>53.175000000000011</v>
      </c>
      <c r="AG108" s="106">
        <f t="shared" si="449"/>
        <v>54.150000000000013</v>
      </c>
      <c r="AH108" s="106">
        <f t="shared" si="449"/>
        <v>55.125000000000014</v>
      </c>
      <c r="AI108" s="106">
        <f t="shared" si="449"/>
        <v>56.100000000000016</v>
      </c>
      <c r="AJ108" s="106">
        <f t="shared" si="449"/>
        <v>57.075000000000017</v>
      </c>
      <c r="AK108" s="106">
        <f t="shared" si="449"/>
        <v>58.050000000000018</v>
      </c>
      <c r="AL108" s="106">
        <f t="shared" si="449"/>
        <v>59.02500000000002</v>
      </c>
      <c r="AM108" s="106">
        <f t="shared" si="416"/>
        <v>60</v>
      </c>
      <c r="AN108" s="106">
        <f t="shared" ref="AN108:BF108" si="450">AM108+($BG108-$AM108)/($BG$2-$AM$2)</f>
        <v>57</v>
      </c>
      <c r="AO108" s="106">
        <f t="shared" si="450"/>
        <v>54</v>
      </c>
      <c r="AP108" s="106">
        <f t="shared" si="450"/>
        <v>51</v>
      </c>
      <c r="AQ108" s="106">
        <f t="shared" si="450"/>
        <v>48</v>
      </c>
      <c r="AR108" s="106">
        <f t="shared" si="450"/>
        <v>45</v>
      </c>
      <c r="AS108" s="106">
        <f t="shared" si="450"/>
        <v>42</v>
      </c>
      <c r="AT108" s="106">
        <f t="shared" si="450"/>
        <v>39</v>
      </c>
      <c r="AU108" s="106">
        <f t="shared" si="450"/>
        <v>36</v>
      </c>
      <c r="AV108" s="106">
        <f t="shared" si="450"/>
        <v>33</v>
      </c>
      <c r="AW108" s="106">
        <f t="shared" si="450"/>
        <v>30</v>
      </c>
      <c r="AX108" s="106">
        <f t="shared" si="450"/>
        <v>27</v>
      </c>
      <c r="AY108" s="106">
        <f t="shared" si="450"/>
        <v>24</v>
      </c>
      <c r="AZ108" s="106">
        <f t="shared" si="450"/>
        <v>21</v>
      </c>
      <c r="BA108" s="106">
        <f t="shared" si="450"/>
        <v>18</v>
      </c>
      <c r="BB108" s="106">
        <f t="shared" si="450"/>
        <v>15</v>
      </c>
      <c r="BC108" s="106">
        <f t="shared" si="450"/>
        <v>12</v>
      </c>
      <c r="BD108" s="106">
        <f t="shared" si="450"/>
        <v>9</v>
      </c>
      <c r="BE108" s="106">
        <f t="shared" si="450"/>
        <v>6</v>
      </c>
      <c r="BF108" s="106">
        <f t="shared" si="450"/>
        <v>3</v>
      </c>
      <c r="BG108" s="106">
        <f t="shared" si="418"/>
        <v>0</v>
      </c>
      <c r="BI108" s="34">
        <f t="shared" si="409"/>
        <v>44.4</v>
      </c>
      <c r="BJ108" s="35">
        <f t="shared" ref="BJ108:BX108" si="451">BI108+($BY108-$BI108)/($BY$2-$BI$2)</f>
        <v>46.625</v>
      </c>
      <c r="BK108" s="35">
        <f t="shared" si="451"/>
        <v>48.85</v>
      </c>
      <c r="BL108" s="35">
        <f t="shared" si="451"/>
        <v>51.075000000000003</v>
      </c>
      <c r="BM108" s="35">
        <f t="shared" si="451"/>
        <v>53.300000000000004</v>
      </c>
      <c r="BN108" s="35">
        <f t="shared" si="451"/>
        <v>55.525000000000006</v>
      </c>
      <c r="BO108" s="35">
        <f t="shared" si="451"/>
        <v>57.750000000000007</v>
      </c>
      <c r="BP108" s="35">
        <f t="shared" si="451"/>
        <v>59.975000000000009</v>
      </c>
      <c r="BQ108" s="35">
        <f t="shared" si="451"/>
        <v>62.20000000000001</v>
      </c>
      <c r="BR108" s="35">
        <f t="shared" si="451"/>
        <v>64.425000000000011</v>
      </c>
      <c r="BS108" s="35">
        <f t="shared" si="451"/>
        <v>66.650000000000006</v>
      </c>
      <c r="BT108" s="35">
        <f t="shared" si="451"/>
        <v>68.875</v>
      </c>
      <c r="BU108" s="35">
        <f t="shared" si="451"/>
        <v>71.099999999999994</v>
      </c>
      <c r="BV108" s="35">
        <f t="shared" si="451"/>
        <v>73.324999999999989</v>
      </c>
      <c r="BW108" s="35">
        <f t="shared" si="451"/>
        <v>75.549999999999983</v>
      </c>
      <c r="BX108" s="35">
        <f t="shared" si="451"/>
        <v>77.774999999999977</v>
      </c>
      <c r="BY108" s="33">
        <f t="shared" si="411"/>
        <v>80</v>
      </c>
      <c r="BZ108" s="35">
        <f t="shared" ref="BZ108:CR108" si="452">BY108+($CS108-$BY108)/($CS$2-$BY$2)</f>
        <v>77</v>
      </c>
      <c r="CA108" s="35">
        <f t="shared" si="452"/>
        <v>74</v>
      </c>
      <c r="CB108" s="35">
        <f t="shared" si="452"/>
        <v>71</v>
      </c>
      <c r="CC108" s="35">
        <f t="shared" si="452"/>
        <v>68</v>
      </c>
      <c r="CD108" s="35">
        <f t="shared" si="452"/>
        <v>65</v>
      </c>
      <c r="CE108" s="35">
        <f t="shared" si="452"/>
        <v>62</v>
      </c>
      <c r="CF108" s="35">
        <f t="shared" si="452"/>
        <v>59</v>
      </c>
      <c r="CG108" s="35">
        <f t="shared" si="452"/>
        <v>56</v>
      </c>
      <c r="CH108" s="35">
        <f t="shared" si="452"/>
        <v>53</v>
      </c>
      <c r="CI108" s="35">
        <f t="shared" si="452"/>
        <v>50</v>
      </c>
      <c r="CJ108" s="35">
        <f t="shared" si="452"/>
        <v>47</v>
      </c>
      <c r="CK108" s="35">
        <f t="shared" si="452"/>
        <v>44</v>
      </c>
      <c r="CL108" s="35">
        <f t="shared" si="452"/>
        <v>41</v>
      </c>
      <c r="CM108" s="35">
        <f t="shared" si="452"/>
        <v>38</v>
      </c>
      <c r="CN108" s="35">
        <f t="shared" si="452"/>
        <v>35</v>
      </c>
      <c r="CO108" s="35">
        <f t="shared" si="452"/>
        <v>32</v>
      </c>
      <c r="CP108" s="35">
        <f t="shared" si="452"/>
        <v>29</v>
      </c>
      <c r="CQ108" s="35">
        <f t="shared" si="452"/>
        <v>26</v>
      </c>
      <c r="CR108" s="35">
        <f t="shared" si="452"/>
        <v>23</v>
      </c>
      <c r="CS108" s="33">
        <f t="shared" si="413"/>
        <v>20</v>
      </c>
    </row>
    <row r="109" spans="1:97" customFormat="1" x14ac:dyDescent="0.35">
      <c r="A109" s="107" t="s">
        <v>145</v>
      </c>
      <c r="B109" s="18" t="s">
        <v>23</v>
      </c>
      <c r="C109" s="49" t="s">
        <v>188</v>
      </c>
      <c r="D109" s="49"/>
      <c r="E109" s="20" t="s">
        <v>191</v>
      </c>
      <c r="F109" s="36" t="s">
        <v>182</v>
      </c>
      <c r="G109" s="132">
        <v>33.299999999999997</v>
      </c>
      <c r="H109" s="133"/>
      <c r="I109" s="133"/>
      <c r="J109" s="187">
        <v>0</v>
      </c>
      <c r="K109" s="188">
        <v>0</v>
      </c>
      <c r="L109" s="189">
        <v>0</v>
      </c>
      <c r="M109" s="190">
        <v>0</v>
      </c>
      <c r="N109" s="191">
        <v>0</v>
      </c>
      <c r="O109" s="192">
        <v>0</v>
      </c>
      <c r="P109" s="193">
        <v>0</v>
      </c>
      <c r="Q109" s="194">
        <v>0</v>
      </c>
      <c r="R109" s="130">
        <v>0</v>
      </c>
      <c r="S109">
        <v>0</v>
      </c>
      <c r="T109">
        <v>0</v>
      </c>
      <c r="U109">
        <v>0</v>
      </c>
      <c r="W109" s="34">
        <f t="shared" si="414"/>
        <v>33.299999999999997</v>
      </c>
      <c r="X109" s="106">
        <f t="shared" ref="X109:AL109" si="453">W109+($AM109-$W109)/($AM$2-$W$2)</f>
        <v>31.218749999999996</v>
      </c>
      <c r="Y109" s="106">
        <f t="shared" si="453"/>
        <v>29.137499999999996</v>
      </c>
      <c r="Z109" s="106">
        <f t="shared" si="453"/>
        <v>27.056249999999995</v>
      </c>
      <c r="AA109" s="106">
        <f t="shared" si="453"/>
        <v>24.974999999999994</v>
      </c>
      <c r="AB109" s="106">
        <f t="shared" si="453"/>
        <v>22.893749999999994</v>
      </c>
      <c r="AC109" s="106">
        <f t="shared" si="453"/>
        <v>20.812499999999993</v>
      </c>
      <c r="AD109" s="106">
        <f t="shared" si="453"/>
        <v>18.731249999999992</v>
      </c>
      <c r="AE109" s="106">
        <f t="shared" si="453"/>
        <v>16.649999999999991</v>
      </c>
      <c r="AF109" s="106">
        <f t="shared" si="453"/>
        <v>14.568749999999991</v>
      </c>
      <c r="AG109" s="106">
        <f t="shared" si="453"/>
        <v>12.48749999999999</v>
      </c>
      <c r="AH109" s="106">
        <f t="shared" si="453"/>
        <v>10.406249999999989</v>
      </c>
      <c r="AI109" s="106">
        <f t="shared" si="453"/>
        <v>8.3249999999999886</v>
      </c>
      <c r="AJ109" s="106">
        <f t="shared" si="453"/>
        <v>6.2437499999999888</v>
      </c>
      <c r="AK109" s="106">
        <f t="shared" si="453"/>
        <v>4.162499999999989</v>
      </c>
      <c r="AL109" s="106">
        <f t="shared" si="453"/>
        <v>2.0812499999999892</v>
      </c>
      <c r="AM109" s="106">
        <f t="shared" si="416"/>
        <v>0</v>
      </c>
      <c r="AN109" s="106">
        <f t="shared" ref="AN109:BF109" si="454">AM109+($BG109-$AM109)/($BG$2-$AM$2)</f>
        <v>0</v>
      </c>
      <c r="AO109" s="106">
        <f t="shared" si="454"/>
        <v>0</v>
      </c>
      <c r="AP109" s="106">
        <f t="shared" si="454"/>
        <v>0</v>
      </c>
      <c r="AQ109" s="106">
        <f t="shared" si="454"/>
        <v>0</v>
      </c>
      <c r="AR109" s="106">
        <f t="shared" si="454"/>
        <v>0</v>
      </c>
      <c r="AS109" s="106">
        <f t="shared" si="454"/>
        <v>0</v>
      </c>
      <c r="AT109" s="106">
        <f t="shared" si="454"/>
        <v>0</v>
      </c>
      <c r="AU109" s="106">
        <f t="shared" si="454"/>
        <v>0</v>
      </c>
      <c r="AV109" s="106">
        <f t="shared" si="454"/>
        <v>0</v>
      </c>
      <c r="AW109" s="106">
        <f t="shared" si="454"/>
        <v>0</v>
      </c>
      <c r="AX109" s="106">
        <f t="shared" si="454"/>
        <v>0</v>
      </c>
      <c r="AY109" s="106">
        <f t="shared" si="454"/>
        <v>0</v>
      </c>
      <c r="AZ109" s="106">
        <f t="shared" si="454"/>
        <v>0</v>
      </c>
      <c r="BA109" s="106">
        <f t="shared" si="454"/>
        <v>0</v>
      </c>
      <c r="BB109" s="106">
        <f t="shared" si="454"/>
        <v>0</v>
      </c>
      <c r="BC109" s="106">
        <f t="shared" si="454"/>
        <v>0</v>
      </c>
      <c r="BD109" s="106">
        <f t="shared" si="454"/>
        <v>0</v>
      </c>
      <c r="BE109" s="106">
        <f t="shared" si="454"/>
        <v>0</v>
      </c>
      <c r="BF109" s="106">
        <f t="shared" si="454"/>
        <v>0</v>
      </c>
      <c r="BG109" s="106">
        <f t="shared" si="418"/>
        <v>0</v>
      </c>
      <c r="BI109" s="34">
        <f t="shared" si="409"/>
        <v>33.299999999999997</v>
      </c>
      <c r="BJ109" s="35">
        <f t="shared" ref="BJ109:BX109" si="455">BI109+($BY109-$BI109)/($BY$2-$BI$2)</f>
        <v>31.218749999999996</v>
      </c>
      <c r="BK109" s="35">
        <f t="shared" si="455"/>
        <v>29.137499999999996</v>
      </c>
      <c r="BL109" s="35">
        <f t="shared" si="455"/>
        <v>27.056249999999995</v>
      </c>
      <c r="BM109" s="35">
        <f t="shared" si="455"/>
        <v>24.974999999999994</v>
      </c>
      <c r="BN109" s="35">
        <f t="shared" si="455"/>
        <v>22.893749999999994</v>
      </c>
      <c r="BO109" s="35">
        <f t="shared" si="455"/>
        <v>20.812499999999993</v>
      </c>
      <c r="BP109" s="35">
        <f t="shared" si="455"/>
        <v>18.731249999999992</v>
      </c>
      <c r="BQ109" s="35">
        <f t="shared" si="455"/>
        <v>16.649999999999991</v>
      </c>
      <c r="BR109" s="35">
        <f t="shared" si="455"/>
        <v>14.568749999999991</v>
      </c>
      <c r="BS109" s="35">
        <f t="shared" si="455"/>
        <v>12.48749999999999</v>
      </c>
      <c r="BT109" s="35">
        <f t="shared" si="455"/>
        <v>10.406249999999989</v>
      </c>
      <c r="BU109" s="35">
        <f t="shared" si="455"/>
        <v>8.3249999999999886</v>
      </c>
      <c r="BV109" s="35">
        <f t="shared" si="455"/>
        <v>6.2437499999999888</v>
      </c>
      <c r="BW109" s="35">
        <f t="shared" si="455"/>
        <v>4.162499999999989</v>
      </c>
      <c r="BX109" s="35">
        <f t="shared" si="455"/>
        <v>2.0812499999999892</v>
      </c>
      <c r="BY109" s="33">
        <f t="shared" si="411"/>
        <v>0</v>
      </c>
      <c r="BZ109" s="35">
        <f t="shared" ref="BZ109:CR109" si="456">BY109+($CS109-$BY109)/($CS$2-$BY$2)</f>
        <v>0</v>
      </c>
      <c r="CA109" s="35">
        <f t="shared" si="456"/>
        <v>0</v>
      </c>
      <c r="CB109" s="35">
        <f t="shared" si="456"/>
        <v>0</v>
      </c>
      <c r="CC109" s="35">
        <f t="shared" si="456"/>
        <v>0</v>
      </c>
      <c r="CD109" s="35">
        <f t="shared" si="456"/>
        <v>0</v>
      </c>
      <c r="CE109" s="35">
        <f t="shared" si="456"/>
        <v>0</v>
      </c>
      <c r="CF109" s="35">
        <f t="shared" si="456"/>
        <v>0</v>
      </c>
      <c r="CG109" s="35">
        <f t="shared" si="456"/>
        <v>0</v>
      </c>
      <c r="CH109" s="35">
        <f t="shared" si="456"/>
        <v>0</v>
      </c>
      <c r="CI109" s="35">
        <f t="shared" si="456"/>
        <v>0</v>
      </c>
      <c r="CJ109" s="35">
        <f t="shared" si="456"/>
        <v>0</v>
      </c>
      <c r="CK109" s="35">
        <f t="shared" si="456"/>
        <v>0</v>
      </c>
      <c r="CL109" s="35">
        <f t="shared" si="456"/>
        <v>0</v>
      </c>
      <c r="CM109" s="35">
        <f t="shared" si="456"/>
        <v>0</v>
      </c>
      <c r="CN109" s="35">
        <f t="shared" si="456"/>
        <v>0</v>
      </c>
      <c r="CO109" s="35">
        <f t="shared" si="456"/>
        <v>0</v>
      </c>
      <c r="CP109" s="35">
        <f t="shared" si="456"/>
        <v>0</v>
      </c>
      <c r="CQ109" s="35">
        <f t="shared" si="456"/>
        <v>0</v>
      </c>
      <c r="CR109" s="35">
        <f t="shared" si="456"/>
        <v>0</v>
      </c>
      <c r="CS109" s="33">
        <f t="shared" si="413"/>
        <v>0</v>
      </c>
    </row>
    <row r="110" spans="1:97" customFormat="1" x14ac:dyDescent="0.35">
      <c r="A110" s="107" t="s">
        <v>145</v>
      </c>
      <c r="B110" s="18" t="s">
        <v>23</v>
      </c>
      <c r="C110" s="49" t="s">
        <v>188</v>
      </c>
      <c r="D110" s="49"/>
      <c r="E110" s="20" t="s">
        <v>192</v>
      </c>
      <c r="F110" s="36" t="s">
        <v>182</v>
      </c>
      <c r="G110" s="132">
        <v>11.1</v>
      </c>
      <c r="H110" s="133"/>
      <c r="I110" s="133"/>
      <c r="J110" s="187">
        <v>4</v>
      </c>
      <c r="K110" s="188">
        <v>0</v>
      </c>
      <c r="L110" s="189">
        <v>8</v>
      </c>
      <c r="M110" s="190">
        <v>0</v>
      </c>
      <c r="N110" s="191">
        <v>12</v>
      </c>
      <c r="O110" s="192">
        <v>0</v>
      </c>
      <c r="P110" s="193">
        <v>10</v>
      </c>
      <c r="Q110" s="194">
        <v>0</v>
      </c>
      <c r="R110" s="130">
        <v>10</v>
      </c>
      <c r="S110">
        <v>0</v>
      </c>
      <c r="T110">
        <v>12</v>
      </c>
      <c r="U110">
        <v>0</v>
      </c>
      <c r="V110" t="s">
        <v>190</v>
      </c>
      <c r="W110" s="34">
        <f t="shared" si="414"/>
        <v>11.1</v>
      </c>
      <c r="X110" s="106">
        <f t="shared" ref="X110:AL110" si="457">W110+($AM110-$W110)/($AM$2-$W$2)</f>
        <v>11.03125</v>
      </c>
      <c r="Y110" s="106">
        <f t="shared" si="457"/>
        <v>10.9625</v>
      </c>
      <c r="Z110" s="106">
        <f t="shared" si="457"/>
        <v>10.893750000000001</v>
      </c>
      <c r="AA110" s="106">
        <f t="shared" si="457"/>
        <v>10.825000000000001</v>
      </c>
      <c r="AB110" s="106">
        <f t="shared" si="457"/>
        <v>10.756250000000001</v>
      </c>
      <c r="AC110" s="106">
        <f t="shared" si="457"/>
        <v>10.687500000000002</v>
      </c>
      <c r="AD110" s="106">
        <f t="shared" si="457"/>
        <v>10.618750000000002</v>
      </c>
      <c r="AE110" s="106">
        <f t="shared" si="457"/>
        <v>10.550000000000002</v>
      </c>
      <c r="AF110" s="106">
        <f t="shared" si="457"/>
        <v>10.481250000000003</v>
      </c>
      <c r="AG110" s="106">
        <f t="shared" si="457"/>
        <v>10.412500000000003</v>
      </c>
      <c r="AH110" s="106">
        <f t="shared" si="457"/>
        <v>10.343750000000004</v>
      </c>
      <c r="AI110" s="106">
        <f t="shared" si="457"/>
        <v>10.275000000000004</v>
      </c>
      <c r="AJ110" s="106">
        <f t="shared" si="457"/>
        <v>10.206250000000004</v>
      </c>
      <c r="AK110" s="106">
        <f t="shared" si="457"/>
        <v>10.137500000000005</v>
      </c>
      <c r="AL110" s="106">
        <f t="shared" si="457"/>
        <v>10.068750000000005</v>
      </c>
      <c r="AM110" s="106">
        <f t="shared" si="416"/>
        <v>10</v>
      </c>
      <c r="AN110" s="106">
        <f t="shared" ref="AN110:BF110" si="458">AM110+($BG110-$AM110)/($BG$2-$AM$2)</f>
        <v>9.5</v>
      </c>
      <c r="AO110" s="106">
        <f t="shared" si="458"/>
        <v>9</v>
      </c>
      <c r="AP110" s="106">
        <f t="shared" si="458"/>
        <v>8.5</v>
      </c>
      <c r="AQ110" s="106">
        <f t="shared" si="458"/>
        <v>8</v>
      </c>
      <c r="AR110" s="106">
        <f t="shared" si="458"/>
        <v>7.5</v>
      </c>
      <c r="AS110" s="106">
        <f t="shared" si="458"/>
        <v>7</v>
      </c>
      <c r="AT110" s="106">
        <f t="shared" si="458"/>
        <v>6.5</v>
      </c>
      <c r="AU110" s="106">
        <f t="shared" si="458"/>
        <v>6</v>
      </c>
      <c r="AV110" s="106">
        <f t="shared" si="458"/>
        <v>5.5</v>
      </c>
      <c r="AW110" s="106">
        <f t="shared" si="458"/>
        <v>5</v>
      </c>
      <c r="AX110" s="106">
        <f t="shared" si="458"/>
        <v>4.5</v>
      </c>
      <c r="AY110" s="106">
        <f t="shared" si="458"/>
        <v>4</v>
      </c>
      <c r="AZ110" s="106">
        <f t="shared" si="458"/>
        <v>3.5</v>
      </c>
      <c r="BA110" s="106">
        <f t="shared" si="458"/>
        <v>3</v>
      </c>
      <c r="BB110" s="106">
        <f t="shared" si="458"/>
        <v>2.5</v>
      </c>
      <c r="BC110" s="106">
        <f t="shared" si="458"/>
        <v>2</v>
      </c>
      <c r="BD110" s="106">
        <f t="shared" si="458"/>
        <v>1.5</v>
      </c>
      <c r="BE110" s="106">
        <f t="shared" si="458"/>
        <v>1</v>
      </c>
      <c r="BF110" s="106">
        <f t="shared" si="458"/>
        <v>0.5</v>
      </c>
      <c r="BG110" s="106">
        <f t="shared" si="418"/>
        <v>0</v>
      </c>
      <c r="BI110" s="34">
        <f t="shared" si="409"/>
        <v>11.1</v>
      </c>
      <c r="BJ110" s="35">
        <f t="shared" ref="BJ110:BX110" si="459">BI110+($BY110-$BI110)/($BY$2-$BI$2)</f>
        <v>11.15625</v>
      </c>
      <c r="BK110" s="35">
        <f t="shared" si="459"/>
        <v>11.2125</v>
      </c>
      <c r="BL110" s="35">
        <f t="shared" si="459"/>
        <v>11.268750000000001</v>
      </c>
      <c r="BM110" s="35">
        <f t="shared" si="459"/>
        <v>11.325000000000001</v>
      </c>
      <c r="BN110" s="35">
        <f t="shared" si="459"/>
        <v>11.381250000000001</v>
      </c>
      <c r="BO110" s="35">
        <f t="shared" si="459"/>
        <v>11.437500000000002</v>
      </c>
      <c r="BP110" s="35">
        <f t="shared" si="459"/>
        <v>11.493750000000002</v>
      </c>
      <c r="BQ110" s="35">
        <f t="shared" si="459"/>
        <v>11.550000000000002</v>
      </c>
      <c r="BR110" s="35">
        <f t="shared" si="459"/>
        <v>11.606250000000003</v>
      </c>
      <c r="BS110" s="35">
        <f t="shared" si="459"/>
        <v>11.662500000000003</v>
      </c>
      <c r="BT110" s="35">
        <f t="shared" si="459"/>
        <v>11.718750000000004</v>
      </c>
      <c r="BU110" s="35">
        <f t="shared" si="459"/>
        <v>11.775000000000004</v>
      </c>
      <c r="BV110" s="35">
        <f t="shared" si="459"/>
        <v>11.831250000000004</v>
      </c>
      <c r="BW110" s="35">
        <f t="shared" si="459"/>
        <v>11.887500000000005</v>
      </c>
      <c r="BX110" s="35">
        <f t="shared" si="459"/>
        <v>11.943750000000005</v>
      </c>
      <c r="BY110" s="33">
        <f t="shared" si="411"/>
        <v>12</v>
      </c>
      <c r="BZ110" s="35">
        <f t="shared" ref="BZ110:CR110" si="460">BY110+($CS110-$BY110)/($CS$2-$BY$2)</f>
        <v>11.4</v>
      </c>
      <c r="CA110" s="35">
        <f t="shared" si="460"/>
        <v>10.8</v>
      </c>
      <c r="CB110" s="35">
        <f t="shared" si="460"/>
        <v>10.200000000000001</v>
      </c>
      <c r="CC110" s="35">
        <f t="shared" si="460"/>
        <v>9.6000000000000014</v>
      </c>
      <c r="CD110" s="35">
        <f t="shared" si="460"/>
        <v>9.0000000000000018</v>
      </c>
      <c r="CE110" s="35">
        <f t="shared" si="460"/>
        <v>8.4000000000000021</v>
      </c>
      <c r="CF110" s="35">
        <f t="shared" si="460"/>
        <v>7.8000000000000025</v>
      </c>
      <c r="CG110" s="35">
        <f t="shared" si="460"/>
        <v>7.2000000000000028</v>
      </c>
      <c r="CH110" s="35">
        <f t="shared" si="460"/>
        <v>6.6000000000000032</v>
      </c>
      <c r="CI110" s="35">
        <f t="shared" si="460"/>
        <v>6.0000000000000036</v>
      </c>
      <c r="CJ110" s="35">
        <f t="shared" si="460"/>
        <v>5.4000000000000039</v>
      </c>
      <c r="CK110" s="35">
        <f t="shared" si="460"/>
        <v>4.8000000000000043</v>
      </c>
      <c r="CL110" s="35">
        <f t="shared" si="460"/>
        <v>4.2000000000000046</v>
      </c>
      <c r="CM110" s="35">
        <f t="shared" si="460"/>
        <v>3.6000000000000045</v>
      </c>
      <c r="CN110" s="35">
        <f t="shared" si="460"/>
        <v>3.0000000000000044</v>
      </c>
      <c r="CO110" s="35">
        <f t="shared" si="460"/>
        <v>2.4000000000000044</v>
      </c>
      <c r="CP110" s="35">
        <f t="shared" si="460"/>
        <v>1.8000000000000043</v>
      </c>
      <c r="CQ110" s="35">
        <f t="shared" si="460"/>
        <v>1.2000000000000042</v>
      </c>
      <c r="CR110" s="35">
        <f t="shared" si="460"/>
        <v>0.6000000000000042</v>
      </c>
      <c r="CS110" s="33">
        <f t="shared" si="413"/>
        <v>0</v>
      </c>
    </row>
    <row r="111" spans="1:97" s="212" customFormat="1" x14ac:dyDescent="0.35">
      <c r="A111" s="196" t="s">
        <v>145</v>
      </c>
      <c r="B111" s="197" t="s">
        <v>23</v>
      </c>
      <c r="C111" s="198" t="s">
        <v>188</v>
      </c>
      <c r="D111" s="198"/>
      <c r="E111" s="199" t="s">
        <v>193</v>
      </c>
      <c r="F111" s="200" t="s">
        <v>182</v>
      </c>
      <c r="G111" s="201">
        <v>44.4</v>
      </c>
      <c r="H111" s="202"/>
      <c r="I111" s="202"/>
      <c r="J111" s="203">
        <v>10</v>
      </c>
      <c r="K111" s="204">
        <v>0</v>
      </c>
      <c r="L111" s="205">
        <v>40</v>
      </c>
      <c r="M111" s="206">
        <v>0</v>
      </c>
      <c r="N111" s="207">
        <v>5</v>
      </c>
      <c r="O111" s="208">
        <v>0</v>
      </c>
      <c r="P111" s="209">
        <v>0</v>
      </c>
      <c r="Q111" s="210">
        <v>0</v>
      </c>
      <c r="R111" s="211">
        <v>15</v>
      </c>
      <c r="S111" s="212">
        <v>0</v>
      </c>
      <c r="T111" s="212">
        <v>40</v>
      </c>
      <c r="U111" s="212">
        <v>0</v>
      </c>
      <c r="V111" s="212" t="s">
        <v>190</v>
      </c>
      <c r="W111" s="34">
        <f t="shared" si="414"/>
        <v>44.4</v>
      </c>
      <c r="X111" s="106">
        <f t="shared" ref="X111:AL111" si="461">W111+($AM111-$W111)/($AM$2-$W$2)</f>
        <v>42.5625</v>
      </c>
      <c r="Y111" s="106">
        <f t="shared" si="461"/>
        <v>40.725000000000001</v>
      </c>
      <c r="Z111" s="106">
        <f t="shared" si="461"/>
        <v>38.887500000000003</v>
      </c>
      <c r="AA111" s="106">
        <f t="shared" si="461"/>
        <v>37.050000000000004</v>
      </c>
      <c r="AB111" s="106">
        <f t="shared" si="461"/>
        <v>35.212500000000006</v>
      </c>
      <c r="AC111" s="106">
        <f t="shared" si="461"/>
        <v>33.375000000000007</v>
      </c>
      <c r="AD111" s="106">
        <f t="shared" si="461"/>
        <v>31.537500000000009</v>
      </c>
      <c r="AE111" s="106">
        <f t="shared" si="461"/>
        <v>29.70000000000001</v>
      </c>
      <c r="AF111" s="106">
        <f t="shared" si="461"/>
        <v>27.862500000000011</v>
      </c>
      <c r="AG111" s="106">
        <f t="shared" si="461"/>
        <v>26.025000000000013</v>
      </c>
      <c r="AH111" s="106">
        <f t="shared" si="461"/>
        <v>24.187500000000014</v>
      </c>
      <c r="AI111" s="106">
        <f t="shared" si="461"/>
        <v>22.350000000000016</v>
      </c>
      <c r="AJ111" s="106">
        <f t="shared" si="461"/>
        <v>20.512500000000017</v>
      </c>
      <c r="AK111" s="106">
        <f t="shared" si="461"/>
        <v>18.675000000000018</v>
      </c>
      <c r="AL111" s="106">
        <f t="shared" si="461"/>
        <v>16.83750000000002</v>
      </c>
      <c r="AM111" s="106">
        <f t="shared" si="416"/>
        <v>15</v>
      </c>
      <c r="AN111" s="106">
        <f t="shared" ref="AN111:BF111" si="462">AM111+($BG111-$AM111)/($BG$2-$AM$2)</f>
        <v>14.25</v>
      </c>
      <c r="AO111" s="106">
        <f t="shared" si="462"/>
        <v>13.5</v>
      </c>
      <c r="AP111" s="106">
        <f t="shared" si="462"/>
        <v>12.75</v>
      </c>
      <c r="AQ111" s="106">
        <f t="shared" si="462"/>
        <v>12</v>
      </c>
      <c r="AR111" s="106">
        <f t="shared" si="462"/>
        <v>11.25</v>
      </c>
      <c r="AS111" s="106">
        <f t="shared" si="462"/>
        <v>10.5</v>
      </c>
      <c r="AT111" s="106">
        <f t="shared" si="462"/>
        <v>9.75</v>
      </c>
      <c r="AU111" s="106">
        <f t="shared" si="462"/>
        <v>9</v>
      </c>
      <c r="AV111" s="106">
        <f t="shared" si="462"/>
        <v>8.25</v>
      </c>
      <c r="AW111" s="106">
        <f t="shared" si="462"/>
        <v>7.5</v>
      </c>
      <c r="AX111" s="106">
        <f t="shared" si="462"/>
        <v>6.75</v>
      </c>
      <c r="AY111" s="106">
        <f t="shared" si="462"/>
        <v>6</v>
      </c>
      <c r="AZ111" s="106">
        <f t="shared" si="462"/>
        <v>5.25</v>
      </c>
      <c r="BA111" s="106">
        <f t="shared" si="462"/>
        <v>4.5</v>
      </c>
      <c r="BB111" s="106">
        <f t="shared" si="462"/>
        <v>3.75</v>
      </c>
      <c r="BC111" s="106">
        <f t="shared" si="462"/>
        <v>3</v>
      </c>
      <c r="BD111" s="106">
        <f t="shared" si="462"/>
        <v>2.25</v>
      </c>
      <c r="BE111" s="106">
        <f t="shared" si="462"/>
        <v>1.5</v>
      </c>
      <c r="BF111" s="106">
        <f t="shared" si="462"/>
        <v>0.75</v>
      </c>
      <c r="BG111" s="106">
        <f t="shared" si="418"/>
        <v>0</v>
      </c>
      <c r="BI111" s="34">
        <f t="shared" si="409"/>
        <v>44.4</v>
      </c>
      <c r="BJ111" s="35">
        <f t="shared" ref="BJ111:BX111" si="463">BI111+($BY111-$BI111)/($BY$2-$BI$2)</f>
        <v>44.125</v>
      </c>
      <c r="BK111" s="35">
        <f t="shared" si="463"/>
        <v>43.85</v>
      </c>
      <c r="BL111" s="35">
        <f t="shared" si="463"/>
        <v>43.575000000000003</v>
      </c>
      <c r="BM111" s="35">
        <f t="shared" si="463"/>
        <v>43.300000000000004</v>
      </c>
      <c r="BN111" s="35">
        <f t="shared" si="463"/>
        <v>43.025000000000006</v>
      </c>
      <c r="BO111" s="35">
        <f t="shared" si="463"/>
        <v>42.750000000000007</v>
      </c>
      <c r="BP111" s="35">
        <f t="shared" si="463"/>
        <v>42.475000000000009</v>
      </c>
      <c r="BQ111" s="35">
        <f t="shared" si="463"/>
        <v>42.20000000000001</v>
      </c>
      <c r="BR111" s="35">
        <f t="shared" si="463"/>
        <v>41.925000000000011</v>
      </c>
      <c r="BS111" s="35">
        <f t="shared" si="463"/>
        <v>41.650000000000013</v>
      </c>
      <c r="BT111" s="35">
        <f t="shared" si="463"/>
        <v>41.375000000000014</v>
      </c>
      <c r="BU111" s="35">
        <f t="shared" si="463"/>
        <v>41.100000000000016</v>
      </c>
      <c r="BV111" s="35">
        <f t="shared" si="463"/>
        <v>40.825000000000017</v>
      </c>
      <c r="BW111" s="35">
        <f t="shared" si="463"/>
        <v>40.550000000000018</v>
      </c>
      <c r="BX111" s="35">
        <f t="shared" si="463"/>
        <v>40.27500000000002</v>
      </c>
      <c r="BY111" s="33">
        <f t="shared" si="411"/>
        <v>40</v>
      </c>
      <c r="BZ111" s="35">
        <f t="shared" ref="BZ111:CR111" si="464">BY111+($CS111-$BY111)/($CS$2-$BY$2)</f>
        <v>38</v>
      </c>
      <c r="CA111" s="35">
        <f t="shared" si="464"/>
        <v>36</v>
      </c>
      <c r="CB111" s="35">
        <f t="shared" si="464"/>
        <v>34</v>
      </c>
      <c r="CC111" s="35">
        <f t="shared" si="464"/>
        <v>32</v>
      </c>
      <c r="CD111" s="35">
        <f t="shared" si="464"/>
        <v>30</v>
      </c>
      <c r="CE111" s="35">
        <f t="shared" si="464"/>
        <v>28</v>
      </c>
      <c r="CF111" s="35">
        <f t="shared" si="464"/>
        <v>26</v>
      </c>
      <c r="CG111" s="35">
        <f t="shared" si="464"/>
        <v>24</v>
      </c>
      <c r="CH111" s="35">
        <f t="shared" si="464"/>
        <v>22</v>
      </c>
      <c r="CI111" s="35">
        <f t="shared" si="464"/>
        <v>20</v>
      </c>
      <c r="CJ111" s="35">
        <f t="shared" si="464"/>
        <v>18</v>
      </c>
      <c r="CK111" s="35">
        <f t="shared" si="464"/>
        <v>16</v>
      </c>
      <c r="CL111" s="35">
        <f t="shared" si="464"/>
        <v>14</v>
      </c>
      <c r="CM111" s="35">
        <f t="shared" si="464"/>
        <v>12</v>
      </c>
      <c r="CN111" s="35">
        <f t="shared" si="464"/>
        <v>10</v>
      </c>
      <c r="CO111" s="35">
        <f t="shared" si="464"/>
        <v>8</v>
      </c>
      <c r="CP111" s="35">
        <f t="shared" si="464"/>
        <v>6</v>
      </c>
      <c r="CQ111" s="35">
        <f t="shared" si="464"/>
        <v>4</v>
      </c>
      <c r="CR111" s="35">
        <f t="shared" si="464"/>
        <v>2</v>
      </c>
      <c r="CS111" s="33">
        <f t="shared" si="413"/>
        <v>0</v>
      </c>
    </row>
    <row r="112" spans="1:97" ht="14.4" customHeight="1" x14ac:dyDescent="0.35">
      <c r="A112" s="90" t="s">
        <v>194</v>
      </c>
      <c r="B112" s="91" t="s">
        <v>23</v>
      </c>
      <c r="C112" s="92" t="s">
        <v>195</v>
      </c>
      <c r="D112" s="92"/>
      <c r="E112" s="93" t="s">
        <v>25</v>
      </c>
      <c r="F112" s="90"/>
      <c r="G112" s="213"/>
      <c r="H112" s="214">
        <v>3.2000000000000001E-2</v>
      </c>
      <c r="I112" s="215">
        <v>0.1</v>
      </c>
      <c r="J112" s="216">
        <v>-9.0999999999999998E-2</v>
      </c>
      <c r="K112" s="217">
        <v>-0.25</v>
      </c>
      <c r="L112" s="218">
        <v>0</v>
      </c>
      <c r="M112" s="219">
        <v>0</v>
      </c>
      <c r="N112" s="220">
        <v>3.2000000000000001E-2</v>
      </c>
      <c r="O112" s="221">
        <v>0.1</v>
      </c>
      <c r="P112" s="222">
        <v>6.3E-2</v>
      </c>
      <c r="Q112" s="223">
        <v>0.2</v>
      </c>
      <c r="R112" s="224">
        <f t="shared" ref="R112:R139" si="465">H112</f>
        <v>3.2000000000000001E-2</v>
      </c>
      <c r="S112" s="224">
        <f t="shared" ref="S112:S139" si="466">I112</f>
        <v>0.1</v>
      </c>
      <c r="T112" s="131">
        <f t="shared" ref="T112:T122" si="467">L112</f>
        <v>0</v>
      </c>
      <c r="U112" s="131">
        <f t="shared" ref="U112:U122" si="468">M112</f>
        <v>0</v>
      </c>
      <c r="V112" s="1" t="s">
        <v>196</v>
      </c>
      <c r="W112" s="34">
        <f t="shared" si="414"/>
        <v>0</v>
      </c>
      <c r="X112" s="35">
        <f t="shared" ref="X112:AL112" si="469">W112+($AM112-$W112)/($AM$2-$W$2)</f>
        <v>2E-3</v>
      </c>
      <c r="Y112" s="35">
        <f t="shared" si="469"/>
        <v>4.0000000000000001E-3</v>
      </c>
      <c r="Z112" s="35">
        <f t="shared" si="469"/>
        <v>6.0000000000000001E-3</v>
      </c>
      <c r="AA112" s="35">
        <f t="shared" si="469"/>
        <v>8.0000000000000002E-3</v>
      </c>
      <c r="AB112" s="35">
        <f t="shared" si="469"/>
        <v>0.01</v>
      </c>
      <c r="AC112" s="35">
        <f t="shared" si="469"/>
        <v>1.2E-2</v>
      </c>
      <c r="AD112" s="35">
        <f t="shared" si="469"/>
        <v>1.4E-2</v>
      </c>
      <c r="AE112" s="35">
        <f t="shared" si="469"/>
        <v>1.6E-2</v>
      </c>
      <c r="AF112" s="35">
        <f t="shared" si="469"/>
        <v>1.8000000000000002E-2</v>
      </c>
      <c r="AG112" s="35">
        <f t="shared" si="469"/>
        <v>2.0000000000000004E-2</v>
      </c>
      <c r="AH112" s="35">
        <f t="shared" si="469"/>
        <v>2.2000000000000006E-2</v>
      </c>
      <c r="AI112" s="35">
        <f t="shared" si="469"/>
        <v>2.4000000000000007E-2</v>
      </c>
      <c r="AJ112" s="35">
        <f t="shared" si="469"/>
        <v>2.6000000000000009E-2</v>
      </c>
      <c r="AK112" s="35">
        <f t="shared" si="469"/>
        <v>2.8000000000000011E-2</v>
      </c>
      <c r="AL112" s="35">
        <f t="shared" si="469"/>
        <v>3.0000000000000013E-2</v>
      </c>
      <c r="AM112" s="33">
        <f t="shared" si="416"/>
        <v>3.2000000000000001E-2</v>
      </c>
      <c r="AN112" s="35">
        <f t="shared" ref="AN112:BF112" si="470">AM112+($BG112-$AM112)/($BG$2-$AM$2)</f>
        <v>3.5400000000000001E-2</v>
      </c>
      <c r="AO112" s="35">
        <f t="shared" si="470"/>
        <v>3.8800000000000001E-2</v>
      </c>
      <c r="AP112" s="35">
        <f t="shared" si="470"/>
        <v>4.2200000000000001E-2</v>
      </c>
      <c r="AQ112" s="35">
        <f t="shared" si="470"/>
        <v>4.5600000000000002E-2</v>
      </c>
      <c r="AR112" s="35">
        <f t="shared" si="470"/>
        <v>4.9000000000000002E-2</v>
      </c>
      <c r="AS112" s="35">
        <f t="shared" si="470"/>
        <v>5.2400000000000002E-2</v>
      </c>
      <c r="AT112" s="35">
        <f t="shared" si="470"/>
        <v>5.5800000000000002E-2</v>
      </c>
      <c r="AU112" s="35">
        <f t="shared" si="470"/>
        <v>5.9200000000000003E-2</v>
      </c>
      <c r="AV112" s="35">
        <f t="shared" si="470"/>
        <v>6.2600000000000003E-2</v>
      </c>
      <c r="AW112" s="35">
        <f t="shared" si="470"/>
        <v>6.6000000000000003E-2</v>
      </c>
      <c r="AX112" s="35">
        <f t="shared" si="470"/>
        <v>6.9400000000000003E-2</v>
      </c>
      <c r="AY112" s="35">
        <f t="shared" si="470"/>
        <v>7.2800000000000004E-2</v>
      </c>
      <c r="AZ112" s="35">
        <f t="shared" si="470"/>
        <v>7.6200000000000004E-2</v>
      </c>
      <c r="BA112" s="35">
        <f t="shared" si="470"/>
        <v>7.9600000000000004E-2</v>
      </c>
      <c r="BB112" s="35">
        <f t="shared" si="470"/>
        <v>8.3000000000000004E-2</v>
      </c>
      <c r="BC112" s="35">
        <f t="shared" si="470"/>
        <v>8.6400000000000005E-2</v>
      </c>
      <c r="BD112" s="35">
        <f t="shared" si="470"/>
        <v>8.9800000000000005E-2</v>
      </c>
      <c r="BE112" s="35">
        <f t="shared" si="470"/>
        <v>9.3200000000000005E-2</v>
      </c>
      <c r="BF112" s="35">
        <f t="shared" si="470"/>
        <v>9.6600000000000005E-2</v>
      </c>
      <c r="BG112" s="33">
        <f t="shared" si="418"/>
        <v>0.1</v>
      </c>
      <c r="BI112" s="34">
        <f t="shared" si="409"/>
        <v>0</v>
      </c>
      <c r="BJ112" s="35">
        <f t="shared" ref="BJ112:BX112" si="471">BI112+($BY112-$BI112)/($BY$2-$BI$2)</f>
        <v>0</v>
      </c>
      <c r="BK112" s="35">
        <f t="shared" si="471"/>
        <v>0</v>
      </c>
      <c r="BL112" s="35">
        <f t="shared" si="471"/>
        <v>0</v>
      </c>
      <c r="BM112" s="35">
        <f t="shared" si="471"/>
        <v>0</v>
      </c>
      <c r="BN112" s="35">
        <f t="shared" si="471"/>
        <v>0</v>
      </c>
      <c r="BO112" s="35">
        <f t="shared" si="471"/>
        <v>0</v>
      </c>
      <c r="BP112" s="35">
        <f t="shared" si="471"/>
        <v>0</v>
      </c>
      <c r="BQ112" s="35">
        <f t="shared" si="471"/>
        <v>0</v>
      </c>
      <c r="BR112" s="35">
        <f t="shared" si="471"/>
        <v>0</v>
      </c>
      <c r="BS112" s="35">
        <f t="shared" si="471"/>
        <v>0</v>
      </c>
      <c r="BT112" s="35">
        <f t="shared" si="471"/>
        <v>0</v>
      </c>
      <c r="BU112" s="35">
        <f t="shared" si="471"/>
        <v>0</v>
      </c>
      <c r="BV112" s="35">
        <f t="shared" si="471"/>
        <v>0</v>
      </c>
      <c r="BW112" s="35">
        <f t="shared" si="471"/>
        <v>0</v>
      </c>
      <c r="BX112" s="35">
        <f t="shared" si="471"/>
        <v>0</v>
      </c>
      <c r="BY112" s="33">
        <f t="shared" si="411"/>
        <v>0</v>
      </c>
      <c r="BZ112" s="35">
        <f t="shared" ref="BZ112:CR112" si="472">BY112+($CS112-$BY112)/($CS$2-$BY$2)</f>
        <v>0</v>
      </c>
      <c r="CA112" s="35">
        <f t="shared" si="472"/>
        <v>0</v>
      </c>
      <c r="CB112" s="35">
        <f t="shared" si="472"/>
        <v>0</v>
      </c>
      <c r="CC112" s="35">
        <f t="shared" si="472"/>
        <v>0</v>
      </c>
      <c r="CD112" s="35">
        <f t="shared" si="472"/>
        <v>0</v>
      </c>
      <c r="CE112" s="35">
        <f t="shared" si="472"/>
        <v>0</v>
      </c>
      <c r="CF112" s="35">
        <f t="shared" si="472"/>
        <v>0</v>
      </c>
      <c r="CG112" s="35">
        <f t="shared" si="472"/>
        <v>0</v>
      </c>
      <c r="CH112" s="35">
        <f t="shared" si="472"/>
        <v>0</v>
      </c>
      <c r="CI112" s="35">
        <f t="shared" si="472"/>
        <v>0</v>
      </c>
      <c r="CJ112" s="35">
        <f t="shared" si="472"/>
        <v>0</v>
      </c>
      <c r="CK112" s="35">
        <f t="shared" si="472"/>
        <v>0</v>
      </c>
      <c r="CL112" s="35">
        <f t="shared" si="472"/>
        <v>0</v>
      </c>
      <c r="CM112" s="35">
        <f t="shared" si="472"/>
        <v>0</v>
      </c>
      <c r="CN112" s="35">
        <f t="shared" si="472"/>
        <v>0</v>
      </c>
      <c r="CO112" s="35">
        <f t="shared" si="472"/>
        <v>0</v>
      </c>
      <c r="CP112" s="35">
        <f t="shared" si="472"/>
        <v>0</v>
      </c>
      <c r="CQ112" s="35">
        <f t="shared" si="472"/>
        <v>0</v>
      </c>
      <c r="CR112" s="35">
        <f t="shared" si="472"/>
        <v>0</v>
      </c>
      <c r="CS112" s="33">
        <f t="shared" si="413"/>
        <v>0</v>
      </c>
    </row>
    <row r="113" spans="1:97" x14ac:dyDescent="0.35">
      <c r="A113" s="107" t="s">
        <v>194</v>
      </c>
      <c r="B113" s="18" t="s">
        <v>23</v>
      </c>
      <c r="C113" s="49" t="s">
        <v>197</v>
      </c>
      <c r="D113" s="49"/>
      <c r="E113" s="20" t="s">
        <v>25</v>
      </c>
      <c r="F113" s="107"/>
      <c r="G113" s="225"/>
      <c r="H113" s="214">
        <v>3.2000000000000001E-2</v>
      </c>
      <c r="I113" s="215">
        <v>0.1</v>
      </c>
      <c r="J113" s="226">
        <v>-9.0999999999999998E-2</v>
      </c>
      <c r="K113" s="227">
        <v>-0.25</v>
      </c>
      <c r="L113" s="228">
        <v>0</v>
      </c>
      <c r="M113" s="229">
        <v>0</v>
      </c>
      <c r="N113" s="230">
        <v>3.2000000000000001E-2</v>
      </c>
      <c r="O113" s="231">
        <v>0.1</v>
      </c>
      <c r="P113" s="232">
        <v>6.3E-2</v>
      </c>
      <c r="Q113" s="233">
        <v>0.2</v>
      </c>
      <c r="R113" s="224">
        <f t="shared" si="465"/>
        <v>3.2000000000000001E-2</v>
      </c>
      <c r="S113" s="224">
        <f t="shared" si="466"/>
        <v>0.1</v>
      </c>
      <c r="T113" s="131">
        <f t="shared" si="467"/>
        <v>0</v>
      </c>
      <c r="U113" s="131">
        <f t="shared" si="468"/>
        <v>0</v>
      </c>
      <c r="W113" s="34">
        <f t="shared" si="414"/>
        <v>0</v>
      </c>
      <c r="X113" s="35">
        <f t="shared" ref="X113:AL113" si="473">W113+($AM113-$W113)/($AM$2-$W$2)</f>
        <v>2E-3</v>
      </c>
      <c r="Y113" s="35">
        <f t="shared" si="473"/>
        <v>4.0000000000000001E-3</v>
      </c>
      <c r="Z113" s="35">
        <f t="shared" si="473"/>
        <v>6.0000000000000001E-3</v>
      </c>
      <c r="AA113" s="35">
        <f t="shared" si="473"/>
        <v>8.0000000000000002E-3</v>
      </c>
      <c r="AB113" s="35">
        <f t="shared" si="473"/>
        <v>0.01</v>
      </c>
      <c r="AC113" s="35">
        <f t="shared" si="473"/>
        <v>1.2E-2</v>
      </c>
      <c r="AD113" s="35">
        <f t="shared" si="473"/>
        <v>1.4E-2</v>
      </c>
      <c r="AE113" s="35">
        <f t="shared" si="473"/>
        <v>1.6E-2</v>
      </c>
      <c r="AF113" s="35">
        <f t="shared" si="473"/>
        <v>1.8000000000000002E-2</v>
      </c>
      <c r="AG113" s="35">
        <f t="shared" si="473"/>
        <v>2.0000000000000004E-2</v>
      </c>
      <c r="AH113" s="35">
        <f t="shared" si="473"/>
        <v>2.2000000000000006E-2</v>
      </c>
      <c r="AI113" s="35">
        <f t="shared" si="473"/>
        <v>2.4000000000000007E-2</v>
      </c>
      <c r="AJ113" s="35">
        <f t="shared" si="473"/>
        <v>2.6000000000000009E-2</v>
      </c>
      <c r="AK113" s="35">
        <f t="shared" si="473"/>
        <v>2.8000000000000011E-2</v>
      </c>
      <c r="AL113" s="35">
        <f t="shared" si="473"/>
        <v>3.0000000000000013E-2</v>
      </c>
      <c r="AM113" s="33">
        <f t="shared" si="416"/>
        <v>3.2000000000000001E-2</v>
      </c>
      <c r="AN113" s="35">
        <f t="shared" ref="AN113:BF113" si="474">AM113+($BG113-$AM113)/($BG$2-$AM$2)</f>
        <v>3.5400000000000001E-2</v>
      </c>
      <c r="AO113" s="35">
        <f t="shared" si="474"/>
        <v>3.8800000000000001E-2</v>
      </c>
      <c r="AP113" s="35">
        <f t="shared" si="474"/>
        <v>4.2200000000000001E-2</v>
      </c>
      <c r="AQ113" s="35">
        <f t="shared" si="474"/>
        <v>4.5600000000000002E-2</v>
      </c>
      <c r="AR113" s="35">
        <f t="shared" si="474"/>
        <v>4.9000000000000002E-2</v>
      </c>
      <c r="AS113" s="35">
        <f t="shared" si="474"/>
        <v>5.2400000000000002E-2</v>
      </c>
      <c r="AT113" s="35">
        <f t="shared" si="474"/>
        <v>5.5800000000000002E-2</v>
      </c>
      <c r="AU113" s="35">
        <f t="shared" si="474"/>
        <v>5.9200000000000003E-2</v>
      </c>
      <c r="AV113" s="35">
        <f t="shared" si="474"/>
        <v>6.2600000000000003E-2</v>
      </c>
      <c r="AW113" s="35">
        <f t="shared" si="474"/>
        <v>6.6000000000000003E-2</v>
      </c>
      <c r="AX113" s="35">
        <f t="shared" si="474"/>
        <v>6.9400000000000003E-2</v>
      </c>
      <c r="AY113" s="35">
        <f t="shared" si="474"/>
        <v>7.2800000000000004E-2</v>
      </c>
      <c r="AZ113" s="35">
        <f t="shared" si="474"/>
        <v>7.6200000000000004E-2</v>
      </c>
      <c r="BA113" s="35">
        <f t="shared" si="474"/>
        <v>7.9600000000000004E-2</v>
      </c>
      <c r="BB113" s="35">
        <f t="shared" si="474"/>
        <v>8.3000000000000004E-2</v>
      </c>
      <c r="BC113" s="35">
        <f t="shared" si="474"/>
        <v>8.6400000000000005E-2</v>
      </c>
      <c r="BD113" s="35">
        <f t="shared" si="474"/>
        <v>8.9800000000000005E-2</v>
      </c>
      <c r="BE113" s="35">
        <f t="shared" si="474"/>
        <v>9.3200000000000005E-2</v>
      </c>
      <c r="BF113" s="35">
        <f t="shared" si="474"/>
        <v>9.6600000000000005E-2</v>
      </c>
      <c r="BG113" s="33">
        <f t="shared" si="418"/>
        <v>0.1</v>
      </c>
      <c r="BI113" s="34">
        <f t="shared" si="409"/>
        <v>0</v>
      </c>
      <c r="BJ113" s="35">
        <f t="shared" ref="BJ113:BX113" si="475">BI113+($BY113-$BI113)/($BY$2-$BI$2)</f>
        <v>0</v>
      </c>
      <c r="BK113" s="35">
        <f t="shared" si="475"/>
        <v>0</v>
      </c>
      <c r="BL113" s="35">
        <f t="shared" si="475"/>
        <v>0</v>
      </c>
      <c r="BM113" s="35">
        <f t="shared" si="475"/>
        <v>0</v>
      </c>
      <c r="BN113" s="35">
        <f t="shared" si="475"/>
        <v>0</v>
      </c>
      <c r="BO113" s="35">
        <f t="shared" si="475"/>
        <v>0</v>
      </c>
      <c r="BP113" s="35">
        <f t="shared" si="475"/>
        <v>0</v>
      </c>
      <c r="BQ113" s="35">
        <f t="shared" si="475"/>
        <v>0</v>
      </c>
      <c r="BR113" s="35">
        <f t="shared" si="475"/>
        <v>0</v>
      </c>
      <c r="BS113" s="35">
        <f t="shared" si="475"/>
        <v>0</v>
      </c>
      <c r="BT113" s="35">
        <f t="shared" si="475"/>
        <v>0</v>
      </c>
      <c r="BU113" s="35">
        <f t="shared" si="475"/>
        <v>0</v>
      </c>
      <c r="BV113" s="35">
        <f t="shared" si="475"/>
        <v>0</v>
      </c>
      <c r="BW113" s="35">
        <f t="shared" si="475"/>
        <v>0</v>
      </c>
      <c r="BX113" s="35">
        <f t="shared" si="475"/>
        <v>0</v>
      </c>
      <c r="BY113" s="33">
        <f t="shared" si="411"/>
        <v>0</v>
      </c>
      <c r="BZ113" s="35">
        <f t="shared" ref="BZ113:CR113" si="476">BY113+($CS113-$BY113)/($CS$2-$BY$2)</f>
        <v>0</v>
      </c>
      <c r="CA113" s="35">
        <f t="shared" si="476"/>
        <v>0</v>
      </c>
      <c r="CB113" s="35">
        <f t="shared" si="476"/>
        <v>0</v>
      </c>
      <c r="CC113" s="35">
        <f t="shared" si="476"/>
        <v>0</v>
      </c>
      <c r="CD113" s="35">
        <f t="shared" si="476"/>
        <v>0</v>
      </c>
      <c r="CE113" s="35">
        <f t="shared" si="476"/>
        <v>0</v>
      </c>
      <c r="CF113" s="35">
        <f t="shared" si="476"/>
        <v>0</v>
      </c>
      <c r="CG113" s="35">
        <f t="shared" si="476"/>
        <v>0</v>
      </c>
      <c r="CH113" s="35">
        <f t="shared" si="476"/>
        <v>0</v>
      </c>
      <c r="CI113" s="35">
        <f t="shared" si="476"/>
        <v>0</v>
      </c>
      <c r="CJ113" s="35">
        <f t="shared" si="476"/>
        <v>0</v>
      </c>
      <c r="CK113" s="35">
        <f t="shared" si="476"/>
        <v>0</v>
      </c>
      <c r="CL113" s="35">
        <f t="shared" si="476"/>
        <v>0</v>
      </c>
      <c r="CM113" s="35">
        <f t="shared" si="476"/>
        <v>0</v>
      </c>
      <c r="CN113" s="35">
        <f t="shared" si="476"/>
        <v>0</v>
      </c>
      <c r="CO113" s="35">
        <f t="shared" si="476"/>
        <v>0</v>
      </c>
      <c r="CP113" s="35">
        <f t="shared" si="476"/>
        <v>0</v>
      </c>
      <c r="CQ113" s="35">
        <f t="shared" si="476"/>
        <v>0</v>
      </c>
      <c r="CR113" s="35">
        <f t="shared" si="476"/>
        <v>0</v>
      </c>
      <c r="CS113" s="33">
        <f t="shared" si="413"/>
        <v>0</v>
      </c>
    </row>
    <row r="114" spans="1:97" x14ac:dyDescent="0.35">
      <c r="A114" s="107" t="s">
        <v>194</v>
      </c>
      <c r="B114" s="18" t="s">
        <v>23</v>
      </c>
      <c r="C114" s="49" t="s">
        <v>198</v>
      </c>
      <c r="D114" s="49"/>
      <c r="E114" s="20" t="s">
        <v>25</v>
      </c>
      <c r="F114" s="107"/>
      <c r="G114" s="225"/>
      <c r="H114" s="214">
        <v>1.6E-2</v>
      </c>
      <c r="I114" s="215">
        <v>0.05</v>
      </c>
      <c r="J114" s="226">
        <v>-7.1999999999999995E-2</v>
      </c>
      <c r="K114" s="227">
        <v>-0.2</v>
      </c>
      <c r="L114" s="228">
        <v>0</v>
      </c>
      <c r="M114" s="229">
        <v>0</v>
      </c>
      <c r="N114" s="230">
        <v>4.8000000000000001E-2</v>
      </c>
      <c r="O114" s="231">
        <v>0.15</v>
      </c>
      <c r="P114" s="232">
        <v>7.6999999999999999E-2</v>
      </c>
      <c r="Q114" s="233">
        <v>0.25</v>
      </c>
      <c r="R114" s="224">
        <f t="shared" si="465"/>
        <v>1.6E-2</v>
      </c>
      <c r="S114" s="224">
        <f t="shared" si="466"/>
        <v>0.05</v>
      </c>
      <c r="T114" s="131">
        <f t="shared" si="467"/>
        <v>0</v>
      </c>
      <c r="U114" s="131">
        <f t="shared" si="468"/>
        <v>0</v>
      </c>
      <c r="W114" s="34">
        <f t="shared" si="414"/>
        <v>0</v>
      </c>
      <c r="X114" s="35">
        <f t="shared" ref="X114:AL114" si="477">W114+($AM114-$W114)/($AM$2-$W$2)</f>
        <v>1E-3</v>
      </c>
      <c r="Y114" s="35">
        <f t="shared" si="477"/>
        <v>2E-3</v>
      </c>
      <c r="Z114" s="35">
        <f t="shared" si="477"/>
        <v>3.0000000000000001E-3</v>
      </c>
      <c r="AA114" s="35">
        <f t="shared" si="477"/>
        <v>4.0000000000000001E-3</v>
      </c>
      <c r="AB114" s="35">
        <f t="shared" si="477"/>
        <v>5.0000000000000001E-3</v>
      </c>
      <c r="AC114" s="35">
        <f t="shared" si="477"/>
        <v>6.0000000000000001E-3</v>
      </c>
      <c r="AD114" s="35">
        <f t="shared" si="477"/>
        <v>7.0000000000000001E-3</v>
      </c>
      <c r="AE114" s="35">
        <f t="shared" si="477"/>
        <v>8.0000000000000002E-3</v>
      </c>
      <c r="AF114" s="35">
        <f t="shared" si="477"/>
        <v>9.0000000000000011E-3</v>
      </c>
      <c r="AG114" s="35">
        <f t="shared" si="477"/>
        <v>1.0000000000000002E-2</v>
      </c>
      <c r="AH114" s="35">
        <f t="shared" si="477"/>
        <v>1.1000000000000003E-2</v>
      </c>
      <c r="AI114" s="35">
        <f t="shared" si="477"/>
        <v>1.2000000000000004E-2</v>
      </c>
      <c r="AJ114" s="35">
        <f t="shared" si="477"/>
        <v>1.3000000000000005E-2</v>
      </c>
      <c r="AK114" s="35">
        <f t="shared" si="477"/>
        <v>1.4000000000000005E-2</v>
      </c>
      <c r="AL114" s="35">
        <f t="shared" si="477"/>
        <v>1.5000000000000006E-2</v>
      </c>
      <c r="AM114" s="33">
        <f t="shared" si="416"/>
        <v>1.6E-2</v>
      </c>
      <c r="AN114" s="35">
        <f t="shared" ref="AN114:BF114" si="478">AM114+($BG114-$AM114)/($BG$2-$AM$2)</f>
        <v>1.77E-2</v>
      </c>
      <c r="AO114" s="35">
        <f t="shared" si="478"/>
        <v>1.9400000000000001E-2</v>
      </c>
      <c r="AP114" s="35">
        <f t="shared" si="478"/>
        <v>2.1100000000000001E-2</v>
      </c>
      <c r="AQ114" s="35">
        <f t="shared" si="478"/>
        <v>2.2800000000000001E-2</v>
      </c>
      <c r="AR114" s="35">
        <f t="shared" si="478"/>
        <v>2.4500000000000001E-2</v>
      </c>
      <c r="AS114" s="35">
        <f t="shared" si="478"/>
        <v>2.6200000000000001E-2</v>
      </c>
      <c r="AT114" s="35">
        <f t="shared" si="478"/>
        <v>2.7900000000000001E-2</v>
      </c>
      <c r="AU114" s="35">
        <f t="shared" si="478"/>
        <v>2.9600000000000001E-2</v>
      </c>
      <c r="AV114" s="35">
        <f t="shared" si="478"/>
        <v>3.1300000000000001E-2</v>
      </c>
      <c r="AW114" s="35">
        <f t="shared" si="478"/>
        <v>3.3000000000000002E-2</v>
      </c>
      <c r="AX114" s="35">
        <f t="shared" si="478"/>
        <v>3.4700000000000002E-2</v>
      </c>
      <c r="AY114" s="35">
        <f t="shared" si="478"/>
        <v>3.6400000000000002E-2</v>
      </c>
      <c r="AZ114" s="35">
        <f t="shared" si="478"/>
        <v>3.8100000000000002E-2</v>
      </c>
      <c r="BA114" s="35">
        <f t="shared" si="478"/>
        <v>3.9800000000000002E-2</v>
      </c>
      <c r="BB114" s="35">
        <f t="shared" si="478"/>
        <v>4.1500000000000002E-2</v>
      </c>
      <c r="BC114" s="35">
        <f t="shared" si="478"/>
        <v>4.3200000000000002E-2</v>
      </c>
      <c r="BD114" s="35">
        <f t="shared" si="478"/>
        <v>4.4900000000000002E-2</v>
      </c>
      <c r="BE114" s="35">
        <f t="shared" si="478"/>
        <v>4.6600000000000003E-2</v>
      </c>
      <c r="BF114" s="35">
        <f t="shared" si="478"/>
        <v>4.8300000000000003E-2</v>
      </c>
      <c r="BG114" s="33">
        <f t="shared" si="418"/>
        <v>0.05</v>
      </c>
      <c r="BI114" s="34">
        <f t="shared" si="409"/>
        <v>0</v>
      </c>
      <c r="BJ114" s="35">
        <f t="shared" ref="BJ114:BX114" si="479">BI114+($BY114-$BI114)/($BY$2-$BI$2)</f>
        <v>0</v>
      </c>
      <c r="BK114" s="35">
        <f t="shared" si="479"/>
        <v>0</v>
      </c>
      <c r="BL114" s="35">
        <f t="shared" si="479"/>
        <v>0</v>
      </c>
      <c r="BM114" s="35">
        <f t="shared" si="479"/>
        <v>0</v>
      </c>
      <c r="BN114" s="35">
        <f t="shared" si="479"/>
        <v>0</v>
      </c>
      <c r="BO114" s="35">
        <f t="shared" si="479"/>
        <v>0</v>
      </c>
      <c r="BP114" s="35">
        <f t="shared" si="479"/>
        <v>0</v>
      </c>
      <c r="BQ114" s="35">
        <f t="shared" si="479"/>
        <v>0</v>
      </c>
      <c r="BR114" s="35">
        <f t="shared" si="479"/>
        <v>0</v>
      </c>
      <c r="BS114" s="35">
        <f t="shared" si="479"/>
        <v>0</v>
      </c>
      <c r="BT114" s="35">
        <f t="shared" si="479"/>
        <v>0</v>
      </c>
      <c r="BU114" s="35">
        <f t="shared" si="479"/>
        <v>0</v>
      </c>
      <c r="BV114" s="35">
        <f t="shared" si="479"/>
        <v>0</v>
      </c>
      <c r="BW114" s="35">
        <f t="shared" si="479"/>
        <v>0</v>
      </c>
      <c r="BX114" s="35">
        <f t="shared" si="479"/>
        <v>0</v>
      </c>
      <c r="BY114" s="33">
        <f t="shared" si="411"/>
        <v>0</v>
      </c>
      <c r="BZ114" s="35">
        <f t="shared" ref="BZ114:CR114" si="480">BY114+($CS114-$BY114)/($CS$2-$BY$2)</f>
        <v>0</v>
      </c>
      <c r="CA114" s="35">
        <f t="shared" si="480"/>
        <v>0</v>
      </c>
      <c r="CB114" s="35">
        <f t="shared" si="480"/>
        <v>0</v>
      </c>
      <c r="CC114" s="35">
        <f t="shared" si="480"/>
        <v>0</v>
      </c>
      <c r="CD114" s="35">
        <f t="shared" si="480"/>
        <v>0</v>
      </c>
      <c r="CE114" s="35">
        <f t="shared" si="480"/>
        <v>0</v>
      </c>
      <c r="CF114" s="35">
        <f t="shared" si="480"/>
        <v>0</v>
      </c>
      <c r="CG114" s="35">
        <f t="shared" si="480"/>
        <v>0</v>
      </c>
      <c r="CH114" s="35">
        <f t="shared" si="480"/>
        <v>0</v>
      </c>
      <c r="CI114" s="35">
        <f t="shared" si="480"/>
        <v>0</v>
      </c>
      <c r="CJ114" s="35">
        <f t="shared" si="480"/>
        <v>0</v>
      </c>
      <c r="CK114" s="35">
        <f t="shared" si="480"/>
        <v>0</v>
      </c>
      <c r="CL114" s="35">
        <f t="shared" si="480"/>
        <v>0</v>
      </c>
      <c r="CM114" s="35">
        <f t="shared" si="480"/>
        <v>0</v>
      </c>
      <c r="CN114" s="35">
        <f t="shared" si="480"/>
        <v>0</v>
      </c>
      <c r="CO114" s="35">
        <f t="shared" si="480"/>
        <v>0</v>
      </c>
      <c r="CP114" s="35">
        <f t="shared" si="480"/>
        <v>0</v>
      </c>
      <c r="CQ114" s="35">
        <f t="shared" si="480"/>
        <v>0</v>
      </c>
      <c r="CR114" s="35">
        <f t="shared" si="480"/>
        <v>0</v>
      </c>
      <c r="CS114" s="33">
        <f t="shared" si="413"/>
        <v>0</v>
      </c>
    </row>
    <row r="115" spans="1:97" x14ac:dyDescent="0.35">
      <c r="A115" s="107" t="s">
        <v>194</v>
      </c>
      <c r="B115" s="18" t="s">
        <v>23</v>
      </c>
      <c r="C115" s="49" t="s">
        <v>199</v>
      </c>
      <c r="D115" s="49"/>
      <c r="E115" s="20" t="s">
        <v>25</v>
      </c>
      <c r="F115" s="107"/>
      <c r="G115" s="225"/>
      <c r="H115" s="214">
        <v>7.6999999999999999E-2</v>
      </c>
      <c r="I115" s="215">
        <v>0.25</v>
      </c>
      <c r="J115" s="226">
        <v>-3.5000000000000003E-2</v>
      </c>
      <c r="K115" s="227">
        <v>-0.1</v>
      </c>
      <c r="L115" s="228">
        <v>3.2000000000000001E-2</v>
      </c>
      <c r="M115" s="229">
        <v>0.1</v>
      </c>
      <c r="N115" s="230">
        <v>7.6999999999999999E-2</v>
      </c>
      <c r="O115" s="231">
        <v>0.25</v>
      </c>
      <c r="P115" s="232">
        <v>0.11899999999999999</v>
      </c>
      <c r="Q115" s="233">
        <v>0.4</v>
      </c>
      <c r="R115" s="224">
        <f t="shared" si="465"/>
        <v>7.6999999999999999E-2</v>
      </c>
      <c r="S115" s="224">
        <f t="shared" si="466"/>
        <v>0.25</v>
      </c>
      <c r="T115" s="131">
        <f t="shared" si="467"/>
        <v>3.2000000000000001E-2</v>
      </c>
      <c r="U115" s="131">
        <f t="shared" si="468"/>
        <v>0.1</v>
      </c>
      <c r="W115" s="34">
        <f t="shared" si="414"/>
        <v>0</v>
      </c>
      <c r="X115" s="35">
        <f t="shared" ref="X115:AL115" si="481">W115+($AM115-$W115)/($AM$2-$W$2)</f>
        <v>4.8124999999999999E-3</v>
      </c>
      <c r="Y115" s="35">
        <f t="shared" si="481"/>
        <v>9.6249999999999999E-3</v>
      </c>
      <c r="Z115" s="35">
        <f t="shared" si="481"/>
        <v>1.4437499999999999E-2</v>
      </c>
      <c r="AA115" s="35">
        <f t="shared" si="481"/>
        <v>1.925E-2</v>
      </c>
      <c r="AB115" s="35">
        <f t="shared" si="481"/>
        <v>2.4062500000000001E-2</v>
      </c>
      <c r="AC115" s="35">
        <f t="shared" si="481"/>
        <v>2.8875000000000001E-2</v>
      </c>
      <c r="AD115" s="35">
        <f t="shared" si="481"/>
        <v>3.3687500000000002E-2</v>
      </c>
      <c r="AE115" s="35">
        <f t="shared" si="481"/>
        <v>3.85E-2</v>
      </c>
      <c r="AF115" s="35">
        <f t="shared" si="481"/>
        <v>4.3312499999999997E-2</v>
      </c>
      <c r="AG115" s="35">
        <f t="shared" si="481"/>
        <v>4.8124999999999994E-2</v>
      </c>
      <c r="AH115" s="35">
        <f t="shared" si="481"/>
        <v>5.2937499999999992E-2</v>
      </c>
      <c r="AI115" s="35">
        <f t="shared" si="481"/>
        <v>5.7749999999999989E-2</v>
      </c>
      <c r="AJ115" s="35">
        <f t="shared" si="481"/>
        <v>6.2562499999999993E-2</v>
      </c>
      <c r="AK115" s="35">
        <f t="shared" si="481"/>
        <v>6.737499999999999E-2</v>
      </c>
      <c r="AL115" s="35">
        <f t="shared" si="481"/>
        <v>7.2187499999999988E-2</v>
      </c>
      <c r="AM115" s="33">
        <f t="shared" si="416"/>
        <v>7.6999999999999999E-2</v>
      </c>
      <c r="AN115" s="35">
        <f t="shared" ref="AN115:BF115" si="482">AM115+($BG115-$AM115)/($BG$2-$AM$2)</f>
        <v>8.5650000000000004E-2</v>
      </c>
      <c r="AO115" s="35">
        <f t="shared" si="482"/>
        <v>9.4300000000000009E-2</v>
      </c>
      <c r="AP115" s="35">
        <f t="shared" si="482"/>
        <v>0.10295000000000001</v>
      </c>
      <c r="AQ115" s="35">
        <f t="shared" si="482"/>
        <v>0.11160000000000002</v>
      </c>
      <c r="AR115" s="35">
        <f t="shared" si="482"/>
        <v>0.12025000000000002</v>
      </c>
      <c r="AS115" s="35">
        <f t="shared" si="482"/>
        <v>0.12890000000000001</v>
      </c>
      <c r="AT115" s="35">
        <f t="shared" si="482"/>
        <v>0.13755000000000001</v>
      </c>
      <c r="AU115" s="35">
        <f t="shared" si="482"/>
        <v>0.1462</v>
      </c>
      <c r="AV115" s="35">
        <f t="shared" si="482"/>
        <v>0.15484999999999999</v>
      </c>
      <c r="AW115" s="35">
        <f t="shared" si="482"/>
        <v>0.16349999999999998</v>
      </c>
      <c r="AX115" s="35">
        <f t="shared" si="482"/>
        <v>0.17214999999999997</v>
      </c>
      <c r="AY115" s="35">
        <f t="shared" si="482"/>
        <v>0.18079999999999996</v>
      </c>
      <c r="AZ115" s="35">
        <f t="shared" si="482"/>
        <v>0.18944999999999995</v>
      </c>
      <c r="BA115" s="35">
        <f t="shared" si="482"/>
        <v>0.19809999999999994</v>
      </c>
      <c r="BB115" s="35">
        <f t="shared" si="482"/>
        <v>0.20674999999999993</v>
      </c>
      <c r="BC115" s="35">
        <f t="shared" si="482"/>
        <v>0.21539999999999992</v>
      </c>
      <c r="BD115" s="35">
        <f t="shared" si="482"/>
        <v>0.22404999999999992</v>
      </c>
      <c r="BE115" s="35">
        <f t="shared" si="482"/>
        <v>0.23269999999999991</v>
      </c>
      <c r="BF115" s="35">
        <f t="shared" si="482"/>
        <v>0.2413499999999999</v>
      </c>
      <c r="BG115" s="33">
        <f t="shared" si="418"/>
        <v>0.25</v>
      </c>
      <c r="BI115" s="34">
        <f t="shared" si="409"/>
        <v>0</v>
      </c>
      <c r="BJ115" s="35">
        <f t="shared" ref="BJ115:BX115" si="483">BI115+($BY115-$BI115)/($BY$2-$BI$2)</f>
        <v>2E-3</v>
      </c>
      <c r="BK115" s="35">
        <f t="shared" si="483"/>
        <v>4.0000000000000001E-3</v>
      </c>
      <c r="BL115" s="35">
        <f t="shared" si="483"/>
        <v>6.0000000000000001E-3</v>
      </c>
      <c r="BM115" s="35">
        <f t="shared" si="483"/>
        <v>8.0000000000000002E-3</v>
      </c>
      <c r="BN115" s="35">
        <f t="shared" si="483"/>
        <v>0.01</v>
      </c>
      <c r="BO115" s="35">
        <f t="shared" si="483"/>
        <v>1.2E-2</v>
      </c>
      <c r="BP115" s="35">
        <f t="shared" si="483"/>
        <v>1.4E-2</v>
      </c>
      <c r="BQ115" s="35">
        <f t="shared" si="483"/>
        <v>1.6E-2</v>
      </c>
      <c r="BR115" s="35">
        <f t="shared" si="483"/>
        <v>1.8000000000000002E-2</v>
      </c>
      <c r="BS115" s="35">
        <f t="shared" si="483"/>
        <v>2.0000000000000004E-2</v>
      </c>
      <c r="BT115" s="35">
        <f t="shared" si="483"/>
        <v>2.2000000000000006E-2</v>
      </c>
      <c r="BU115" s="35">
        <f t="shared" si="483"/>
        <v>2.4000000000000007E-2</v>
      </c>
      <c r="BV115" s="35">
        <f t="shared" si="483"/>
        <v>2.6000000000000009E-2</v>
      </c>
      <c r="BW115" s="35">
        <f t="shared" si="483"/>
        <v>2.8000000000000011E-2</v>
      </c>
      <c r="BX115" s="35">
        <f t="shared" si="483"/>
        <v>3.0000000000000013E-2</v>
      </c>
      <c r="BY115" s="33">
        <f t="shared" si="411"/>
        <v>3.2000000000000001E-2</v>
      </c>
      <c r="BZ115" s="35">
        <f t="shared" ref="BZ115:CR115" si="484">BY115+($CS115-$BY115)/($CS$2-$BY$2)</f>
        <v>3.5400000000000001E-2</v>
      </c>
      <c r="CA115" s="35">
        <f t="shared" si="484"/>
        <v>3.8800000000000001E-2</v>
      </c>
      <c r="CB115" s="35">
        <f t="shared" si="484"/>
        <v>4.2200000000000001E-2</v>
      </c>
      <c r="CC115" s="35">
        <f t="shared" si="484"/>
        <v>4.5600000000000002E-2</v>
      </c>
      <c r="CD115" s="35">
        <f t="shared" si="484"/>
        <v>4.9000000000000002E-2</v>
      </c>
      <c r="CE115" s="35">
        <f t="shared" si="484"/>
        <v>5.2400000000000002E-2</v>
      </c>
      <c r="CF115" s="35">
        <f t="shared" si="484"/>
        <v>5.5800000000000002E-2</v>
      </c>
      <c r="CG115" s="35">
        <f t="shared" si="484"/>
        <v>5.9200000000000003E-2</v>
      </c>
      <c r="CH115" s="35">
        <f t="shared" si="484"/>
        <v>6.2600000000000003E-2</v>
      </c>
      <c r="CI115" s="35">
        <f t="shared" si="484"/>
        <v>6.6000000000000003E-2</v>
      </c>
      <c r="CJ115" s="35">
        <f t="shared" si="484"/>
        <v>6.9400000000000003E-2</v>
      </c>
      <c r="CK115" s="35">
        <f t="shared" si="484"/>
        <v>7.2800000000000004E-2</v>
      </c>
      <c r="CL115" s="35">
        <f t="shared" si="484"/>
        <v>7.6200000000000004E-2</v>
      </c>
      <c r="CM115" s="35">
        <f t="shared" si="484"/>
        <v>7.9600000000000004E-2</v>
      </c>
      <c r="CN115" s="35">
        <f t="shared" si="484"/>
        <v>8.3000000000000004E-2</v>
      </c>
      <c r="CO115" s="35">
        <f t="shared" si="484"/>
        <v>8.6400000000000005E-2</v>
      </c>
      <c r="CP115" s="35">
        <f t="shared" si="484"/>
        <v>8.9800000000000005E-2</v>
      </c>
      <c r="CQ115" s="35">
        <f t="shared" si="484"/>
        <v>9.3200000000000005E-2</v>
      </c>
      <c r="CR115" s="35">
        <f t="shared" si="484"/>
        <v>9.6600000000000005E-2</v>
      </c>
      <c r="CS115" s="33">
        <f t="shared" si="413"/>
        <v>0.1</v>
      </c>
    </row>
    <row r="116" spans="1:97" x14ac:dyDescent="0.35">
      <c r="A116" s="107" t="s">
        <v>194</v>
      </c>
      <c r="B116" s="18" t="s">
        <v>23</v>
      </c>
      <c r="C116" s="49" t="s">
        <v>200</v>
      </c>
      <c r="D116" s="49"/>
      <c r="E116" s="20" t="s">
        <v>25</v>
      </c>
      <c r="F116" s="107"/>
      <c r="G116" s="225"/>
      <c r="H116" s="214">
        <v>7.6999999999999999E-2</v>
      </c>
      <c r="I116" s="215">
        <v>0.25</v>
      </c>
      <c r="J116" s="226">
        <v>-3.5000000000000003E-2</v>
      </c>
      <c r="K116" s="227">
        <v>-0.1</v>
      </c>
      <c r="L116" s="228">
        <v>3.2000000000000001E-2</v>
      </c>
      <c r="M116" s="229">
        <v>0.1</v>
      </c>
      <c r="N116" s="230">
        <v>7.6999999999999999E-2</v>
      </c>
      <c r="O116" s="231">
        <v>0.25</v>
      </c>
      <c r="P116" s="232">
        <v>0.11899999999999999</v>
      </c>
      <c r="Q116" s="234">
        <v>0.4</v>
      </c>
      <c r="R116" s="224">
        <f t="shared" si="465"/>
        <v>7.6999999999999999E-2</v>
      </c>
      <c r="S116" s="224">
        <f t="shared" si="466"/>
        <v>0.25</v>
      </c>
      <c r="T116" s="131">
        <f t="shared" si="467"/>
        <v>3.2000000000000001E-2</v>
      </c>
      <c r="U116" s="131">
        <f t="shared" si="468"/>
        <v>0.1</v>
      </c>
      <c r="W116" s="34">
        <f t="shared" si="414"/>
        <v>0</v>
      </c>
      <c r="X116" s="35">
        <f t="shared" ref="X116:AL116" si="485">W116+($AM116-$W116)/($AM$2-$W$2)</f>
        <v>4.8124999999999999E-3</v>
      </c>
      <c r="Y116" s="35">
        <f t="shared" si="485"/>
        <v>9.6249999999999999E-3</v>
      </c>
      <c r="Z116" s="35">
        <f t="shared" si="485"/>
        <v>1.4437499999999999E-2</v>
      </c>
      <c r="AA116" s="35">
        <f t="shared" si="485"/>
        <v>1.925E-2</v>
      </c>
      <c r="AB116" s="35">
        <f t="shared" si="485"/>
        <v>2.4062500000000001E-2</v>
      </c>
      <c r="AC116" s="35">
        <f t="shared" si="485"/>
        <v>2.8875000000000001E-2</v>
      </c>
      <c r="AD116" s="35">
        <f t="shared" si="485"/>
        <v>3.3687500000000002E-2</v>
      </c>
      <c r="AE116" s="35">
        <f t="shared" si="485"/>
        <v>3.85E-2</v>
      </c>
      <c r="AF116" s="35">
        <f t="shared" si="485"/>
        <v>4.3312499999999997E-2</v>
      </c>
      <c r="AG116" s="35">
        <f t="shared" si="485"/>
        <v>4.8124999999999994E-2</v>
      </c>
      <c r="AH116" s="35">
        <f t="shared" si="485"/>
        <v>5.2937499999999992E-2</v>
      </c>
      <c r="AI116" s="35">
        <f t="shared" si="485"/>
        <v>5.7749999999999989E-2</v>
      </c>
      <c r="AJ116" s="35">
        <f t="shared" si="485"/>
        <v>6.2562499999999993E-2</v>
      </c>
      <c r="AK116" s="35">
        <f t="shared" si="485"/>
        <v>6.737499999999999E-2</v>
      </c>
      <c r="AL116" s="35">
        <f t="shared" si="485"/>
        <v>7.2187499999999988E-2</v>
      </c>
      <c r="AM116" s="33">
        <f t="shared" si="416"/>
        <v>7.6999999999999999E-2</v>
      </c>
      <c r="AN116" s="35">
        <f t="shared" ref="AN116:BF116" si="486">AM116+($BG116-$AM116)/($BG$2-$AM$2)</f>
        <v>8.5650000000000004E-2</v>
      </c>
      <c r="AO116" s="35">
        <f t="shared" si="486"/>
        <v>9.4300000000000009E-2</v>
      </c>
      <c r="AP116" s="35">
        <f t="shared" si="486"/>
        <v>0.10295000000000001</v>
      </c>
      <c r="AQ116" s="35">
        <f t="shared" si="486"/>
        <v>0.11160000000000002</v>
      </c>
      <c r="AR116" s="35">
        <f t="shared" si="486"/>
        <v>0.12025000000000002</v>
      </c>
      <c r="AS116" s="35">
        <f t="shared" si="486"/>
        <v>0.12890000000000001</v>
      </c>
      <c r="AT116" s="35">
        <f t="shared" si="486"/>
        <v>0.13755000000000001</v>
      </c>
      <c r="AU116" s="35">
        <f t="shared" si="486"/>
        <v>0.1462</v>
      </c>
      <c r="AV116" s="35">
        <f t="shared" si="486"/>
        <v>0.15484999999999999</v>
      </c>
      <c r="AW116" s="35">
        <f t="shared" si="486"/>
        <v>0.16349999999999998</v>
      </c>
      <c r="AX116" s="35">
        <f t="shared" si="486"/>
        <v>0.17214999999999997</v>
      </c>
      <c r="AY116" s="35">
        <f t="shared" si="486"/>
        <v>0.18079999999999996</v>
      </c>
      <c r="AZ116" s="35">
        <f t="shared" si="486"/>
        <v>0.18944999999999995</v>
      </c>
      <c r="BA116" s="35">
        <f t="shared" si="486"/>
        <v>0.19809999999999994</v>
      </c>
      <c r="BB116" s="35">
        <f t="shared" si="486"/>
        <v>0.20674999999999993</v>
      </c>
      <c r="BC116" s="35">
        <f t="shared" si="486"/>
        <v>0.21539999999999992</v>
      </c>
      <c r="BD116" s="35">
        <f t="shared" si="486"/>
        <v>0.22404999999999992</v>
      </c>
      <c r="BE116" s="35">
        <f t="shared" si="486"/>
        <v>0.23269999999999991</v>
      </c>
      <c r="BF116" s="35">
        <f t="shared" si="486"/>
        <v>0.2413499999999999</v>
      </c>
      <c r="BG116" s="33">
        <f t="shared" si="418"/>
        <v>0.25</v>
      </c>
      <c r="BI116" s="34">
        <f t="shared" si="409"/>
        <v>0</v>
      </c>
      <c r="BJ116" s="35">
        <f t="shared" ref="BJ116:BX116" si="487">BI116+($BY116-$BI116)/($BY$2-$BI$2)</f>
        <v>2E-3</v>
      </c>
      <c r="BK116" s="35">
        <f t="shared" si="487"/>
        <v>4.0000000000000001E-3</v>
      </c>
      <c r="BL116" s="35">
        <f t="shared" si="487"/>
        <v>6.0000000000000001E-3</v>
      </c>
      <c r="BM116" s="35">
        <f t="shared" si="487"/>
        <v>8.0000000000000002E-3</v>
      </c>
      <c r="BN116" s="35">
        <f t="shared" si="487"/>
        <v>0.01</v>
      </c>
      <c r="BO116" s="35">
        <f t="shared" si="487"/>
        <v>1.2E-2</v>
      </c>
      <c r="BP116" s="35">
        <f t="shared" si="487"/>
        <v>1.4E-2</v>
      </c>
      <c r="BQ116" s="35">
        <f t="shared" si="487"/>
        <v>1.6E-2</v>
      </c>
      <c r="BR116" s="35">
        <f t="shared" si="487"/>
        <v>1.8000000000000002E-2</v>
      </c>
      <c r="BS116" s="35">
        <f t="shared" si="487"/>
        <v>2.0000000000000004E-2</v>
      </c>
      <c r="BT116" s="35">
        <f t="shared" si="487"/>
        <v>2.2000000000000006E-2</v>
      </c>
      <c r="BU116" s="35">
        <f t="shared" si="487"/>
        <v>2.4000000000000007E-2</v>
      </c>
      <c r="BV116" s="35">
        <f t="shared" si="487"/>
        <v>2.6000000000000009E-2</v>
      </c>
      <c r="BW116" s="35">
        <f t="shared" si="487"/>
        <v>2.8000000000000011E-2</v>
      </c>
      <c r="BX116" s="35">
        <f t="shared" si="487"/>
        <v>3.0000000000000013E-2</v>
      </c>
      <c r="BY116" s="33">
        <f t="shared" si="411"/>
        <v>3.2000000000000001E-2</v>
      </c>
      <c r="BZ116" s="35">
        <f t="shared" ref="BZ116:CR116" si="488">BY116+($CS116-$BY116)/($CS$2-$BY$2)</f>
        <v>3.5400000000000001E-2</v>
      </c>
      <c r="CA116" s="35">
        <f t="shared" si="488"/>
        <v>3.8800000000000001E-2</v>
      </c>
      <c r="CB116" s="35">
        <f t="shared" si="488"/>
        <v>4.2200000000000001E-2</v>
      </c>
      <c r="CC116" s="35">
        <f t="shared" si="488"/>
        <v>4.5600000000000002E-2</v>
      </c>
      <c r="CD116" s="35">
        <f t="shared" si="488"/>
        <v>4.9000000000000002E-2</v>
      </c>
      <c r="CE116" s="35">
        <f t="shared" si="488"/>
        <v>5.2400000000000002E-2</v>
      </c>
      <c r="CF116" s="35">
        <f t="shared" si="488"/>
        <v>5.5800000000000002E-2</v>
      </c>
      <c r="CG116" s="35">
        <f t="shared" si="488"/>
        <v>5.9200000000000003E-2</v>
      </c>
      <c r="CH116" s="35">
        <f t="shared" si="488"/>
        <v>6.2600000000000003E-2</v>
      </c>
      <c r="CI116" s="35">
        <f t="shared" si="488"/>
        <v>6.6000000000000003E-2</v>
      </c>
      <c r="CJ116" s="35">
        <f t="shared" si="488"/>
        <v>6.9400000000000003E-2</v>
      </c>
      <c r="CK116" s="35">
        <f t="shared" si="488"/>
        <v>7.2800000000000004E-2</v>
      </c>
      <c r="CL116" s="35">
        <f t="shared" si="488"/>
        <v>7.6200000000000004E-2</v>
      </c>
      <c r="CM116" s="35">
        <f t="shared" si="488"/>
        <v>7.9600000000000004E-2</v>
      </c>
      <c r="CN116" s="35">
        <f t="shared" si="488"/>
        <v>8.3000000000000004E-2</v>
      </c>
      <c r="CO116" s="35">
        <f t="shared" si="488"/>
        <v>8.6400000000000005E-2</v>
      </c>
      <c r="CP116" s="35">
        <f t="shared" si="488"/>
        <v>8.9800000000000005E-2</v>
      </c>
      <c r="CQ116" s="35">
        <f t="shared" si="488"/>
        <v>9.3200000000000005E-2</v>
      </c>
      <c r="CR116" s="35">
        <f t="shared" si="488"/>
        <v>9.6600000000000005E-2</v>
      </c>
      <c r="CS116" s="33">
        <f t="shared" si="413"/>
        <v>0.1</v>
      </c>
    </row>
    <row r="117" spans="1:97" x14ac:dyDescent="0.35">
      <c r="A117" s="107" t="s">
        <v>194</v>
      </c>
      <c r="B117" s="18" t="s">
        <v>23</v>
      </c>
      <c r="C117" s="49" t="s">
        <v>201</v>
      </c>
      <c r="D117" s="49"/>
      <c r="E117" s="20" t="s">
        <v>25</v>
      </c>
      <c r="F117" s="107"/>
      <c r="G117" s="225"/>
      <c r="H117" s="214">
        <v>7.6999999999999999E-2</v>
      </c>
      <c r="I117" s="215">
        <v>0.25</v>
      </c>
      <c r="J117" s="226">
        <v>-3.5000000000000003E-2</v>
      </c>
      <c r="K117" s="235">
        <v>-0.1</v>
      </c>
      <c r="L117" s="228">
        <v>3.2000000000000001E-2</v>
      </c>
      <c r="M117" s="229">
        <v>0.1</v>
      </c>
      <c r="N117" s="230">
        <v>7.6999999999999999E-2</v>
      </c>
      <c r="O117" s="231">
        <v>0.25</v>
      </c>
      <c r="P117" s="232">
        <v>0.11899999999999999</v>
      </c>
      <c r="Q117" s="234">
        <v>0.4</v>
      </c>
      <c r="R117" s="224">
        <f t="shared" si="465"/>
        <v>7.6999999999999999E-2</v>
      </c>
      <c r="S117" s="224">
        <f t="shared" si="466"/>
        <v>0.25</v>
      </c>
      <c r="T117" s="131">
        <f t="shared" si="467"/>
        <v>3.2000000000000001E-2</v>
      </c>
      <c r="U117" s="131">
        <f t="shared" si="468"/>
        <v>0.1</v>
      </c>
      <c r="W117" s="34">
        <f t="shared" si="414"/>
        <v>0</v>
      </c>
      <c r="X117" s="35">
        <f t="shared" ref="X117:AL117" si="489">W117+($AM117-$W117)/($AM$2-$W$2)</f>
        <v>4.8124999999999999E-3</v>
      </c>
      <c r="Y117" s="35">
        <f t="shared" si="489"/>
        <v>9.6249999999999999E-3</v>
      </c>
      <c r="Z117" s="35">
        <f t="shared" si="489"/>
        <v>1.4437499999999999E-2</v>
      </c>
      <c r="AA117" s="35">
        <f t="shared" si="489"/>
        <v>1.925E-2</v>
      </c>
      <c r="AB117" s="35">
        <f t="shared" si="489"/>
        <v>2.4062500000000001E-2</v>
      </c>
      <c r="AC117" s="35">
        <f t="shared" si="489"/>
        <v>2.8875000000000001E-2</v>
      </c>
      <c r="AD117" s="35">
        <f t="shared" si="489"/>
        <v>3.3687500000000002E-2</v>
      </c>
      <c r="AE117" s="35">
        <f t="shared" si="489"/>
        <v>3.85E-2</v>
      </c>
      <c r="AF117" s="35">
        <f t="shared" si="489"/>
        <v>4.3312499999999997E-2</v>
      </c>
      <c r="AG117" s="35">
        <f t="shared" si="489"/>
        <v>4.8124999999999994E-2</v>
      </c>
      <c r="AH117" s="35">
        <f t="shared" si="489"/>
        <v>5.2937499999999992E-2</v>
      </c>
      <c r="AI117" s="35">
        <f t="shared" si="489"/>
        <v>5.7749999999999989E-2</v>
      </c>
      <c r="AJ117" s="35">
        <f t="shared" si="489"/>
        <v>6.2562499999999993E-2</v>
      </c>
      <c r="AK117" s="35">
        <f t="shared" si="489"/>
        <v>6.737499999999999E-2</v>
      </c>
      <c r="AL117" s="35">
        <f t="shared" si="489"/>
        <v>7.2187499999999988E-2</v>
      </c>
      <c r="AM117" s="33">
        <f t="shared" si="416"/>
        <v>7.6999999999999999E-2</v>
      </c>
      <c r="AN117" s="35">
        <f t="shared" ref="AN117:BF117" si="490">AM117+($BG117-$AM117)/($BG$2-$AM$2)</f>
        <v>8.5650000000000004E-2</v>
      </c>
      <c r="AO117" s="35">
        <f t="shared" si="490"/>
        <v>9.4300000000000009E-2</v>
      </c>
      <c r="AP117" s="35">
        <f t="shared" si="490"/>
        <v>0.10295000000000001</v>
      </c>
      <c r="AQ117" s="35">
        <f t="shared" si="490"/>
        <v>0.11160000000000002</v>
      </c>
      <c r="AR117" s="35">
        <f t="shared" si="490"/>
        <v>0.12025000000000002</v>
      </c>
      <c r="AS117" s="35">
        <f t="shared" si="490"/>
        <v>0.12890000000000001</v>
      </c>
      <c r="AT117" s="35">
        <f t="shared" si="490"/>
        <v>0.13755000000000001</v>
      </c>
      <c r="AU117" s="35">
        <f t="shared" si="490"/>
        <v>0.1462</v>
      </c>
      <c r="AV117" s="35">
        <f t="shared" si="490"/>
        <v>0.15484999999999999</v>
      </c>
      <c r="AW117" s="35">
        <f t="shared" si="490"/>
        <v>0.16349999999999998</v>
      </c>
      <c r="AX117" s="35">
        <f t="shared" si="490"/>
        <v>0.17214999999999997</v>
      </c>
      <c r="AY117" s="35">
        <f t="shared" si="490"/>
        <v>0.18079999999999996</v>
      </c>
      <c r="AZ117" s="35">
        <f t="shared" si="490"/>
        <v>0.18944999999999995</v>
      </c>
      <c r="BA117" s="35">
        <f t="shared" si="490"/>
        <v>0.19809999999999994</v>
      </c>
      <c r="BB117" s="35">
        <f t="shared" si="490"/>
        <v>0.20674999999999993</v>
      </c>
      <c r="BC117" s="35">
        <f t="shared" si="490"/>
        <v>0.21539999999999992</v>
      </c>
      <c r="BD117" s="35">
        <f t="shared" si="490"/>
        <v>0.22404999999999992</v>
      </c>
      <c r="BE117" s="35">
        <f t="shared" si="490"/>
        <v>0.23269999999999991</v>
      </c>
      <c r="BF117" s="35">
        <f t="shared" si="490"/>
        <v>0.2413499999999999</v>
      </c>
      <c r="BG117" s="33">
        <f t="shared" si="418"/>
        <v>0.25</v>
      </c>
      <c r="BI117" s="34">
        <f t="shared" si="409"/>
        <v>0</v>
      </c>
      <c r="BJ117" s="35">
        <f t="shared" ref="BJ117:BX117" si="491">BI117+($BY117-$BI117)/($BY$2-$BI$2)</f>
        <v>2E-3</v>
      </c>
      <c r="BK117" s="35">
        <f t="shared" si="491"/>
        <v>4.0000000000000001E-3</v>
      </c>
      <c r="BL117" s="35">
        <f t="shared" si="491"/>
        <v>6.0000000000000001E-3</v>
      </c>
      <c r="BM117" s="35">
        <f t="shared" si="491"/>
        <v>8.0000000000000002E-3</v>
      </c>
      <c r="BN117" s="35">
        <f t="shared" si="491"/>
        <v>0.01</v>
      </c>
      <c r="BO117" s="35">
        <f t="shared" si="491"/>
        <v>1.2E-2</v>
      </c>
      <c r="BP117" s="35">
        <f t="shared" si="491"/>
        <v>1.4E-2</v>
      </c>
      <c r="BQ117" s="35">
        <f t="shared" si="491"/>
        <v>1.6E-2</v>
      </c>
      <c r="BR117" s="35">
        <f t="shared" si="491"/>
        <v>1.8000000000000002E-2</v>
      </c>
      <c r="BS117" s="35">
        <f t="shared" si="491"/>
        <v>2.0000000000000004E-2</v>
      </c>
      <c r="BT117" s="35">
        <f t="shared" si="491"/>
        <v>2.2000000000000006E-2</v>
      </c>
      <c r="BU117" s="35">
        <f t="shared" si="491"/>
        <v>2.4000000000000007E-2</v>
      </c>
      <c r="BV117" s="35">
        <f t="shared" si="491"/>
        <v>2.6000000000000009E-2</v>
      </c>
      <c r="BW117" s="35">
        <f t="shared" si="491"/>
        <v>2.8000000000000011E-2</v>
      </c>
      <c r="BX117" s="35">
        <f t="shared" si="491"/>
        <v>3.0000000000000013E-2</v>
      </c>
      <c r="BY117" s="33">
        <f t="shared" si="411"/>
        <v>3.2000000000000001E-2</v>
      </c>
      <c r="BZ117" s="35">
        <f t="shared" ref="BZ117:CR117" si="492">BY117+($CS117-$BY117)/($CS$2-$BY$2)</f>
        <v>3.5400000000000001E-2</v>
      </c>
      <c r="CA117" s="35">
        <f t="shared" si="492"/>
        <v>3.8800000000000001E-2</v>
      </c>
      <c r="CB117" s="35">
        <f t="shared" si="492"/>
        <v>4.2200000000000001E-2</v>
      </c>
      <c r="CC117" s="35">
        <f t="shared" si="492"/>
        <v>4.5600000000000002E-2</v>
      </c>
      <c r="CD117" s="35">
        <f t="shared" si="492"/>
        <v>4.9000000000000002E-2</v>
      </c>
      <c r="CE117" s="35">
        <f t="shared" si="492"/>
        <v>5.2400000000000002E-2</v>
      </c>
      <c r="CF117" s="35">
        <f t="shared" si="492"/>
        <v>5.5800000000000002E-2</v>
      </c>
      <c r="CG117" s="35">
        <f t="shared" si="492"/>
        <v>5.9200000000000003E-2</v>
      </c>
      <c r="CH117" s="35">
        <f t="shared" si="492"/>
        <v>6.2600000000000003E-2</v>
      </c>
      <c r="CI117" s="35">
        <f t="shared" si="492"/>
        <v>6.6000000000000003E-2</v>
      </c>
      <c r="CJ117" s="35">
        <f t="shared" si="492"/>
        <v>6.9400000000000003E-2</v>
      </c>
      <c r="CK117" s="35">
        <f t="shared" si="492"/>
        <v>7.2800000000000004E-2</v>
      </c>
      <c r="CL117" s="35">
        <f t="shared" si="492"/>
        <v>7.6200000000000004E-2</v>
      </c>
      <c r="CM117" s="35">
        <f t="shared" si="492"/>
        <v>7.9600000000000004E-2</v>
      </c>
      <c r="CN117" s="35">
        <f t="shared" si="492"/>
        <v>8.3000000000000004E-2</v>
      </c>
      <c r="CO117" s="35">
        <f t="shared" si="492"/>
        <v>8.6400000000000005E-2</v>
      </c>
      <c r="CP117" s="35">
        <f t="shared" si="492"/>
        <v>8.9800000000000005E-2</v>
      </c>
      <c r="CQ117" s="35">
        <f t="shared" si="492"/>
        <v>9.3200000000000005E-2</v>
      </c>
      <c r="CR117" s="35">
        <f t="shared" si="492"/>
        <v>9.6600000000000005E-2</v>
      </c>
      <c r="CS117" s="33">
        <f t="shared" si="413"/>
        <v>0.1</v>
      </c>
    </row>
    <row r="118" spans="1:97" ht="14.4" customHeight="1" x14ac:dyDescent="0.35">
      <c r="A118" s="107" t="s">
        <v>194</v>
      </c>
      <c r="B118" s="18" t="s">
        <v>23</v>
      </c>
      <c r="C118" s="49" t="s">
        <v>202</v>
      </c>
      <c r="D118" s="49"/>
      <c r="E118" s="20" t="s">
        <v>25</v>
      </c>
      <c r="F118" s="107"/>
      <c r="G118" s="236"/>
      <c r="H118" s="214">
        <v>-0.5</v>
      </c>
      <c r="I118" s="215">
        <v>-1</v>
      </c>
      <c r="J118" s="226">
        <v>-0.5</v>
      </c>
      <c r="K118" s="235">
        <v>-1</v>
      </c>
      <c r="L118" s="228">
        <v>-0.5</v>
      </c>
      <c r="M118" s="229">
        <v>-1</v>
      </c>
      <c r="N118" s="230">
        <v>-0.5</v>
      </c>
      <c r="O118" s="231">
        <v>-1</v>
      </c>
      <c r="P118" s="237">
        <v>-0.5</v>
      </c>
      <c r="Q118" s="234">
        <v>-1</v>
      </c>
      <c r="R118" s="224">
        <f t="shared" si="465"/>
        <v>-0.5</v>
      </c>
      <c r="S118" s="224">
        <f t="shared" si="466"/>
        <v>-1</v>
      </c>
      <c r="T118" s="131">
        <f t="shared" si="467"/>
        <v>-0.5</v>
      </c>
      <c r="U118" s="131">
        <f t="shared" si="468"/>
        <v>-1</v>
      </c>
      <c r="W118" s="34">
        <f t="shared" si="414"/>
        <v>0</v>
      </c>
      <c r="X118" s="35">
        <f t="shared" ref="X118:AL118" si="493">W118+($AM118-$W118)/($AM$2-$W$2)</f>
        <v>-3.125E-2</v>
      </c>
      <c r="Y118" s="35">
        <f t="shared" si="493"/>
        <v>-6.25E-2</v>
      </c>
      <c r="Z118" s="35">
        <f t="shared" si="493"/>
        <v>-9.375E-2</v>
      </c>
      <c r="AA118" s="35">
        <f t="shared" si="493"/>
        <v>-0.125</v>
      </c>
      <c r="AB118" s="35">
        <f t="shared" si="493"/>
        <v>-0.15625</v>
      </c>
      <c r="AC118" s="35">
        <f t="shared" si="493"/>
        <v>-0.1875</v>
      </c>
      <c r="AD118" s="35">
        <f t="shared" si="493"/>
        <v>-0.21875</v>
      </c>
      <c r="AE118" s="35">
        <f t="shared" si="493"/>
        <v>-0.25</v>
      </c>
      <c r="AF118" s="35">
        <f t="shared" si="493"/>
        <v>-0.28125</v>
      </c>
      <c r="AG118" s="35">
        <f t="shared" si="493"/>
        <v>-0.3125</v>
      </c>
      <c r="AH118" s="35">
        <f t="shared" si="493"/>
        <v>-0.34375</v>
      </c>
      <c r="AI118" s="35">
        <f t="shared" si="493"/>
        <v>-0.375</v>
      </c>
      <c r="AJ118" s="35">
        <f t="shared" si="493"/>
        <v>-0.40625</v>
      </c>
      <c r="AK118" s="35">
        <f t="shared" si="493"/>
        <v>-0.4375</v>
      </c>
      <c r="AL118" s="35">
        <f t="shared" si="493"/>
        <v>-0.46875</v>
      </c>
      <c r="AM118" s="33">
        <f t="shared" si="416"/>
        <v>-0.5</v>
      </c>
      <c r="AN118" s="35">
        <f t="shared" ref="AN118:BF118" si="494">AM118+($BG118-$AM118)/($BG$2-$AM$2)</f>
        <v>-0.52500000000000002</v>
      </c>
      <c r="AO118" s="35">
        <f t="shared" si="494"/>
        <v>-0.55000000000000004</v>
      </c>
      <c r="AP118" s="35">
        <f t="shared" si="494"/>
        <v>-0.57500000000000007</v>
      </c>
      <c r="AQ118" s="35">
        <f t="shared" si="494"/>
        <v>-0.60000000000000009</v>
      </c>
      <c r="AR118" s="35">
        <f t="shared" si="494"/>
        <v>-0.62500000000000011</v>
      </c>
      <c r="AS118" s="35">
        <f t="shared" si="494"/>
        <v>-0.65000000000000013</v>
      </c>
      <c r="AT118" s="35">
        <f t="shared" si="494"/>
        <v>-0.67500000000000016</v>
      </c>
      <c r="AU118" s="35">
        <f t="shared" si="494"/>
        <v>-0.70000000000000018</v>
      </c>
      <c r="AV118" s="35">
        <f t="shared" si="494"/>
        <v>-0.7250000000000002</v>
      </c>
      <c r="AW118" s="35">
        <f t="shared" si="494"/>
        <v>-0.75000000000000022</v>
      </c>
      <c r="AX118" s="35">
        <f t="shared" si="494"/>
        <v>-0.77500000000000024</v>
      </c>
      <c r="AY118" s="35">
        <f t="shared" si="494"/>
        <v>-0.80000000000000027</v>
      </c>
      <c r="AZ118" s="35">
        <f t="shared" si="494"/>
        <v>-0.82500000000000029</v>
      </c>
      <c r="BA118" s="35">
        <f t="shared" si="494"/>
        <v>-0.85000000000000031</v>
      </c>
      <c r="BB118" s="35">
        <f t="shared" si="494"/>
        <v>-0.87500000000000033</v>
      </c>
      <c r="BC118" s="35">
        <f t="shared" si="494"/>
        <v>-0.90000000000000036</v>
      </c>
      <c r="BD118" s="35">
        <f t="shared" si="494"/>
        <v>-0.92500000000000038</v>
      </c>
      <c r="BE118" s="35">
        <f t="shared" si="494"/>
        <v>-0.9500000000000004</v>
      </c>
      <c r="BF118" s="35">
        <f t="shared" si="494"/>
        <v>-0.97500000000000042</v>
      </c>
      <c r="BG118" s="33">
        <f t="shared" si="418"/>
        <v>-1</v>
      </c>
      <c r="BI118" s="34">
        <f t="shared" si="409"/>
        <v>0</v>
      </c>
      <c r="BJ118" s="35">
        <f t="shared" ref="BJ118:BX118" si="495">BI118+($BY118-$BI118)/($BY$2-$BI$2)</f>
        <v>-3.125E-2</v>
      </c>
      <c r="BK118" s="35">
        <f t="shared" si="495"/>
        <v>-6.25E-2</v>
      </c>
      <c r="BL118" s="35">
        <f t="shared" si="495"/>
        <v>-9.375E-2</v>
      </c>
      <c r="BM118" s="35">
        <f t="shared" si="495"/>
        <v>-0.125</v>
      </c>
      <c r="BN118" s="35">
        <f t="shared" si="495"/>
        <v>-0.15625</v>
      </c>
      <c r="BO118" s="35">
        <f t="shared" si="495"/>
        <v>-0.1875</v>
      </c>
      <c r="BP118" s="35">
        <f t="shared" si="495"/>
        <v>-0.21875</v>
      </c>
      <c r="BQ118" s="35">
        <f t="shared" si="495"/>
        <v>-0.25</v>
      </c>
      <c r="BR118" s="35">
        <f t="shared" si="495"/>
        <v>-0.28125</v>
      </c>
      <c r="BS118" s="35">
        <f t="shared" si="495"/>
        <v>-0.3125</v>
      </c>
      <c r="BT118" s="35">
        <f t="shared" si="495"/>
        <v>-0.34375</v>
      </c>
      <c r="BU118" s="35">
        <f t="shared" si="495"/>
        <v>-0.375</v>
      </c>
      <c r="BV118" s="35">
        <f t="shared" si="495"/>
        <v>-0.40625</v>
      </c>
      <c r="BW118" s="35">
        <f t="shared" si="495"/>
        <v>-0.4375</v>
      </c>
      <c r="BX118" s="35">
        <f t="shared" si="495"/>
        <v>-0.46875</v>
      </c>
      <c r="BY118" s="33">
        <f t="shared" si="411"/>
        <v>-0.5</v>
      </c>
      <c r="BZ118" s="35">
        <f t="shared" ref="BZ118:CR118" si="496">BY118+($CS118-$BY118)/($CS$2-$BY$2)</f>
        <v>-0.52500000000000002</v>
      </c>
      <c r="CA118" s="35">
        <f t="shared" si="496"/>
        <v>-0.55000000000000004</v>
      </c>
      <c r="CB118" s="35">
        <f t="shared" si="496"/>
        <v>-0.57500000000000007</v>
      </c>
      <c r="CC118" s="35">
        <f t="shared" si="496"/>
        <v>-0.60000000000000009</v>
      </c>
      <c r="CD118" s="35">
        <f t="shared" si="496"/>
        <v>-0.62500000000000011</v>
      </c>
      <c r="CE118" s="35">
        <f t="shared" si="496"/>
        <v>-0.65000000000000013</v>
      </c>
      <c r="CF118" s="35">
        <f t="shared" si="496"/>
        <v>-0.67500000000000016</v>
      </c>
      <c r="CG118" s="35">
        <f t="shared" si="496"/>
        <v>-0.70000000000000018</v>
      </c>
      <c r="CH118" s="35">
        <f t="shared" si="496"/>
        <v>-0.7250000000000002</v>
      </c>
      <c r="CI118" s="35">
        <f t="shared" si="496"/>
        <v>-0.75000000000000022</v>
      </c>
      <c r="CJ118" s="35">
        <f t="shared" si="496"/>
        <v>-0.77500000000000024</v>
      </c>
      <c r="CK118" s="35">
        <f t="shared" si="496"/>
        <v>-0.80000000000000027</v>
      </c>
      <c r="CL118" s="35">
        <f t="shared" si="496"/>
        <v>-0.82500000000000029</v>
      </c>
      <c r="CM118" s="35">
        <f t="shared" si="496"/>
        <v>-0.85000000000000031</v>
      </c>
      <c r="CN118" s="35">
        <f t="shared" si="496"/>
        <v>-0.87500000000000033</v>
      </c>
      <c r="CO118" s="35">
        <f t="shared" si="496"/>
        <v>-0.90000000000000036</v>
      </c>
      <c r="CP118" s="35">
        <f t="shared" si="496"/>
        <v>-0.92500000000000038</v>
      </c>
      <c r="CQ118" s="35">
        <f t="shared" si="496"/>
        <v>-0.9500000000000004</v>
      </c>
      <c r="CR118" s="35">
        <f t="shared" si="496"/>
        <v>-0.97500000000000042</v>
      </c>
      <c r="CS118" s="33">
        <f t="shared" si="413"/>
        <v>-1</v>
      </c>
    </row>
    <row r="119" spans="1:97" x14ac:dyDescent="0.35">
      <c r="A119" s="107" t="s">
        <v>194</v>
      </c>
      <c r="B119" s="18" t="s">
        <v>23</v>
      </c>
      <c r="C119" s="49" t="s">
        <v>203</v>
      </c>
      <c r="D119" s="49"/>
      <c r="E119" s="20" t="s">
        <v>25</v>
      </c>
      <c r="F119" s="107"/>
      <c r="G119" s="236"/>
      <c r="H119" s="214">
        <v>-0.3</v>
      </c>
      <c r="I119" s="215">
        <v>-0.6</v>
      </c>
      <c r="J119" s="226">
        <v>-0.3</v>
      </c>
      <c r="K119" s="235">
        <v>-0.6</v>
      </c>
      <c r="L119" s="228">
        <v>-0.3</v>
      </c>
      <c r="M119" s="229">
        <v>-0.6</v>
      </c>
      <c r="N119" s="230">
        <v>-0.3</v>
      </c>
      <c r="O119" s="231">
        <v>-0.6</v>
      </c>
      <c r="P119" s="232">
        <v>-0.25</v>
      </c>
      <c r="Q119" s="233">
        <v>-0.5</v>
      </c>
      <c r="R119" s="224">
        <f t="shared" si="465"/>
        <v>-0.3</v>
      </c>
      <c r="S119" s="224">
        <f t="shared" si="466"/>
        <v>-0.6</v>
      </c>
      <c r="T119" s="131">
        <f t="shared" si="467"/>
        <v>-0.3</v>
      </c>
      <c r="U119" s="131">
        <f t="shared" si="468"/>
        <v>-0.6</v>
      </c>
      <c r="W119" s="34">
        <f t="shared" si="414"/>
        <v>0</v>
      </c>
      <c r="X119" s="35">
        <f t="shared" ref="X119:AL119" si="497">W119+($AM119-$W119)/($AM$2-$W$2)</f>
        <v>-1.8749999999999999E-2</v>
      </c>
      <c r="Y119" s="35">
        <f t="shared" si="497"/>
        <v>-3.7499999999999999E-2</v>
      </c>
      <c r="Z119" s="35">
        <f t="shared" si="497"/>
        <v>-5.6249999999999994E-2</v>
      </c>
      <c r="AA119" s="35">
        <f t="shared" si="497"/>
        <v>-7.4999999999999997E-2</v>
      </c>
      <c r="AB119" s="35">
        <f t="shared" si="497"/>
        <v>-9.375E-2</v>
      </c>
      <c r="AC119" s="35">
        <f t="shared" si="497"/>
        <v>-0.1125</v>
      </c>
      <c r="AD119" s="35">
        <f t="shared" si="497"/>
        <v>-0.13125000000000001</v>
      </c>
      <c r="AE119" s="35">
        <f t="shared" si="497"/>
        <v>-0.15</v>
      </c>
      <c r="AF119" s="35">
        <f t="shared" si="497"/>
        <v>-0.16874999999999998</v>
      </c>
      <c r="AG119" s="35">
        <f t="shared" si="497"/>
        <v>-0.18749999999999997</v>
      </c>
      <c r="AH119" s="35">
        <f t="shared" si="497"/>
        <v>-0.20624999999999996</v>
      </c>
      <c r="AI119" s="35">
        <f t="shared" si="497"/>
        <v>-0.22499999999999995</v>
      </c>
      <c r="AJ119" s="35">
        <f t="shared" si="497"/>
        <v>-0.24374999999999994</v>
      </c>
      <c r="AK119" s="35">
        <f t="shared" si="497"/>
        <v>-0.26249999999999996</v>
      </c>
      <c r="AL119" s="35">
        <f t="shared" si="497"/>
        <v>-0.28124999999999994</v>
      </c>
      <c r="AM119" s="33">
        <f t="shared" si="416"/>
        <v>-0.3</v>
      </c>
      <c r="AN119" s="35">
        <f t="shared" ref="AN119:BF119" si="498">AM119+($BG119-$AM119)/($BG$2-$AM$2)</f>
        <v>-0.315</v>
      </c>
      <c r="AO119" s="35">
        <f t="shared" si="498"/>
        <v>-0.33</v>
      </c>
      <c r="AP119" s="35">
        <f t="shared" si="498"/>
        <v>-0.34500000000000003</v>
      </c>
      <c r="AQ119" s="35">
        <f t="shared" si="498"/>
        <v>-0.36000000000000004</v>
      </c>
      <c r="AR119" s="35">
        <f t="shared" si="498"/>
        <v>-0.37500000000000006</v>
      </c>
      <c r="AS119" s="35">
        <f t="shared" si="498"/>
        <v>-0.39000000000000007</v>
      </c>
      <c r="AT119" s="35">
        <f t="shared" si="498"/>
        <v>-0.40500000000000008</v>
      </c>
      <c r="AU119" s="35">
        <f t="shared" si="498"/>
        <v>-0.4200000000000001</v>
      </c>
      <c r="AV119" s="35">
        <f t="shared" si="498"/>
        <v>-0.43500000000000011</v>
      </c>
      <c r="AW119" s="35">
        <f t="shared" si="498"/>
        <v>-0.45000000000000012</v>
      </c>
      <c r="AX119" s="35">
        <f t="shared" si="498"/>
        <v>-0.46500000000000014</v>
      </c>
      <c r="AY119" s="35">
        <f t="shared" si="498"/>
        <v>-0.48000000000000015</v>
      </c>
      <c r="AZ119" s="35">
        <f t="shared" si="498"/>
        <v>-0.49500000000000016</v>
      </c>
      <c r="BA119" s="35">
        <f t="shared" si="498"/>
        <v>-0.51000000000000012</v>
      </c>
      <c r="BB119" s="35">
        <f t="shared" si="498"/>
        <v>-0.52500000000000013</v>
      </c>
      <c r="BC119" s="35">
        <f t="shared" si="498"/>
        <v>-0.54000000000000015</v>
      </c>
      <c r="BD119" s="35">
        <f t="shared" si="498"/>
        <v>-0.55500000000000016</v>
      </c>
      <c r="BE119" s="35">
        <f t="shared" si="498"/>
        <v>-0.57000000000000017</v>
      </c>
      <c r="BF119" s="35">
        <f t="shared" si="498"/>
        <v>-0.58500000000000019</v>
      </c>
      <c r="BG119" s="33">
        <f t="shared" si="418"/>
        <v>-0.6</v>
      </c>
      <c r="BI119" s="34">
        <f t="shared" si="409"/>
        <v>0</v>
      </c>
      <c r="BJ119" s="35">
        <f t="shared" ref="BJ119:BX119" si="499">BI119+($BY119-$BI119)/($BY$2-$BI$2)</f>
        <v>-1.8749999999999999E-2</v>
      </c>
      <c r="BK119" s="35">
        <f t="shared" si="499"/>
        <v>-3.7499999999999999E-2</v>
      </c>
      <c r="BL119" s="35">
        <f t="shared" si="499"/>
        <v>-5.6249999999999994E-2</v>
      </c>
      <c r="BM119" s="35">
        <f t="shared" si="499"/>
        <v>-7.4999999999999997E-2</v>
      </c>
      <c r="BN119" s="35">
        <f t="shared" si="499"/>
        <v>-9.375E-2</v>
      </c>
      <c r="BO119" s="35">
        <f t="shared" si="499"/>
        <v>-0.1125</v>
      </c>
      <c r="BP119" s="35">
        <f t="shared" si="499"/>
        <v>-0.13125000000000001</v>
      </c>
      <c r="BQ119" s="35">
        <f t="shared" si="499"/>
        <v>-0.15</v>
      </c>
      <c r="BR119" s="35">
        <f t="shared" si="499"/>
        <v>-0.16874999999999998</v>
      </c>
      <c r="BS119" s="35">
        <f t="shared" si="499"/>
        <v>-0.18749999999999997</v>
      </c>
      <c r="BT119" s="35">
        <f t="shared" si="499"/>
        <v>-0.20624999999999996</v>
      </c>
      <c r="BU119" s="35">
        <f t="shared" si="499"/>
        <v>-0.22499999999999995</v>
      </c>
      <c r="BV119" s="35">
        <f t="shared" si="499"/>
        <v>-0.24374999999999994</v>
      </c>
      <c r="BW119" s="35">
        <f t="shared" si="499"/>
        <v>-0.26249999999999996</v>
      </c>
      <c r="BX119" s="35">
        <f t="shared" si="499"/>
        <v>-0.28124999999999994</v>
      </c>
      <c r="BY119" s="33">
        <f t="shared" si="411"/>
        <v>-0.3</v>
      </c>
      <c r="BZ119" s="35">
        <f t="shared" ref="BZ119:CR119" si="500">BY119+($CS119-$BY119)/($CS$2-$BY$2)</f>
        <v>-0.315</v>
      </c>
      <c r="CA119" s="35">
        <f t="shared" si="500"/>
        <v>-0.33</v>
      </c>
      <c r="CB119" s="35">
        <f t="shared" si="500"/>
        <v>-0.34500000000000003</v>
      </c>
      <c r="CC119" s="35">
        <f t="shared" si="500"/>
        <v>-0.36000000000000004</v>
      </c>
      <c r="CD119" s="35">
        <f t="shared" si="500"/>
        <v>-0.37500000000000006</v>
      </c>
      <c r="CE119" s="35">
        <f t="shared" si="500"/>
        <v>-0.39000000000000007</v>
      </c>
      <c r="CF119" s="35">
        <f t="shared" si="500"/>
        <v>-0.40500000000000008</v>
      </c>
      <c r="CG119" s="35">
        <f t="shared" si="500"/>
        <v>-0.4200000000000001</v>
      </c>
      <c r="CH119" s="35">
        <f t="shared" si="500"/>
        <v>-0.43500000000000011</v>
      </c>
      <c r="CI119" s="35">
        <f t="shared" si="500"/>
        <v>-0.45000000000000012</v>
      </c>
      <c r="CJ119" s="35">
        <f t="shared" si="500"/>
        <v>-0.46500000000000014</v>
      </c>
      <c r="CK119" s="35">
        <f t="shared" si="500"/>
        <v>-0.48000000000000015</v>
      </c>
      <c r="CL119" s="35">
        <f t="shared" si="500"/>
        <v>-0.49500000000000016</v>
      </c>
      <c r="CM119" s="35">
        <f t="shared" si="500"/>
        <v>-0.51000000000000012</v>
      </c>
      <c r="CN119" s="35">
        <f t="shared" si="500"/>
        <v>-0.52500000000000013</v>
      </c>
      <c r="CO119" s="35">
        <f t="shared" si="500"/>
        <v>-0.54000000000000015</v>
      </c>
      <c r="CP119" s="35">
        <f t="shared" si="500"/>
        <v>-0.55500000000000016</v>
      </c>
      <c r="CQ119" s="35">
        <f t="shared" si="500"/>
        <v>-0.57000000000000017</v>
      </c>
      <c r="CR119" s="35">
        <f t="shared" si="500"/>
        <v>-0.58500000000000019</v>
      </c>
      <c r="CS119" s="33">
        <f t="shared" si="413"/>
        <v>-0.6</v>
      </c>
    </row>
    <row r="120" spans="1:97" x14ac:dyDescent="0.35">
      <c r="A120" s="107" t="s">
        <v>194</v>
      </c>
      <c r="B120" s="18" t="s">
        <v>23</v>
      </c>
      <c r="C120" s="49" t="s">
        <v>204</v>
      </c>
      <c r="D120" s="49"/>
      <c r="E120" s="20" t="s">
        <v>25</v>
      </c>
      <c r="F120" s="107"/>
      <c r="G120" s="236"/>
      <c r="H120" s="214">
        <v>-0.4</v>
      </c>
      <c r="I120" s="215">
        <v>-0.8</v>
      </c>
      <c r="J120" s="226">
        <v>-0.42499999999999999</v>
      </c>
      <c r="K120" s="235">
        <v>-0.85</v>
      </c>
      <c r="L120" s="228">
        <v>-0.4</v>
      </c>
      <c r="M120" s="229">
        <v>-0.8</v>
      </c>
      <c r="N120" s="230">
        <v>-0.4</v>
      </c>
      <c r="O120" s="231">
        <v>-0.8</v>
      </c>
      <c r="P120" s="232">
        <v>-0.32500000000000001</v>
      </c>
      <c r="Q120" s="233">
        <v>-0.75</v>
      </c>
      <c r="R120" s="224">
        <f t="shared" si="465"/>
        <v>-0.4</v>
      </c>
      <c r="S120" s="224">
        <f t="shared" si="466"/>
        <v>-0.8</v>
      </c>
      <c r="T120" s="131">
        <f t="shared" si="467"/>
        <v>-0.4</v>
      </c>
      <c r="U120" s="131">
        <f t="shared" si="468"/>
        <v>-0.8</v>
      </c>
      <c r="W120" s="34">
        <f t="shared" si="414"/>
        <v>0</v>
      </c>
      <c r="X120" s="35">
        <f t="shared" ref="X120:AL120" si="501">W120+($AM120-$W120)/($AM$2-$W$2)</f>
        <v>-2.5000000000000001E-2</v>
      </c>
      <c r="Y120" s="35">
        <f t="shared" si="501"/>
        <v>-0.05</v>
      </c>
      <c r="Z120" s="35">
        <f t="shared" si="501"/>
        <v>-7.5000000000000011E-2</v>
      </c>
      <c r="AA120" s="35">
        <f t="shared" si="501"/>
        <v>-0.1</v>
      </c>
      <c r="AB120" s="35">
        <f t="shared" si="501"/>
        <v>-0.125</v>
      </c>
      <c r="AC120" s="35">
        <f t="shared" si="501"/>
        <v>-0.15</v>
      </c>
      <c r="AD120" s="35">
        <f t="shared" si="501"/>
        <v>-0.17499999999999999</v>
      </c>
      <c r="AE120" s="35">
        <f t="shared" si="501"/>
        <v>-0.19999999999999998</v>
      </c>
      <c r="AF120" s="35">
        <f t="shared" si="501"/>
        <v>-0.22499999999999998</v>
      </c>
      <c r="AG120" s="35">
        <f t="shared" si="501"/>
        <v>-0.24999999999999997</v>
      </c>
      <c r="AH120" s="35">
        <f t="shared" si="501"/>
        <v>-0.27499999999999997</v>
      </c>
      <c r="AI120" s="35">
        <f t="shared" si="501"/>
        <v>-0.3</v>
      </c>
      <c r="AJ120" s="35">
        <f t="shared" si="501"/>
        <v>-0.32500000000000001</v>
      </c>
      <c r="AK120" s="35">
        <f t="shared" si="501"/>
        <v>-0.35000000000000003</v>
      </c>
      <c r="AL120" s="35">
        <f t="shared" si="501"/>
        <v>-0.37500000000000006</v>
      </c>
      <c r="AM120" s="33">
        <f t="shared" si="416"/>
        <v>-0.4</v>
      </c>
      <c r="AN120" s="35">
        <f t="shared" ref="AN120:BF120" si="502">AM120+($BG120-$AM120)/($BG$2-$AM$2)</f>
        <v>-0.42000000000000004</v>
      </c>
      <c r="AO120" s="35">
        <f t="shared" si="502"/>
        <v>-0.44000000000000006</v>
      </c>
      <c r="AP120" s="35">
        <f t="shared" si="502"/>
        <v>-0.46000000000000008</v>
      </c>
      <c r="AQ120" s="35">
        <f t="shared" si="502"/>
        <v>-0.48000000000000009</v>
      </c>
      <c r="AR120" s="35">
        <f t="shared" si="502"/>
        <v>-0.50000000000000011</v>
      </c>
      <c r="AS120" s="35">
        <f t="shared" si="502"/>
        <v>-0.52000000000000013</v>
      </c>
      <c r="AT120" s="35">
        <f t="shared" si="502"/>
        <v>-0.54000000000000015</v>
      </c>
      <c r="AU120" s="35">
        <f t="shared" si="502"/>
        <v>-0.56000000000000016</v>
      </c>
      <c r="AV120" s="35">
        <f t="shared" si="502"/>
        <v>-0.58000000000000018</v>
      </c>
      <c r="AW120" s="35">
        <f t="shared" si="502"/>
        <v>-0.6000000000000002</v>
      </c>
      <c r="AX120" s="35">
        <f t="shared" si="502"/>
        <v>-0.62000000000000022</v>
      </c>
      <c r="AY120" s="35">
        <f t="shared" si="502"/>
        <v>-0.64000000000000024</v>
      </c>
      <c r="AZ120" s="35">
        <f t="shared" si="502"/>
        <v>-0.66000000000000025</v>
      </c>
      <c r="BA120" s="35">
        <f t="shared" si="502"/>
        <v>-0.68000000000000027</v>
      </c>
      <c r="BB120" s="35">
        <f t="shared" si="502"/>
        <v>-0.70000000000000029</v>
      </c>
      <c r="BC120" s="35">
        <f t="shared" si="502"/>
        <v>-0.72000000000000031</v>
      </c>
      <c r="BD120" s="35">
        <f t="shared" si="502"/>
        <v>-0.74000000000000032</v>
      </c>
      <c r="BE120" s="35">
        <f t="shared" si="502"/>
        <v>-0.76000000000000034</v>
      </c>
      <c r="BF120" s="35">
        <f t="shared" si="502"/>
        <v>-0.78000000000000036</v>
      </c>
      <c r="BG120" s="33">
        <f t="shared" si="418"/>
        <v>-0.8</v>
      </c>
      <c r="BI120" s="34">
        <f t="shared" si="409"/>
        <v>0</v>
      </c>
      <c r="BJ120" s="35">
        <f t="shared" ref="BJ120:BX120" si="503">BI120+($BY120-$BI120)/($BY$2-$BI$2)</f>
        <v>-2.5000000000000001E-2</v>
      </c>
      <c r="BK120" s="35">
        <f t="shared" si="503"/>
        <v>-0.05</v>
      </c>
      <c r="BL120" s="35">
        <f t="shared" si="503"/>
        <v>-7.5000000000000011E-2</v>
      </c>
      <c r="BM120" s="35">
        <f t="shared" si="503"/>
        <v>-0.1</v>
      </c>
      <c r="BN120" s="35">
        <f t="shared" si="503"/>
        <v>-0.125</v>
      </c>
      <c r="BO120" s="35">
        <f t="shared" si="503"/>
        <v>-0.15</v>
      </c>
      <c r="BP120" s="35">
        <f t="shared" si="503"/>
        <v>-0.17499999999999999</v>
      </c>
      <c r="BQ120" s="35">
        <f t="shared" si="503"/>
        <v>-0.19999999999999998</v>
      </c>
      <c r="BR120" s="35">
        <f t="shared" si="503"/>
        <v>-0.22499999999999998</v>
      </c>
      <c r="BS120" s="35">
        <f t="shared" si="503"/>
        <v>-0.24999999999999997</v>
      </c>
      <c r="BT120" s="35">
        <f t="shared" si="503"/>
        <v>-0.27499999999999997</v>
      </c>
      <c r="BU120" s="35">
        <f t="shared" si="503"/>
        <v>-0.3</v>
      </c>
      <c r="BV120" s="35">
        <f t="shared" si="503"/>
        <v>-0.32500000000000001</v>
      </c>
      <c r="BW120" s="35">
        <f t="shared" si="503"/>
        <v>-0.35000000000000003</v>
      </c>
      <c r="BX120" s="35">
        <f t="shared" si="503"/>
        <v>-0.37500000000000006</v>
      </c>
      <c r="BY120" s="33">
        <f t="shared" si="411"/>
        <v>-0.4</v>
      </c>
      <c r="BZ120" s="35">
        <f t="shared" ref="BZ120:CR120" si="504">BY120+($CS120-$BY120)/($CS$2-$BY$2)</f>
        <v>-0.42000000000000004</v>
      </c>
      <c r="CA120" s="35">
        <f t="shared" si="504"/>
        <v>-0.44000000000000006</v>
      </c>
      <c r="CB120" s="35">
        <f t="shared" si="504"/>
        <v>-0.46000000000000008</v>
      </c>
      <c r="CC120" s="35">
        <f t="shared" si="504"/>
        <v>-0.48000000000000009</v>
      </c>
      <c r="CD120" s="35">
        <f t="shared" si="504"/>
        <v>-0.50000000000000011</v>
      </c>
      <c r="CE120" s="35">
        <f t="shared" si="504"/>
        <v>-0.52000000000000013</v>
      </c>
      <c r="CF120" s="35">
        <f t="shared" si="504"/>
        <v>-0.54000000000000015</v>
      </c>
      <c r="CG120" s="35">
        <f t="shared" si="504"/>
        <v>-0.56000000000000016</v>
      </c>
      <c r="CH120" s="35">
        <f t="shared" si="504"/>
        <v>-0.58000000000000018</v>
      </c>
      <c r="CI120" s="35">
        <f t="shared" si="504"/>
        <v>-0.6000000000000002</v>
      </c>
      <c r="CJ120" s="35">
        <f t="shared" si="504"/>
        <v>-0.62000000000000022</v>
      </c>
      <c r="CK120" s="35">
        <f t="shared" si="504"/>
        <v>-0.64000000000000024</v>
      </c>
      <c r="CL120" s="35">
        <f t="shared" si="504"/>
        <v>-0.66000000000000025</v>
      </c>
      <c r="CM120" s="35">
        <f t="shared" si="504"/>
        <v>-0.68000000000000027</v>
      </c>
      <c r="CN120" s="35">
        <f t="shared" si="504"/>
        <v>-0.70000000000000029</v>
      </c>
      <c r="CO120" s="35">
        <f t="shared" si="504"/>
        <v>-0.72000000000000031</v>
      </c>
      <c r="CP120" s="35">
        <f t="shared" si="504"/>
        <v>-0.74000000000000032</v>
      </c>
      <c r="CQ120" s="35">
        <f t="shared" si="504"/>
        <v>-0.76000000000000034</v>
      </c>
      <c r="CR120" s="35">
        <f t="shared" si="504"/>
        <v>-0.78000000000000036</v>
      </c>
      <c r="CS120" s="33">
        <f t="shared" si="413"/>
        <v>-0.8</v>
      </c>
    </row>
    <row r="121" spans="1:97" x14ac:dyDescent="0.35">
      <c r="A121" s="107" t="s">
        <v>194</v>
      </c>
      <c r="B121" s="18" t="s">
        <v>23</v>
      </c>
      <c r="C121" s="49" t="s">
        <v>205</v>
      </c>
      <c r="D121" s="49"/>
      <c r="E121" s="20" t="s">
        <v>25</v>
      </c>
      <c r="F121" s="107"/>
      <c r="G121" s="236"/>
      <c r="H121" s="238">
        <v>-0.45</v>
      </c>
      <c r="I121" s="239">
        <v>-0.9</v>
      </c>
      <c r="J121" s="226">
        <v>-0.47499999999999998</v>
      </c>
      <c r="K121" s="235">
        <v>-0.95</v>
      </c>
      <c r="L121" s="228">
        <v>-0.5</v>
      </c>
      <c r="M121" s="229">
        <v>-1</v>
      </c>
      <c r="N121" s="230">
        <v>-0.45</v>
      </c>
      <c r="O121" s="231">
        <v>-0.9</v>
      </c>
      <c r="P121" s="232">
        <v>-0.42499999999999999</v>
      </c>
      <c r="Q121" s="233">
        <v>-0.85</v>
      </c>
      <c r="R121" s="224">
        <f t="shared" si="465"/>
        <v>-0.45</v>
      </c>
      <c r="S121" s="224">
        <f t="shared" si="466"/>
        <v>-0.9</v>
      </c>
      <c r="T121" s="131">
        <f t="shared" si="467"/>
        <v>-0.5</v>
      </c>
      <c r="U121" s="131">
        <f t="shared" si="468"/>
        <v>-1</v>
      </c>
      <c r="W121" s="34">
        <f t="shared" si="414"/>
        <v>0</v>
      </c>
      <c r="X121" s="35">
        <f t="shared" ref="X121:AL121" si="505">W121+($AM121-$W121)/($AM$2-$W$2)</f>
        <v>-2.8125000000000001E-2</v>
      </c>
      <c r="Y121" s="35">
        <f t="shared" si="505"/>
        <v>-5.6250000000000001E-2</v>
      </c>
      <c r="Z121" s="35">
        <f t="shared" si="505"/>
        <v>-8.4375000000000006E-2</v>
      </c>
      <c r="AA121" s="35">
        <f t="shared" si="505"/>
        <v>-0.1125</v>
      </c>
      <c r="AB121" s="35">
        <f t="shared" si="505"/>
        <v>-0.140625</v>
      </c>
      <c r="AC121" s="35">
        <f t="shared" si="505"/>
        <v>-0.16875000000000001</v>
      </c>
      <c r="AD121" s="35">
        <f t="shared" si="505"/>
        <v>-0.19687500000000002</v>
      </c>
      <c r="AE121" s="35">
        <f t="shared" si="505"/>
        <v>-0.22500000000000003</v>
      </c>
      <c r="AF121" s="35">
        <f t="shared" si="505"/>
        <v>-0.25312500000000004</v>
      </c>
      <c r="AG121" s="35">
        <f t="shared" si="505"/>
        <v>-0.28125000000000006</v>
      </c>
      <c r="AH121" s="35">
        <f t="shared" si="505"/>
        <v>-0.30937500000000007</v>
      </c>
      <c r="AI121" s="35">
        <f t="shared" si="505"/>
        <v>-0.33750000000000008</v>
      </c>
      <c r="AJ121" s="35">
        <f t="shared" si="505"/>
        <v>-0.36562500000000009</v>
      </c>
      <c r="AK121" s="35">
        <f t="shared" si="505"/>
        <v>-0.3937500000000001</v>
      </c>
      <c r="AL121" s="35">
        <f t="shared" si="505"/>
        <v>-0.42187500000000011</v>
      </c>
      <c r="AM121" s="33">
        <f t="shared" si="416"/>
        <v>-0.45</v>
      </c>
      <c r="AN121" s="35">
        <f t="shared" ref="AN121:BF121" si="506">AM121+($BG121-$AM121)/($BG$2-$AM$2)</f>
        <v>-0.47250000000000003</v>
      </c>
      <c r="AO121" s="35">
        <f t="shared" si="506"/>
        <v>-0.49500000000000005</v>
      </c>
      <c r="AP121" s="35">
        <f t="shared" si="506"/>
        <v>-0.51750000000000007</v>
      </c>
      <c r="AQ121" s="35">
        <f t="shared" si="506"/>
        <v>-0.54</v>
      </c>
      <c r="AR121" s="35">
        <f t="shared" si="506"/>
        <v>-0.5625</v>
      </c>
      <c r="AS121" s="35">
        <f t="shared" si="506"/>
        <v>-0.58499999999999996</v>
      </c>
      <c r="AT121" s="35">
        <f t="shared" si="506"/>
        <v>-0.60749999999999993</v>
      </c>
      <c r="AU121" s="35">
        <f t="shared" si="506"/>
        <v>-0.62999999999999989</v>
      </c>
      <c r="AV121" s="35">
        <f t="shared" si="506"/>
        <v>-0.65249999999999986</v>
      </c>
      <c r="AW121" s="35">
        <f t="shared" si="506"/>
        <v>-0.67499999999999982</v>
      </c>
      <c r="AX121" s="35">
        <f t="shared" si="506"/>
        <v>-0.69749999999999979</v>
      </c>
      <c r="AY121" s="35">
        <f t="shared" si="506"/>
        <v>-0.71999999999999975</v>
      </c>
      <c r="AZ121" s="35">
        <f t="shared" si="506"/>
        <v>-0.74249999999999972</v>
      </c>
      <c r="BA121" s="35">
        <f t="shared" si="506"/>
        <v>-0.76499999999999968</v>
      </c>
      <c r="BB121" s="35">
        <f t="shared" si="506"/>
        <v>-0.78749999999999964</v>
      </c>
      <c r="BC121" s="35">
        <f t="shared" si="506"/>
        <v>-0.80999999999999961</v>
      </c>
      <c r="BD121" s="35">
        <f t="shared" si="506"/>
        <v>-0.83249999999999957</v>
      </c>
      <c r="BE121" s="35">
        <f t="shared" si="506"/>
        <v>-0.85499999999999954</v>
      </c>
      <c r="BF121" s="35">
        <f t="shared" si="506"/>
        <v>-0.8774999999999995</v>
      </c>
      <c r="BG121" s="33">
        <f t="shared" si="418"/>
        <v>-0.9</v>
      </c>
      <c r="BI121" s="34">
        <f t="shared" si="409"/>
        <v>0</v>
      </c>
      <c r="BJ121" s="35">
        <f t="shared" ref="BJ121:BX121" si="507">BI121+($BY121-$BI121)/($BY$2-$BI$2)</f>
        <v>-3.125E-2</v>
      </c>
      <c r="BK121" s="35">
        <f t="shared" si="507"/>
        <v>-6.25E-2</v>
      </c>
      <c r="BL121" s="35">
        <f t="shared" si="507"/>
        <v>-9.375E-2</v>
      </c>
      <c r="BM121" s="35">
        <f t="shared" si="507"/>
        <v>-0.125</v>
      </c>
      <c r="BN121" s="35">
        <f t="shared" si="507"/>
        <v>-0.15625</v>
      </c>
      <c r="BO121" s="35">
        <f t="shared" si="507"/>
        <v>-0.1875</v>
      </c>
      <c r="BP121" s="35">
        <f t="shared" si="507"/>
        <v>-0.21875</v>
      </c>
      <c r="BQ121" s="35">
        <f t="shared" si="507"/>
        <v>-0.25</v>
      </c>
      <c r="BR121" s="35">
        <f t="shared" si="507"/>
        <v>-0.28125</v>
      </c>
      <c r="BS121" s="35">
        <f t="shared" si="507"/>
        <v>-0.3125</v>
      </c>
      <c r="BT121" s="35">
        <f t="shared" si="507"/>
        <v>-0.34375</v>
      </c>
      <c r="BU121" s="35">
        <f t="shared" si="507"/>
        <v>-0.375</v>
      </c>
      <c r="BV121" s="35">
        <f t="shared" si="507"/>
        <v>-0.40625</v>
      </c>
      <c r="BW121" s="35">
        <f t="shared" si="507"/>
        <v>-0.4375</v>
      </c>
      <c r="BX121" s="35">
        <f t="shared" si="507"/>
        <v>-0.46875</v>
      </c>
      <c r="BY121" s="33">
        <f t="shared" si="411"/>
        <v>-0.5</v>
      </c>
      <c r="BZ121" s="35">
        <f t="shared" ref="BZ121:CR121" si="508">BY121+($CS121-$BY121)/($CS$2-$BY$2)</f>
        <v>-0.52500000000000002</v>
      </c>
      <c r="CA121" s="35">
        <f t="shared" si="508"/>
        <v>-0.55000000000000004</v>
      </c>
      <c r="CB121" s="35">
        <f t="shared" si="508"/>
        <v>-0.57500000000000007</v>
      </c>
      <c r="CC121" s="35">
        <f t="shared" si="508"/>
        <v>-0.60000000000000009</v>
      </c>
      <c r="CD121" s="35">
        <f t="shared" si="508"/>
        <v>-0.62500000000000011</v>
      </c>
      <c r="CE121" s="35">
        <f t="shared" si="508"/>
        <v>-0.65000000000000013</v>
      </c>
      <c r="CF121" s="35">
        <f t="shared" si="508"/>
        <v>-0.67500000000000016</v>
      </c>
      <c r="CG121" s="35">
        <f t="shared" si="508"/>
        <v>-0.70000000000000018</v>
      </c>
      <c r="CH121" s="35">
        <f t="shared" si="508"/>
        <v>-0.7250000000000002</v>
      </c>
      <c r="CI121" s="35">
        <f t="shared" si="508"/>
        <v>-0.75000000000000022</v>
      </c>
      <c r="CJ121" s="35">
        <f t="shared" si="508"/>
        <v>-0.77500000000000024</v>
      </c>
      <c r="CK121" s="35">
        <f t="shared" si="508"/>
        <v>-0.80000000000000027</v>
      </c>
      <c r="CL121" s="35">
        <f t="shared" si="508"/>
        <v>-0.82500000000000029</v>
      </c>
      <c r="CM121" s="35">
        <f t="shared" si="508"/>
        <v>-0.85000000000000031</v>
      </c>
      <c r="CN121" s="35">
        <f t="shared" si="508"/>
        <v>-0.87500000000000033</v>
      </c>
      <c r="CO121" s="35">
        <f t="shared" si="508"/>
        <v>-0.90000000000000036</v>
      </c>
      <c r="CP121" s="35">
        <f t="shared" si="508"/>
        <v>-0.92500000000000038</v>
      </c>
      <c r="CQ121" s="35">
        <f t="shared" si="508"/>
        <v>-0.9500000000000004</v>
      </c>
      <c r="CR121" s="35">
        <f t="shared" si="508"/>
        <v>-0.97500000000000042</v>
      </c>
      <c r="CS121" s="33">
        <f t="shared" si="413"/>
        <v>-1</v>
      </c>
    </row>
    <row r="122" spans="1:97" s="240" customFormat="1" x14ac:dyDescent="0.35">
      <c r="A122" s="107" t="s">
        <v>194</v>
      </c>
      <c r="B122" s="18" t="s">
        <v>23</v>
      </c>
      <c r="C122" s="49" t="s">
        <v>206</v>
      </c>
      <c r="D122" s="49"/>
      <c r="E122" s="20" t="s">
        <v>25</v>
      </c>
      <c r="F122" s="107"/>
      <c r="G122" s="236"/>
      <c r="H122" s="215">
        <v>0.11899999999999999</v>
      </c>
      <c r="I122" s="215">
        <v>0.4</v>
      </c>
      <c r="J122" s="226">
        <v>9.0999999999999998E-2</v>
      </c>
      <c r="K122" s="235">
        <v>0</v>
      </c>
      <c r="L122" s="228">
        <v>9.0999999999999998E-2</v>
      </c>
      <c r="M122" s="229">
        <v>0.3</v>
      </c>
      <c r="N122" s="230">
        <v>0.11899999999999999</v>
      </c>
      <c r="O122" s="231">
        <v>0.4</v>
      </c>
      <c r="P122" s="237">
        <v>0.14499999999999999</v>
      </c>
      <c r="Q122" s="234">
        <v>0.5</v>
      </c>
      <c r="R122" s="224">
        <f t="shared" si="465"/>
        <v>0.11899999999999999</v>
      </c>
      <c r="S122" s="224">
        <f t="shared" si="466"/>
        <v>0.4</v>
      </c>
      <c r="T122" s="131">
        <f t="shared" si="467"/>
        <v>9.0999999999999998E-2</v>
      </c>
      <c r="U122" s="131">
        <f t="shared" si="468"/>
        <v>0.3</v>
      </c>
      <c r="W122" s="34">
        <f t="shared" si="414"/>
        <v>0</v>
      </c>
      <c r="X122" s="35">
        <f t="shared" ref="X122:AL122" si="509">W122+($AM122-$W122)/($AM$2-$W$2)</f>
        <v>7.4374999999999997E-3</v>
      </c>
      <c r="Y122" s="35">
        <f t="shared" si="509"/>
        <v>1.4874999999999999E-2</v>
      </c>
      <c r="Z122" s="35">
        <f t="shared" si="509"/>
        <v>2.2312499999999999E-2</v>
      </c>
      <c r="AA122" s="35">
        <f t="shared" si="509"/>
        <v>2.9749999999999999E-2</v>
      </c>
      <c r="AB122" s="35">
        <f t="shared" si="509"/>
        <v>3.7187499999999998E-2</v>
      </c>
      <c r="AC122" s="35">
        <f t="shared" si="509"/>
        <v>4.4624999999999998E-2</v>
      </c>
      <c r="AD122" s="35">
        <f t="shared" si="509"/>
        <v>5.2062499999999998E-2</v>
      </c>
      <c r="AE122" s="35">
        <f t="shared" si="509"/>
        <v>5.9499999999999997E-2</v>
      </c>
      <c r="AF122" s="35">
        <f t="shared" si="509"/>
        <v>6.6937499999999997E-2</v>
      </c>
      <c r="AG122" s="35">
        <f t="shared" si="509"/>
        <v>7.4374999999999997E-2</v>
      </c>
      <c r="AH122" s="35">
        <f t="shared" si="509"/>
        <v>8.1812499999999996E-2</v>
      </c>
      <c r="AI122" s="35">
        <f t="shared" si="509"/>
        <v>8.9249999999999996E-2</v>
      </c>
      <c r="AJ122" s="35">
        <f t="shared" si="509"/>
        <v>9.6687499999999996E-2</v>
      </c>
      <c r="AK122" s="35">
        <f t="shared" si="509"/>
        <v>0.104125</v>
      </c>
      <c r="AL122" s="35">
        <f t="shared" si="509"/>
        <v>0.1115625</v>
      </c>
      <c r="AM122" s="33">
        <f t="shared" si="416"/>
        <v>0.11899999999999999</v>
      </c>
      <c r="AN122" s="35">
        <f t="shared" ref="AN122:BF122" si="510">AM122+($BG122-$AM122)/($BG$2-$AM$2)</f>
        <v>0.13305</v>
      </c>
      <c r="AO122" s="35">
        <f t="shared" si="510"/>
        <v>0.14710000000000001</v>
      </c>
      <c r="AP122" s="35">
        <f t="shared" si="510"/>
        <v>0.16115000000000002</v>
      </c>
      <c r="AQ122" s="35">
        <f t="shared" si="510"/>
        <v>0.17520000000000002</v>
      </c>
      <c r="AR122" s="35">
        <f t="shared" si="510"/>
        <v>0.18925000000000003</v>
      </c>
      <c r="AS122" s="35">
        <f t="shared" si="510"/>
        <v>0.20330000000000004</v>
      </c>
      <c r="AT122" s="35">
        <f t="shared" si="510"/>
        <v>0.21735000000000004</v>
      </c>
      <c r="AU122" s="35">
        <f t="shared" si="510"/>
        <v>0.23140000000000005</v>
      </c>
      <c r="AV122" s="35">
        <f t="shared" si="510"/>
        <v>0.24545000000000006</v>
      </c>
      <c r="AW122" s="35">
        <f t="shared" si="510"/>
        <v>0.25950000000000006</v>
      </c>
      <c r="AX122" s="35">
        <f t="shared" si="510"/>
        <v>0.27355000000000007</v>
      </c>
      <c r="AY122" s="35">
        <f t="shared" si="510"/>
        <v>0.28760000000000008</v>
      </c>
      <c r="AZ122" s="35">
        <f t="shared" si="510"/>
        <v>0.30165000000000008</v>
      </c>
      <c r="BA122" s="35">
        <f t="shared" si="510"/>
        <v>0.31570000000000009</v>
      </c>
      <c r="BB122" s="35">
        <f t="shared" si="510"/>
        <v>0.3297500000000001</v>
      </c>
      <c r="BC122" s="35">
        <f t="shared" si="510"/>
        <v>0.34380000000000011</v>
      </c>
      <c r="BD122" s="35">
        <f t="shared" si="510"/>
        <v>0.35785000000000011</v>
      </c>
      <c r="BE122" s="35">
        <f t="shared" si="510"/>
        <v>0.37190000000000012</v>
      </c>
      <c r="BF122" s="35">
        <f t="shared" si="510"/>
        <v>0.38595000000000013</v>
      </c>
      <c r="BG122" s="33">
        <f t="shared" si="418"/>
        <v>0.4</v>
      </c>
      <c r="BI122" s="34">
        <f t="shared" si="409"/>
        <v>0</v>
      </c>
      <c r="BJ122" s="35">
        <f t="shared" ref="BJ122:BX122" si="511">BI122+($BY122-$BI122)/($BY$2-$BI$2)</f>
        <v>5.6874999999999998E-3</v>
      </c>
      <c r="BK122" s="35">
        <f t="shared" si="511"/>
        <v>1.1375E-2</v>
      </c>
      <c r="BL122" s="35">
        <f t="shared" si="511"/>
        <v>1.7062500000000001E-2</v>
      </c>
      <c r="BM122" s="35">
        <f t="shared" si="511"/>
        <v>2.2749999999999999E-2</v>
      </c>
      <c r="BN122" s="35">
        <f t="shared" si="511"/>
        <v>2.8437499999999998E-2</v>
      </c>
      <c r="BO122" s="35">
        <f t="shared" si="511"/>
        <v>3.4124999999999996E-2</v>
      </c>
      <c r="BP122" s="35">
        <f t="shared" si="511"/>
        <v>3.9812499999999994E-2</v>
      </c>
      <c r="BQ122" s="35">
        <f t="shared" si="511"/>
        <v>4.5499999999999992E-2</v>
      </c>
      <c r="BR122" s="35">
        <f t="shared" si="511"/>
        <v>5.118749999999999E-2</v>
      </c>
      <c r="BS122" s="35">
        <f t="shared" si="511"/>
        <v>5.6874999999999988E-2</v>
      </c>
      <c r="BT122" s="35">
        <f t="shared" si="511"/>
        <v>6.2562499999999993E-2</v>
      </c>
      <c r="BU122" s="35">
        <f t="shared" si="511"/>
        <v>6.8249999999999991E-2</v>
      </c>
      <c r="BV122" s="35">
        <f t="shared" si="511"/>
        <v>7.3937499999999989E-2</v>
      </c>
      <c r="BW122" s="35">
        <f t="shared" si="511"/>
        <v>7.9624999999999987E-2</v>
      </c>
      <c r="BX122" s="35">
        <f t="shared" si="511"/>
        <v>8.5312499999999986E-2</v>
      </c>
      <c r="BY122" s="33">
        <f t="shared" si="411"/>
        <v>9.0999999999999998E-2</v>
      </c>
      <c r="BZ122" s="35">
        <f t="shared" ref="BZ122:CR122" si="512">BY122+($CS122-$BY122)/($CS$2-$BY$2)</f>
        <v>0.10145</v>
      </c>
      <c r="CA122" s="35">
        <f t="shared" si="512"/>
        <v>0.1119</v>
      </c>
      <c r="CB122" s="35">
        <f t="shared" si="512"/>
        <v>0.12235</v>
      </c>
      <c r="CC122" s="35">
        <f t="shared" si="512"/>
        <v>0.1328</v>
      </c>
      <c r="CD122" s="35">
        <f t="shared" si="512"/>
        <v>0.14324999999999999</v>
      </c>
      <c r="CE122" s="35">
        <f t="shared" si="512"/>
        <v>0.15369999999999998</v>
      </c>
      <c r="CF122" s="35">
        <f t="shared" si="512"/>
        <v>0.16414999999999996</v>
      </c>
      <c r="CG122" s="35">
        <f t="shared" si="512"/>
        <v>0.17459999999999995</v>
      </c>
      <c r="CH122" s="35">
        <f t="shared" si="512"/>
        <v>0.18504999999999994</v>
      </c>
      <c r="CI122" s="35">
        <f t="shared" si="512"/>
        <v>0.19549999999999992</v>
      </c>
      <c r="CJ122" s="35">
        <f t="shared" si="512"/>
        <v>0.20594999999999991</v>
      </c>
      <c r="CK122" s="35">
        <f t="shared" si="512"/>
        <v>0.2163999999999999</v>
      </c>
      <c r="CL122" s="35">
        <f t="shared" si="512"/>
        <v>0.22684999999999989</v>
      </c>
      <c r="CM122" s="35">
        <f t="shared" si="512"/>
        <v>0.23729999999999987</v>
      </c>
      <c r="CN122" s="35">
        <f t="shared" si="512"/>
        <v>0.24774999999999986</v>
      </c>
      <c r="CO122" s="35">
        <f t="shared" si="512"/>
        <v>0.25819999999999987</v>
      </c>
      <c r="CP122" s="35">
        <f t="shared" si="512"/>
        <v>0.26864999999999989</v>
      </c>
      <c r="CQ122" s="35">
        <f t="shared" si="512"/>
        <v>0.2790999999999999</v>
      </c>
      <c r="CR122" s="35">
        <f t="shared" si="512"/>
        <v>0.28954999999999992</v>
      </c>
      <c r="CS122" s="33">
        <f t="shared" si="413"/>
        <v>0.3</v>
      </c>
    </row>
    <row r="123" spans="1:97" hidden="1" x14ac:dyDescent="0.35">
      <c r="A123" s="170" t="s">
        <v>194</v>
      </c>
      <c r="B123" s="63" t="s">
        <v>48</v>
      </c>
      <c r="C123" s="78" t="s">
        <v>195</v>
      </c>
      <c r="D123" s="78"/>
      <c r="E123" s="78"/>
      <c r="F123" s="80"/>
      <c r="G123" s="241">
        <v>0.92220113851992402</v>
      </c>
      <c r="H123" s="242"/>
      <c r="I123" s="242"/>
      <c r="J123" s="82"/>
      <c r="K123" s="83"/>
      <c r="L123" s="84"/>
      <c r="M123" s="85"/>
      <c r="N123" s="86"/>
      <c r="O123" s="87"/>
      <c r="P123" s="88"/>
      <c r="Q123" s="89"/>
      <c r="R123" s="224">
        <f t="shared" si="465"/>
        <v>0</v>
      </c>
      <c r="S123" s="224">
        <f t="shared" si="466"/>
        <v>0</v>
      </c>
      <c r="W123" s="34">
        <f t="shared" si="414"/>
        <v>0.92220113851992402</v>
      </c>
      <c r="X123" s="35">
        <f t="shared" ref="X123:AL123" si="513">W123+($AM123-$W123)/($AM$2-$W$2)</f>
        <v>0.86456356736242879</v>
      </c>
      <c r="Y123" s="35">
        <f t="shared" si="513"/>
        <v>0.80692599620493355</v>
      </c>
      <c r="Z123" s="35">
        <f t="shared" si="513"/>
        <v>0.74928842504743831</v>
      </c>
      <c r="AA123" s="35">
        <f t="shared" si="513"/>
        <v>0.69165085388994307</v>
      </c>
      <c r="AB123" s="35">
        <f t="shared" si="513"/>
        <v>0.63401328273244784</v>
      </c>
      <c r="AC123" s="35">
        <f t="shared" si="513"/>
        <v>0.5763757115749526</v>
      </c>
      <c r="AD123" s="35">
        <f t="shared" si="513"/>
        <v>0.51873814041745736</v>
      </c>
      <c r="AE123" s="35">
        <f t="shared" si="513"/>
        <v>0.46110056925996212</v>
      </c>
      <c r="AF123" s="35">
        <f t="shared" si="513"/>
        <v>0.40346299810246689</v>
      </c>
      <c r="AG123" s="35">
        <f t="shared" si="513"/>
        <v>0.34582542694497165</v>
      </c>
      <c r="AH123" s="35">
        <f t="shared" si="513"/>
        <v>0.28818785578747641</v>
      </c>
      <c r="AI123" s="35">
        <f t="shared" si="513"/>
        <v>0.23055028462998117</v>
      </c>
      <c r="AJ123" s="35">
        <f t="shared" si="513"/>
        <v>0.17291271347248593</v>
      </c>
      <c r="AK123" s="35">
        <f t="shared" si="513"/>
        <v>0.11527514231499068</v>
      </c>
      <c r="AL123" s="35">
        <f t="shared" si="513"/>
        <v>5.7637571157495432E-2</v>
      </c>
      <c r="AM123" s="33">
        <f t="shared" si="416"/>
        <v>0</v>
      </c>
      <c r="AN123" s="35">
        <f t="shared" ref="AN123:BF123" si="514">AM123+($BG123-$AM123)/($BG$2-$AM$2)</f>
        <v>0</v>
      </c>
      <c r="AO123" s="35">
        <f t="shared" si="514"/>
        <v>0</v>
      </c>
      <c r="AP123" s="35">
        <f t="shared" si="514"/>
        <v>0</v>
      </c>
      <c r="AQ123" s="35">
        <f t="shared" si="514"/>
        <v>0</v>
      </c>
      <c r="AR123" s="35">
        <f t="shared" si="514"/>
        <v>0</v>
      </c>
      <c r="AS123" s="35">
        <f t="shared" si="514"/>
        <v>0</v>
      </c>
      <c r="AT123" s="35">
        <f t="shared" si="514"/>
        <v>0</v>
      </c>
      <c r="AU123" s="35">
        <f t="shared" si="514"/>
        <v>0</v>
      </c>
      <c r="AV123" s="35">
        <f t="shared" si="514"/>
        <v>0</v>
      </c>
      <c r="AW123" s="35">
        <f t="shared" si="514"/>
        <v>0</v>
      </c>
      <c r="AX123" s="35">
        <f t="shared" si="514"/>
        <v>0</v>
      </c>
      <c r="AY123" s="35">
        <f t="shared" si="514"/>
        <v>0</v>
      </c>
      <c r="AZ123" s="35">
        <f t="shared" si="514"/>
        <v>0</v>
      </c>
      <c r="BA123" s="35">
        <f t="shared" si="514"/>
        <v>0</v>
      </c>
      <c r="BB123" s="35">
        <f t="shared" si="514"/>
        <v>0</v>
      </c>
      <c r="BC123" s="35">
        <f t="shared" si="514"/>
        <v>0</v>
      </c>
      <c r="BD123" s="35">
        <f t="shared" si="514"/>
        <v>0</v>
      </c>
      <c r="BE123" s="35">
        <f t="shared" si="514"/>
        <v>0</v>
      </c>
      <c r="BF123" s="35">
        <f t="shared" si="514"/>
        <v>0</v>
      </c>
      <c r="BG123" s="33">
        <f t="shared" si="418"/>
        <v>0</v>
      </c>
      <c r="BI123" s="34">
        <f t="shared" si="409"/>
        <v>0.92220113851992402</v>
      </c>
      <c r="BJ123" s="35">
        <f t="shared" ref="BJ123:BX123" si="515">BI123+($BY123-$BI123)/($BY$2-$BI$2)</f>
        <v>0.86456356736242879</v>
      </c>
      <c r="BK123" s="35">
        <f t="shared" si="515"/>
        <v>0.80692599620493355</v>
      </c>
      <c r="BL123" s="35">
        <f t="shared" si="515"/>
        <v>0.74928842504743831</v>
      </c>
      <c r="BM123" s="35">
        <f t="shared" si="515"/>
        <v>0.69165085388994307</v>
      </c>
      <c r="BN123" s="35">
        <f t="shared" si="515"/>
        <v>0.63401328273244784</v>
      </c>
      <c r="BO123" s="35">
        <f t="shared" si="515"/>
        <v>0.5763757115749526</v>
      </c>
      <c r="BP123" s="35">
        <f t="shared" si="515"/>
        <v>0.51873814041745736</v>
      </c>
      <c r="BQ123" s="35">
        <f t="shared" si="515"/>
        <v>0.46110056925996212</v>
      </c>
      <c r="BR123" s="35">
        <f t="shared" si="515"/>
        <v>0.40346299810246689</v>
      </c>
      <c r="BS123" s="35">
        <f t="shared" si="515"/>
        <v>0.34582542694497165</v>
      </c>
      <c r="BT123" s="35">
        <f t="shared" si="515"/>
        <v>0.28818785578747641</v>
      </c>
      <c r="BU123" s="35">
        <f t="shared" si="515"/>
        <v>0.23055028462998117</v>
      </c>
      <c r="BV123" s="35">
        <f t="shared" si="515"/>
        <v>0.17291271347248593</v>
      </c>
      <c r="BW123" s="35">
        <f t="shared" si="515"/>
        <v>0.11527514231499068</v>
      </c>
      <c r="BX123" s="35">
        <f t="shared" si="515"/>
        <v>5.7637571157495432E-2</v>
      </c>
      <c r="BY123" s="33">
        <f t="shared" si="411"/>
        <v>0</v>
      </c>
      <c r="BZ123" s="35">
        <f t="shared" ref="BZ123:CR123" si="516">BY123+($CS123-$BY123)/($CS$2-$BY$2)</f>
        <v>0</v>
      </c>
      <c r="CA123" s="35">
        <f t="shared" si="516"/>
        <v>0</v>
      </c>
      <c r="CB123" s="35">
        <f t="shared" si="516"/>
        <v>0</v>
      </c>
      <c r="CC123" s="35">
        <f t="shared" si="516"/>
        <v>0</v>
      </c>
      <c r="CD123" s="35">
        <f t="shared" si="516"/>
        <v>0</v>
      </c>
      <c r="CE123" s="35">
        <f t="shared" si="516"/>
        <v>0</v>
      </c>
      <c r="CF123" s="35">
        <f t="shared" si="516"/>
        <v>0</v>
      </c>
      <c r="CG123" s="35">
        <f t="shared" si="516"/>
        <v>0</v>
      </c>
      <c r="CH123" s="35">
        <f t="shared" si="516"/>
        <v>0</v>
      </c>
      <c r="CI123" s="35">
        <f t="shared" si="516"/>
        <v>0</v>
      </c>
      <c r="CJ123" s="35">
        <f t="shared" si="516"/>
        <v>0</v>
      </c>
      <c r="CK123" s="35">
        <f t="shared" si="516"/>
        <v>0</v>
      </c>
      <c r="CL123" s="35">
        <f t="shared" si="516"/>
        <v>0</v>
      </c>
      <c r="CM123" s="35">
        <f t="shared" si="516"/>
        <v>0</v>
      </c>
      <c r="CN123" s="35">
        <f t="shared" si="516"/>
        <v>0</v>
      </c>
      <c r="CO123" s="35">
        <f t="shared" si="516"/>
        <v>0</v>
      </c>
      <c r="CP123" s="35">
        <f t="shared" si="516"/>
        <v>0</v>
      </c>
      <c r="CQ123" s="35">
        <f t="shared" si="516"/>
        <v>0</v>
      </c>
      <c r="CR123" s="35">
        <f t="shared" si="516"/>
        <v>0</v>
      </c>
      <c r="CS123" s="33">
        <f t="shared" si="413"/>
        <v>0</v>
      </c>
    </row>
    <row r="124" spans="1:97" hidden="1" x14ac:dyDescent="0.35">
      <c r="A124" s="170" t="s">
        <v>194</v>
      </c>
      <c r="B124" s="63" t="s">
        <v>48</v>
      </c>
      <c r="C124" s="78" t="s">
        <v>197</v>
      </c>
      <c r="D124" s="78"/>
      <c r="E124" s="78"/>
      <c r="F124" s="80"/>
      <c r="G124" s="243">
        <v>1.8518518518518501</v>
      </c>
      <c r="H124" s="244"/>
      <c r="I124" s="244"/>
      <c r="J124" s="82"/>
      <c r="K124" s="83"/>
      <c r="L124" s="84"/>
      <c r="M124" s="85"/>
      <c r="N124" s="86"/>
      <c r="O124" s="87"/>
      <c r="P124" s="88"/>
      <c r="Q124" s="89"/>
      <c r="R124" s="224">
        <f t="shared" si="465"/>
        <v>0</v>
      </c>
      <c r="S124" s="224">
        <f t="shared" si="466"/>
        <v>0</v>
      </c>
      <c r="W124" s="34">
        <f t="shared" si="414"/>
        <v>1.8518518518518501</v>
      </c>
      <c r="X124" s="35">
        <f t="shared" ref="X124:AL124" si="517">W124+($AM124-$W124)/($AM$2-$W$2)</f>
        <v>1.7361111111111094</v>
      </c>
      <c r="Y124" s="35">
        <f t="shared" si="517"/>
        <v>1.6203703703703687</v>
      </c>
      <c r="Z124" s="35">
        <f t="shared" si="517"/>
        <v>1.504629629629628</v>
      </c>
      <c r="AA124" s="35">
        <f t="shared" si="517"/>
        <v>1.3888888888888873</v>
      </c>
      <c r="AB124" s="35">
        <f t="shared" si="517"/>
        <v>1.2731481481481466</v>
      </c>
      <c r="AC124" s="35">
        <f t="shared" si="517"/>
        <v>1.1574074074074059</v>
      </c>
      <c r="AD124" s="35">
        <f t="shared" si="517"/>
        <v>1.0416666666666652</v>
      </c>
      <c r="AE124" s="35">
        <f t="shared" si="517"/>
        <v>0.9259259259259246</v>
      </c>
      <c r="AF124" s="35">
        <f t="shared" si="517"/>
        <v>0.81018518518518401</v>
      </c>
      <c r="AG124" s="35">
        <f t="shared" si="517"/>
        <v>0.69444444444444342</v>
      </c>
      <c r="AH124" s="35">
        <f t="shared" si="517"/>
        <v>0.57870370370370283</v>
      </c>
      <c r="AI124" s="35">
        <f t="shared" si="517"/>
        <v>0.46296296296296219</v>
      </c>
      <c r="AJ124" s="35">
        <f t="shared" si="517"/>
        <v>0.34722222222222154</v>
      </c>
      <c r="AK124" s="35">
        <f t="shared" si="517"/>
        <v>0.2314814814814809</v>
      </c>
      <c r="AL124" s="35">
        <f t="shared" si="517"/>
        <v>0.11574074074074027</v>
      </c>
      <c r="AM124" s="33">
        <f t="shared" si="416"/>
        <v>0</v>
      </c>
      <c r="AN124" s="35">
        <f t="shared" ref="AN124:BF124" si="518">AM124+($BG124-$AM124)/($BG$2-$AM$2)</f>
        <v>0</v>
      </c>
      <c r="AO124" s="35">
        <f t="shared" si="518"/>
        <v>0</v>
      </c>
      <c r="AP124" s="35">
        <f t="shared" si="518"/>
        <v>0</v>
      </c>
      <c r="AQ124" s="35">
        <f t="shared" si="518"/>
        <v>0</v>
      </c>
      <c r="AR124" s="35">
        <f t="shared" si="518"/>
        <v>0</v>
      </c>
      <c r="AS124" s="35">
        <f t="shared" si="518"/>
        <v>0</v>
      </c>
      <c r="AT124" s="35">
        <f t="shared" si="518"/>
        <v>0</v>
      </c>
      <c r="AU124" s="35">
        <f t="shared" si="518"/>
        <v>0</v>
      </c>
      <c r="AV124" s="35">
        <f t="shared" si="518"/>
        <v>0</v>
      </c>
      <c r="AW124" s="35">
        <f t="shared" si="518"/>
        <v>0</v>
      </c>
      <c r="AX124" s="35">
        <f t="shared" si="518"/>
        <v>0</v>
      </c>
      <c r="AY124" s="35">
        <f t="shared" si="518"/>
        <v>0</v>
      </c>
      <c r="AZ124" s="35">
        <f t="shared" si="518"/>
        <v>0</v>
      </c>
      <c r="BA124" s="35">
        <f t="shared" si="518"/>
        <v>0</v>
      </c>
      <c r="BB124" s="35">
        <f t="shared" si="518"/>
        <v>0</v>
      </c>
      <c r="BC124" s="35">
        <f t="shared" si="518"/>
        <v>0</v>
      </c>
      <c r="BD124" s="35">
        <f t="shared" si="518"/>
        <v>0</v>
      </c>
      <c r="BE124" s="35">
        <f t="shared" si="518"/>
        <v>0</v>
      </c>
      <c r="BF124" s="35">
        <f t="shared" si="518"/>
        <v>0</v>
      </c>
      <c r="BG124" s="33">
        <f t="shared" si="418"/>
        <v>0</v>
      </c>
      <c r="BI124" s="34">
        <f t="shared" si="409"/>
        <v>1.8518518518518501</v>
      </c>
      <c r="BJ124" s="35">
        <f t="shared" ref="BJ124:BX124" si="519">BI124+($BY124-$BI124)/($BY$2-$BI$2)</f>
        <v>1.7361111111111094</v>
      </c>
      <c r="BK124" s="35">
        <f t="shared" si="519"/>
        <v>1.6203703703703687</v>
      </c>
      <c r="BL124" s="35">
        <f t="shared" si="519"/>
        <v>1.504629629629628</v>
      </c>
      <c r="BM124" s="35">
        <f t="shared" si="519"/>
        <v>1.3888888888888873</v>
      </c>
      <c r="BN124" s="35">
        <f t="shared" si="519"/>
        <v>1.2731481481481466</v>
      </c>
      <c r="BO124" s="35">
        <f t="shared" si="519"/>
        <v>1.1574074074074059</v>
      </c>
      <c r="BP124" s="35">
        <f t="shared" si="519"/>
        <v>1.0416666666666652</v>
      </c>
      <c r="BQ124" s="35">
        <f t="shared" si="519"/>
        <v>0.9259259259259246</v>
      </c>
      <c r="BR124" s="35">
        <f t="shared" si="519"/>
        <v>0.81018518518518401</v>
      </c>
      <c r="BS124" s="35">
        <f t="shared" si="519"/>
        <v>0.69444444444444342</v>
      </c>
      <c r="BT124" s="35">
        <f t="shared" si="519"/>
        <v>0.57870370370370283</v>
      </c>
      <c r="BU124" s="35">
        <f t="shared" si="519"/>
        <v>0.46296296296296219</v>
      </c>
      <c r="BV124" s="35">
        <f t="shared" si="519"/>
        <v>0.34722222222222154</v>
      </c>
      <c r="BW124" s="35">
        <f t="shared" si="519"/>
        <v>0.2314814814814809</v>
      </c>
      <c r="BX124" s="35">
        <f t="shared" si="519"/>
        <v>0.11574074074074027</v>
      </c>
      <c r="BY124" s="33">
        <f t="shared" si="411"/>
        <v>0</v>
      </c>
      <c r="BZ124" s="35">
        <f t="shared" ref="BZ124:CR124" si="520">BY124+($CS124-$BY124)/($CS$2-$BY$2)</f>
        <v>0</v>
      </c>
      <c r="CA124" s="35">
        <f t="shared" si="520"/>
        <v>0</v>
      </c>
      <c r="CB124" s="35">
        <f t="shared" si="520"/>
        <v>0</v>
      </c>
      <c r="CC124" s="35">
        <f t="shared" si="520"/>
        <v>0</v>
      </c>
      <c r="CD124" s="35">
        <f t="shared" si="520"/>
        <v>0</v>
      </c>
      <c r="CE124" s="35">
        <f t="shared" si="520"/>
        <v>0</v>
      </c>
      <c r="CF124" s="35">
        <f t="shared" si="520"/>
        <v>0</v>
      </c>
      <c r="CG124" s="35">
        <f t="shared" si="520"/>
        <v>0</v>
      </c>
      <c r="CH124" s="35">
        <f t="shared" si="520"/>
        <v>0</v>
      </c>
      <c r="CI124" s="35">
        <f t="shared" si="520"/>
        <v>0</v>
      </c>
      <c r="CJ124" s="35">
        <f t="shared" si="520"/>
        <v>0</v>
      </c>
      <c r="CK124" s="35">
        <f t="shared" si="520"/>
        <v>0</v>
      </c>
      <c r="CL124" s="35">
        <f t="shared" si="520"/>
        <v>0</v>
      </c>
      <c r="CM124" s="35">
        <f t="shared" si="520"/>
        <v>0</v>
      </c>
      <c r="CN124" s="35">
        <f t="shared" si="520"/>
        <v>0</v>
      </c>
      <c r="CO124" s="35">
        <f t="shared" si="520"/>
        <v>0</v>
      </c>
      <c r="CP124" s="35">
        <f t="shared" si="520"/>
        <v>0</v>
      </c>
      <c r="CQ124" s="35">
        <f t="shared" si="520"/>
        <v>0</v>
      </c>
      <c r="CR124" s="35">
        <f t="shared" si="520"/>
        <v>0</v>
      </c>
      <c r="CS124" s="33">
        <f t="shared" si="413"/>
        <v>0</v>
      </c>
    </row>
    <row r="125" spans="1:97" hidden="1" x14ac:dyDescent="0.35">
      <c r="A125" s="170" t="s">
        <v>194</v>
      </c>
      <c r="B125" s="63" t="s">
        <v>48</v>
      </c>
      <c r="C125" s="78" t="s">
        <v>198</v>
      </c>
      <c r="D125" s="78"/>
      <c r="E125" s="78"/>
      <c r="F125" s="80"/>
      <c r="G125" s="243">
        <v>0.81548112512808801</v>
      </c>
      <c r="H125" s="244"/>
      <c r="I125" s="244"/>
      <c r="J125" s="82"/>
      <c r="K125" s="83"/>
      <c r="L125" s="84"/>
      <c r="M125" s="85"/>
      <c r="N125" s="86"/>
      <c r="O125" s="87"/>
      <c r="P125" s="88"/>
      <c r="Q125" s="89"/>
      <c r="R125" s="224">
        <f t="shared" si="465"/>
        <v>0</v>
      </c>
      <c r="S125" s="224">
        <f t="shared" si="466"/>
        <v>0</v>
      </c>
      <c r="W125" s="34">
        <f t="shared" si="414"/>
        <v>0.81548112512808801</v>
      </c>
      <c r="X125" s="35">
        <f t="shared" ref="X125:AL125" si="521">W125+($AM125-$W125)/($AM$2-$W$2)</f>
        <v>0.76451355480758254</v>
      </c>
      <c r="Y125" s="35">
        <f t="shared" si="521"/>
        <v>0.71354598448707707</v>
      </c>
      <c r="Z125" s="35">
        <f t="shared" si="521"/>
        <v>0.66257841416657159</v>
      </c>
      <c r="AA125" s="35">
        <f t="shared" si="521"/>
        <v>0.61161084384606612</v>
      </c>
      <c r="AB125" s="35">
        <f t="shared" si="521"/>
        <v>0.56064327352556065</v>
      </c>
      <c r="AC125" s="35">
        <f t="shared" si="521"/>
        <v>0.50967570320505518</v>
      </c>
      <c r="AD125" s="35">
        <f t="shared" si="521"/>
        <v>0.4587081328845497</v>
      </c>
      <c r="AE125" s="35">
        <f t="shared" si="521"/>
        <v>0.40774056256404423</v>
      </c>
      <c r="AF125" s="35">
        <f t="shared" si="521"/>
        <v>0.35677299224353876</v>
      </c>
      <c r="AG125" s="35">
        <f t="shared" si="521"/>
        <v>0.30580542192303328</v>
      </c>
      <c r="AH125" s="35">
        <f t="shared" si="521"/>
        <v>0.25483785160252781</v>
      </c>
      <c r="AI125" s="35">
        <f t="shared" si="521"/>
        <v>0.20387028128202231</v>
      </c>
      <c r="AJ125" s="35">
        <f t="shared" si="521"/>
        <v>0.15290271096151681</v>
      </c>
      <c r="AK125" s="35">
        <f t="shared" si="521"/>
        <v>0.10193514064101131</v>
      </c>
      <c r="AL125" s="35">
        <f t="shared" si="521"/>
        <v>5.0967570320505806E-2</v>
      </c>
      <c r="AM125" s="33">
        <f t="shared" si="416"/>
        <v>0</v>
      </c>
      <c r="AN125" s="35">
        <f t="shared" ref="AN125:BF125" si="522">AM125+($BG125-$AM125)/($BG$2-$AM$2)</f>
        <v>0</v>
      </c>
      <c r="AO125" s="35">
        <f t="shared" si="522"/>
        <v>0</v>
      </c>
      <c r="AP125" s="35">
        <f t="shared" si="522"/>
        <v>0</v>
      </c>
      <c r="AQ125" s="35">
        <f t="shared" si="522"/>
        <v>0</v>
      </c>
      <c r="AR125" s="35">
        <f t="shared" si="522"/>
        <v>0</v>
      </c>
      <c r="AS125" s="35">
        <f t="shared" si="522"/>
        <v>0</v>
      </c>
      <c r="AT125" s="35">
        <f t="shared" si="522"/>
        <v>0</v>
      </c>
      <c r="AU125" s="35">
        <f t="shared" si="522"/>
        <v>0</v>
      </c>
      <c r="AV125" s="35">
        <f t="shared" si="522"/>
        <v>0</v>
      </c>
      <c r="AW125" s="35">
        <f t="shared" si="522"/>
        <v>0</v>
      </c>
      <c r="AX125" s="35">
        <f t="shared" si="522"/>
        <v>0</v>
      </c>
      <c r="AY125" s="35">
        <f t="shared" si="522"/>
        <v>0</v>
      </c>
      <c r="AZ125" s="35">
        <f t="shared" si="522"/>
        <v>0</v>
      </c>
      <c r="BA125" s="35">
        <f t="shared" si="522"/>
        <v>0</v>
      </c>
      <c r="BB125" s="35">
        <f t="shared" si="522"/>
        <v>0</v>
      </c>
      <c r="BC125" s="35">
        <f t="shared" si="522"/>
        <v>0</v>
      </c>
      <c r="BD125" s="35">
        <f t="shared" si="522"/>
        <v>0</v>
      </c>
      <c r="BE125" s="35">
        <f t="shared" si="522"/>
        <v>0</v>
      </c>
      <c r="BF125" s="35">
        <f t="shared" si="522"/>
        <v>0</v>
      </c>
      <c r="BG125" s="33">
        <f t="shared" si="418"/>
        <v>0</v>
      </c>
      <c r="BI125" s="34">
        <f t="shared" si="409"/>
        <v>0.81548112512808801</v>
      </c>
      <c r="BJ125" s="35">
        <f t="shared" ref="BJ125:BX125" si="523">BI125+($BY125-$BI125)/($BY$2-$BI$2)</f>
        <v>0.76451355480758254</v>
      </c>
      <c r="BK125" s="35">
        <f t="shared" si="523"/>
        <v>0.71354598448707707</v>
      </c>
      <c r="BL125" s="35">
        <f t="shared" si="523"/>
        <v>0.66257841416657159</v>
      </c>
      <c r="BM125" s="35">
        <f t="shared" si="523"/>
        <v>0.61161084384606612</v>
      </c>
      <c r="BN125" s="35">
        <f t="shared" si="523"/>
        <v>0.56064327352556065</v>
      </c>
      <c r="BO125" s="35">
        <f t="shared" si="523"/>
        <v>0.50967570320505518</v>
      </c>
      <c r="BP125" s="35">
        <f t="shared" si="523"/>
        <v>0.4587081328845497</v>
      </c>
      <c r="BQ125" s="35">
        <f t="shared" si="523"/>
        <v>0.40774056256404423</v>
      </c>
      <c r="BR125" s="35">
        <f t="shared" si="523"/>
        <v>0.35677299224353876</v>
      </c>
      <c r="BS125" s="35">
        <f t="shared" si="523"/>
        <v>0.30580542192303328</v>
      </c>
      <c r="BT125" s="35">
        <f t="shared" si="523"/>
        <v>0.25483785160252781</v>
      </c>
      <c r="BU125" s="35">
        <f t="shared" si="523"/>
        <v>0.20387028128202231</v>
      </c>
      <c r="BV125" s="35">
        <f t="shared" si="523"/>
        <v>0.15290271096151681</v>
      </c>
      <c r="BW125" s="35">
        <f t="shared" si="523"/>
        <v>0.10193514064101131</v>
      </c>
      <c r="BX125" s="35">
        <f t="shared" si="523"/>
        <v>5.0967570320505806E-2</v>
      </c>
      <c r="BY125" s="33">
        <f t="shared" si="411"/>
        <v>0</v>
      </c>
      <c r="BZ125" s="35">
        <f t="shared" ref="BZ125:CR125" si="524">BY125+($CS125-$BY125)/($CS$2-$BY$2)</f>
        <v>0</v>
      </c>
      <c r="CA125" s="35">
        <f t="shared" si="524"/>
        <v>0</v>
      </c>
      <c r="CB125" s="35">
        <f t="shared" si="524"/>
        <v>0</v>
      </c>
      <c r="CC125" s="35">
        <f t="shared" si="524"/>
        <v>0</v>
      </c>
      <c r="CD125" s="35">
        <f t="shared" si="524"/>
        <v>0</v>
      </c>
      <c r="CE125" s="35">
        <f t="shared" si="524"/>
        <v>0</v>
      </c>
      <c r="CF125" s="35">
        <f t="shared" si="524"/>
        <v>0</v>
      </c>
      <c r="CG125" s="35">
        <f t="shared" si="524"/>
        <v>0</v>
      </c>
      <c r="CH125" s="35">
        <f t="shared" si="524"/>
        <v>0</v>
      </c>
      <c r="CI125" s="35">
        <f t="shared" si="524"/>
        <v>0</v>
      </c>
      <c r="CJ125" s="35">
        <f t="shared" si="524"/>
        <v>0</v>
      </c>
      <c r="CK125" s="35">
        <f t="shared" si="524"/>
        <v>0</v>
      </c>
      <c r="CL125" s="35">
        <f t="shared" si="524"/>
        <v>0</v>
      </c>
      <c r="CM125" s="35">
        <f t="shared" si="524"/>
        <v>0</v>
      </c>
      <c r="CN125" s="35">
        <f t="shared" si="524"/>
        <v>0</v>
      </c>
      <c r="CO125" s="35">
        <f t="shared" si="524"/>
        <v>0</v>
      </c>
      <c r="CP125" s="35">
        <f t="shared" si="524"/>
        <v>0</v>
      </c>
      <c r="CQ125" s="35">
        <f t="shared" si="524"/>
        <v>0</v>
      </c>
      <c r="CR125" s="35">
        <f t="shared" si="524"/>
        <v>0</v>
      </c>
      <c r="CS125" s="33">
        <f t="shared" si="413"/>
        <v>0</v>
      </c>
    </row>
    <row r="126" spans="1:97" hidden="1" x14ac:dyDescent="0.35">
      <c r="A126" s="170" t="s">
        <v>194</v>
      </c>
      <c r="B126" s="63" t="s">
        <v>48</v>
      </c>
      <c r="C126" s="78" t="s">
        <v>207</v>
      </c>
      <c r="D126" s="78"/>
      <c r="E126" s="78"/>
      <c r="F126" s="80"/>
      <c r="G126" s="243">
        <v>0.76006705004619302</v>
      </c>
      <c r="H126" s="244"/>
      <c r="I126" s="244"/>
      <c r="J126" s="82"/>
      <c r="K126" s="83"/>
      <c r="L126" s="84"/>
      <c r="M126" s="85"/>
      <c r="N126" s="86"/>
      <c r="O126" s="87"/>
      <c r="P126" s="88"/>
      <c r="Q126" s="89"/>
      <c r="R126" s="224">
        <f t="shared" si="465"/>
        <v>0</v>
      </c>
      <c r="S126" s="224">
        <f t="shared" si="466"/>
        <v>0</v>
      </c>
      <c r="W126" s="34">
        <f t="shared" si="414"/>
        <v>0.76006705004619302</v>
      </c>
      <c r="X126" s="35">
        <f t="shared" ref="X126:AL126" si="525">W126+($AM126-$W126)/($AM$2-$W$2)</f>
        <v>0.71256285941830599</v>
      </c>
      <c r="Y126" s="35">
        <f t="shared" si="525"/>
        <v>0.66505866879041897</v>
      </c>
      <c r="Z126" s="35">
        <f t="shared" si="525"/>
        <v>0.61755447816253195</v>
      </c>
      <c r="AA126" s="35">
        <f t="shared" si="525"/>
        <v>0.57005028753464493</v>
      </c>
      <c r="AB126" s="35">
        <f t="shared" si="525"/>
        <v>0.52254609690675791</v>
      </c>
      <c r="AC126" s="35">
        <f t="shared" si="525"/>
        <v>0.47504190627887083</v>
      </c>
      <c r="AD126" s="35">
        <f t="shared" si="525"/>
        <v>0.42753771565098375</v>
      </c>
      <c r="AE126" s="35">
        <f t="shared" si="525"/>
        <v>0.38003352502309667</v>
      </c>
      <c r="AF126" s="35">
        <f t="shared" si="525"/>
        <v>0.3325293343952096</v>
      </c>
      <c r="AG126" s="35">
        <f t="shared" si="525"/>
        <v>0.28502514376732252</v>
      </c>
      <c r="AH126" s="35">
        <f t="shared" si="525"/>
        <v>0.23752095313943544</v>
      </c>
      <c r="AI126" s="35">
        <f t="shared" si="525"/>
        <v>0.19001676251154836</v>
      </c>
      <c r="AJ126" s="35">
        <f t="shared" si="525"/>
        <v>0.14251257188366129</v>
      </c>
      <c r="AK126" s="35">
        <f t="shared" si="525"/>
        <v>9.5008381255774224E-2</v>
      </c>
      <c r="AL126" s="35">
        <f t="shared" si="525"/>
        <v>4.7504190627887161E-2</v>
      </c>
      <c r="AM126" s="33">
        <f t="shared" si="416"/>
        <v>0</v>
      </c>
      <c r="AN126" s="35">
        <f t="shared" ref="AN126:BF126" si="526">AM126+($BG126-$AM126)/($BG$2-$AM$2)</f>
        <v>0</v>
      </c>
      <c r="AO126" s="35">
        <f t="shared" si="526"/>
        <v>0</v>
      </c>
      <c r="AP126" s="35">
        <f t="shared" si="526"/>
        <v>0</v>
      </c>
      <c r="AQ126" s="35">
        <f t="shared" si="526"/>
        <v>0</v>
      </c>
      <c r="AR126" s="35">
        <f t="shared" si="526"/>
        <v>0</v>
      </c>
      <c r="AS126" s="35">
        <f t="shared" si="526"/>
        <v>0</v>
      </c>
      <c r="AT126" s="35">
        <f t="shared" si="526"/>
        <v>0</v>
      </c>
      <c r="AU126" s="35">
        <f t="shared" si="526"/>
        <v>0</v>
      </c>
      <c r="AV126" s="35">
        <f t="shared" si="526"/>
        <v>0</v>
      </c>
      <c r="AW126" s="35">
        <f t="shared" si="526"/>
        <v>0</v>
      </c>
      <c r="AX126" s="35">
        <f t="shared" si="526"/>
        <v>0</v>
      </c>
      <c r="AY126" s="35">
        <f t="shared" si="526"/>
        <v>0</v>
      </c>
      <c r="AZ126" s="35">
        <f t="shared" si="526"/>
        <v>0</v>
      </c>
      <c r="BA126" s="35">
        <f t="shared" si="526"/>
        <v>0</v>
      </c>
      <c r="BB126" s="35">
        <f t="shared" si="526"/>
        <v>0</v>
      </c>
      <c r="BC126" s="35">
        <f t="shared" si="526"/>
        <v>0</v>
      </c>
      <c r="BD126" s="35">
        <f t="shared" si="526"/>
        <v>0</v>
      </c>
      <c r="BE126" s="35">
        <f t="shared" si="526"/>
        <v>0</v>
      </c>
      <c r="BF126" s="35">
        <f t="shared" si="526"/>
        <v>0</v>
      </c>
      <c r="BG126" s="33">
        <f t="shared" si="418"/>
        <v>0</v>
      </c>
      <c r="BI126" s="34">
        <f t="shared" si="409"/>
        <v>0.76006705004619302</v>
      </c>
      <c r="BJ126" s="35">
        <f t="shared" ref="BJ126:BX126" si="527">BI126+($BY126-$BI126)/($BY$2-$BI$2)</f>
        <v>0.71256285941830599</v>
      </c>
      <c r="BK126" s="35">
        <f t="shared" si="527"/>
        <v>0.66505866879041897</v>
      </c>
      <c r="BL126" s="35">
        <f t="shared" si="527"/>
        <v>0.61755447816253195</v>
      </c>
      <c r="BM126" s="35">
        <f t="shared" si="527"/>
        <v>0.57005028753464493</v>
      </c>
      <c r="BN126" s="35">
        <f t="shared" si="527"/>
        <v>0.52254609690675791</v>
      </c>
      <c r="BO126" s="35">
        <f t="shared" si="527"/>
        <v>0.47504190627887083</v>
      </c>
      <c r="BP126" s="35">
        <f t="shared" si="527"/>
        <v>0.42753771565098375</v>
      </c>
      <c r="BQ126" s="35">
        <f t="shared" si="527"/>
        <v>0.38003352502309667</v>
      </c>
      <c r="BR126" s="35">
        <f t="shared" si="527"/>
        <v>0.3325293343952096</v>
      </c>
      <c r="BS126" s="35">
        <f t="shared" si="527"/>
        <v>0.28502514376732252</v>
      </c>
      <c r="BT126" s="35">
        <f t="shared" si="527"/>
        <v>0.23752095313943544</v>
      </c>
      <c r="BU126" s="35">
        <f t="shared" si="527"/>
        <v>0.19001676251154836</v>
      </c>
      <c r="BV126" s="35">
        <f t="shared" si="527"/>
        <v>0.14251257188366129</v>
      </c>
      <c r="BW126" s="35">
        <f t="shared" si="527"/>
        <v>9.5008381255774224E-2</v>
      </c>
      <c r="BX126" s="35">
        <f t="shared" si="527"/>
        <v>4.7504190627887161E-2</v>
      </c>
      <c r="BY126" s="33">
        <f t="shared" si="411"/>
        <v>0</v>
      </c>
      <c r="BZ126" s="35">
        <f t="shared" ref="BZ126:CR126" si="528">BY126+($CS126-$BY126)/($CS$2-$BY$2)</f>
        <v>0</v>
      </c>
      <c r="CA126" s="35">
        <f t="shared" si="528"/>
        <v>0</v>
      </c>
      <c r="CB126" s="35">
        <f t="shared" si="528"/>
        <v>0</v>
      </c>
      <c r="CC126" s="35">
        <f t="shared" si="528"/>
        <v>0</v>
      </c>
      <c r="CD126" s="35">
        <f t="shared" si="528"/>
        <v>0</v>
      </c>
      <c r="CE126" s="35">
        <f t="shared" si="528"/>
        <v>0</v>
      </c>
      <c r="CF126" s="35">
        <f t="shared" si="528"/>
        <v>0</v>
      </c>
      <c r="CG126" s="35">
        <f t="shared" si="528"/>
        <v>0</v>
      </c>
      <c r="CH126" s="35">
        <f t="shared" si="528"/>
        <v>0</v>
      </c>
      <c r="CI126" s="35">
        <f t="shared" si="528"/>
        <v>0</v>
      </c>
      <c r="CJ126" s="35">
        <f t="shared" si="528"/>
        <v>0</v>
      </c>
      <c r="CK126" s="35">
        <f t="shared" si="528"/>
        <v>0</v>
      </c>
      <c r="CL126" s="35">
        <f t="shared" si="528"/>
        <v>0</v>
      </c>
      <c r="CM126" s="35">
        <f t="shared" si="528"/>
        <v>0</v>
      </c>
      <c r="CN126" s="35">
        <f t="shared" si="528"/>
        <v>0</v>
      </c>
      <c r="CO126" s="35">
        <f t="shared" si="528"/>
        <v>0</v>
      </c>
      <c r="CP126" s="35">
        <f t="shared" si="528"/>
        <v>0</v>
      </c>
      <c r="CQ126" s="35">
        <f t="shared" si="528"/>
        <v>0</v>
      </c>
      <c r="CR126" s="35">
        <f t="shared" si="528"/>
        <v>0</v>
      </c>
      <c r="CS126" s="33">
        <f t="shared" si="413"/>
        <v>0</v>
      </c>
    </row>
    <row r="127" spans="1:97" hidden="1" x14ac:dyDescent="0.35">
      <c r="A127" s="170" t="s">
        <v>194</v>
      </c>
      <c r="B127" s="63" t="s">
        <v>48</v>
      </c>
      <c r="C127" s="78" t="s">
        <v>208</v>
      </c>
      <c r="D127" s="78"/>
      <c r="E127" s="78"/>
      <c r="F127" s="80"/>
      <c r="G127" s="243">
        <v>0.89664135315740001</v>
      </c>
      <c r="H127" s="244"/>
      <c r="I127" s="244"/>
      <c r="J127" s="82"/>
      <c r="K127" s="83"/>
      <c r="L127" s="84"/>
      <c r="M127" s="85"/>
      <c r="N127" s="86"/>
      <c r="O127" s="87"/>
      <c r="P127" s="88"/>
      <c r="Q127" s="89"/>
      <c r="R127" s="224">
        <f t="shared" si="465"/>
        <v>0</v>
      </c>
      <c r="S127" s="224">
        <f t="shared" si="466"/>
        <v>0</v>
      </c>
      <c r="W127" s="34">
        <f t="shared" si="414"/>
        <v>0.89664135315740001</v>
      </c>
      <c r="X127" s="35">
        <f t="shared" ref="X127:AL127" si="529">W127+($AM127-$W127)/($AM$2-$W$2)</f>
        <v>0.84060126858506257</v>
      </c>
      <c r="Y127" s="35">
        <f t="shared" si="529"/>
        <v>0.78456118401272512</v>
      </c>
      <c r="Z127" s="35">
        <f t="shared" si="529"/>
        <v>0.72852109944038768</v>
      </c>
      <c r="AA127" s="35">
        <f t="shared" si="529"/>
        <v>0.67248101486805023</v>
      </c>
      <c r="AB127" s="35">
        <f t="shared" si="529"/>
        <v>0.61644093029571279</v>
      </c>
      <c r="AC127" s="35">
        <f t="shared" si="529"/>
        <v>0.56040084572337534</v>
      </c>
      <c r="AD127" s="35">
        <f t="shared" si="529"/>
        <v>0.5043607611510379</v>
      </c>
      <c r="AE127" s="35">
        <f t="shared" si="529"/>
        <v>0.44832067657870039</v>
      </c>
      <c r="AF127" s="35">
        <f t="shared" si="529"/>
        <v>0.39228059200636289</v>
      </c>
      <c r="AG127" s="35">
        <f t="shared" si="529"/>
        <v>0.33624050743402539</v>
      </c>
      <c r="AH127" s="35">
        <f t="shared" si="529"/>
        <v>0.28020042286168789</v>
      </c>
      <c r="AI127" s="35">
        <f t="shared" si="529"/>
        <v>0.22416033828935039</v>
      </c>
      <c r="AJ127" s="35">
        <f t="shared" si="529"/>
        <v>0.16812025371701289</v>
      </c>
      <c r="AK127" s="35">
        <f t="shared" si="529"/>
        <v>0.11208016914467539</v>
      </c>
      <c r="AL127" s="35">
        <f t="shared" si="529"/>
        <v>5.6040084572337889E-2</v>
      </c>
      <c r="AM127" s="33">
        <f t="shared" si="416"/>
        <v>0</v>
      </c>
      <c r="AN127" s="35">
        <f t="shared" ref="AN127:BF127" si="530">AM127+($BG127-$AM127)/($BG$2-$AM$2)</f>
        <v>0</v>
      </c>
      <c r="AO127" s="35">
        <f t="shared" si="530"/>
        <v>0</v>
      </c>
      <c r="AP127" s="35">
        <f t="shared" si="530"/>
        <v>0</v>
      </c>
      <c r="AQ127" s="35">
        <f t="shared" si="530"/>
        <v>0</v>
      </c>
      <c r="AR127" s="35">
        <f t="shared" si="530"/>
        <v>0</v>
      </c>
      <c r="AS127" s="35">
        <f t="shared" si="530"/>
        <v>0</v>
      </c>
      <c r="AT127" s="35">
        <f t="shared" si="530"/>
        <v>0</v>
      </c>
      <c r="AU127" s="35">
        <f t="shared" si="530"/>
        <v>0</v>
      </c>
      <c r="AV127" s="35">
        <f t="shared" si="530"/>
        <v>0</v>
      </c>
      <c r="AW127" s="35">
        <f t="shared" si="530"/>
        <v>0</v>
      </c>
      <c r="AX127" s="35">
        <f t="shared" si="530"/>
        <v>0</v>
      </c>
      <c r="AY127" s="35">
        <f t="shared" si="530"/>
        <v>0</v>
      </c>
      <c r="AZ127" s="35">
        <f t="shared" si="530"/>
        <v>0</v>
      </c>
      <c r="BA127" s="35">
        <f t="shared" si="530"/>
        <v>0</v>
      </c>
      <c r="BB127" s="35">
        <f t="shared" si="530"/>
        <v>0</v>
      </c>
      <c r="BC127" s="35">
        <f t="shared" si="530"/>
        <v>0</v>
      </c>
      <c r="BD127" s="35">
        <f t="shared" si="530"/>
        <v>0</v>
      </c>
      <c r="BE127" s="35">
        <f t="shared" si="530"/>
        <v>0</v>
      </c>
      <c r="BF127" s="35">
        <f t="shared" si="530"/>
        <v>0</v>
      </c>
      <c r="BG127" s="33">
        <f t="shared" si="418"/>
        <v>0</v>
      </c>
      <c r="BI127" s="34">
        <f t="shared" si="409"/>
        <v>0.89664135315740001</v>
      </c>
      <c r="BJ127" s="35">
        <f t="shared" ref="BJ127:BX127" si="531">BI127+($BY127-$BI127)/($BY$2-$BI$2)</f>
        <v>0.84060126858506257</v>
      </c>
      <c r="BK127" s="35">
        <f t="shared" si="531"/>
        <v>0.78456118401272512</v>
      </c>
      <c r="BL127" s="35">
        <f t="shared" si="531"/>
        <v>0.72852109944038768</v>
      </c>
      <c r="BM127" s="35">
        <f t="shared" si="531"/>
        <v>0.67248101486805023</v>
      </c>
      <c r="BN127" s="35">
        <f t="shared" si="531"/>
        <v>0.61644093029571279</v>
      </c>
      <c r="BO127" s="35">
        <f t="shared" si="531"/>
        <v>0.56040084572337534</v>
      </c>
      <c r="BP127" s="35">
        <f t="shared" si="531"/>
        <v>0.5043607611510379</v>
      </c>
      <c r="BQ127" s="35">
        <f t="shared" si="531"/>
        <v>0.44832067657870039</v>
      </c>
      <c r="BR127" s="35">
        <f t="shared" si="531"/>
        <v>0.39228059200636289</v>
      </c>
      <c r="BS127" s="35">
        <f t="shared" si="531"/>
        <v>0.33624050743402539</v>
      </c>
      <c r="BT127" s="35">
        <f t="shared" si="531"/>
        <v>0.28020042286168789</v>
      </c>
      <c r="BU127" s="35">
        <f t="shared" si="531"/>
        <v>0.22416033828935039</v>
      </c>
      <c r="BV127" s="35">
        <f t="shared" si="531"/>
        <v>0.16812025371701289</v>
      </c>
      <c r="BW127" s="35">
        <f t="shared" si="531"/>
        <v>0.11208016914467539</v>
      </c>
      <c r="BX127" s="35">
        <f t="shared" si="531"/>
        <v>5.6040084572337889E-2</v>
      </c>
      <c r="BY127" s="33">
        <f t="shared" si="411"/>
        <v>0</v>
      </c>
      <c r="BZ127" s="35">
        <f t="shared" ref="BZ127:CR127" si="532">BY127+($CS127-$BY127)/($CS$2-$BY$2)</f>
        <v>0</v>
      </c>
      <c r="CA127" s="35">
        <f t="shared" si="532"/>
        <v>0</v>
      </c>
      <c r="CB127" s="35">
        <f t="shared" si="532"/>
        <v>0</v>
      </c>
      <c r="CC127" s="35">
        <f t="shared" si="532"/>
        <v>0</v>
      </c>
      <c r="CD127" s="35">
        <f t="shared" si="532"/>
        <v>0</v>
      </c>
      <c r="CE127" s="35">
        <f t="shared" si="532"/>
        <v>0</v>
      </c>
      <c r="CF127" s="35">
        <f t="shared" si="532"/>
        <v>0</v>
      </c>
      <c r="CG127" s="35">
        <f t="shared" si="532"/>
        <v>0</v>
      </c>
      <c r="CH127" s="35">
        <f t="shared" si="532"/>
        <v>0</v>
      </c>
      <c r="CI127" s="35">
        <f t="shared" si="532"/>
        <v>0</v>
      </c>
      <c r="CJ127" s="35">
        <f t="shared" si="532"/>
        <v>0</v>
      </c>
      <c r="CK127" s="35">
        <f t="shared" si="532"/>
        <v>0</v>
      </c>
      <c r="CL127" s="35">
        <f t="shared" si="532"/>
        <v>0</v>
      </c>
      <c r="CM127" s="35">
        <f t="shared" si="532"/>
        <v>0</v>
      </c>
      <c r="CN127" s="35">
        <f t="shared" si="532"/>
        <v>0</v>
      </c>
      <c r="CO127" s="35">
        <f t="shared" si="532"/>
        <v>0</v>
      </c>
      <c r="CP127" s="35">
        <f t="shared" si="532"/>
        <v>0</v>
      </c>
      <c r="CQ127" s="35">
        <f t="shared" si="532"/>
        <v>0</v>
      </c>
      <c r="CR127" s="35">
        <f t="shared" si="532"/>
        <v>0</v>
      </c>
      <c r="CS127" s="33">
        <f t="shared" si="413"/>
        <v>0</v>
      </c>
    </row>
    <row r="128" spans="1:97" hidden="1" x14ac:dyDescent="0.35">
      <c r="A128" s="170" t="s">
        <v>194</v>
      </c>
      <c r="B128" s="63" t="s">
        <v>48</v>
      </c>
      <c r="C128" s="78" t="s">
        <v>206</v>
      </c>
      <c r="D128" s="78"/>
      <c r="E128" s="78"/>
      <c r="F128" s="80"/>
      <c r="G128" s="243">
        <v>1.1798944812187999</v>
      </c>
      <c r="H128" s="244"/>
      <c r="I128" s="244"/>
      <c r="J128" s="82"/>
      <c r="K128" s="83"/>
      <c r="L128" s="84"/>
      <c r="M128" s="85"/>
      <c r="N128" s="86"/>
      <c r="O128" s="87"/>
      <c r="P128" s="88"/>
      <c r="Q128" s="89"/>
      <c r="R128" s="224">
        <f t="shared" si="465"/>
        <v>0</v>
      </c>
      <c r="S128" s="224">
        <f t="shared" si="466"/>
        <v>0</v>
      </c>
      <c r="W128" s="34">
        <f t="shared" si="414"/>
        <v>1.1798944812187999</v>
      </c>
      <c r="X128" s="35">
        <f t="shared" ref="X128:AL128" si="533">W128+($AM128-$W128)/($AM$2-$W$2)</f>
        <v>1.106151076142625</v>
      </c>
      <c r="Y128" s="35">
        <f t="shared" si="533"/>
        <v>1.03240767106645</v>
      </c>
      <c r="Z128" s="35">
        <f t="shared" si="533"/>
        <v>0.9586642659902751</v>
      </c>
      <c r="AA128" s="35">
        <f t="shared" si="533"/>
        <v>0.88492086091410016</v>
      </c>
      <c r="AB128" s="35">
        <f t="shared" si="533"/>
        <v>0.81117745583792522</v>
      </c>
      <c r="AC128" s="35">
        <f t="shared" si="533"/>
        <v>0.73743405076175028</v>
      </c>
      <c r="AD128" s="35">
        <f t="shared" si="533"/>
        <v>0.66369064568557534</v>
      </c>
      <c r="AE128" s="35">
        <f t="shared" si="533"/>
        <v>0.5899472406094004</v>
      </c>
      <c r="AF128" s="35">
        <f t="shared" si="533"/>
        <v>0.51620383553322546</v>
      </c>
      <c r="AG128" s="35">
        <f t="shared" si="533"/>
        <v>0.44246043045705047</v>
      </c>
      <c r="AH128" s="35">
        <f t="shared" si="533"/>
        <v>0.36871702538087547</v>
      </c>
      <c r="AI128" s="35">
        <f t="shared" si="533"/>
        <v>0.29497362030470048</v>
      </c>
      <c r="AJ128" s="35">
        <f t="shared" si="533"/>
        <v>0.22123021522852548</v>
      </c>
      <c r="AK128" s="35">
        <f t="shared" si="533"/>
        <v>0.14748681015235049</v>
      </c>
      <c r="AL128" s="35">
        <f t="shared" si="533"/>
        <v>7.3743405076175494E-2</v>
      </c>
      <c r="AM128" s="33">
        <f t="shared" si="416"/>
        <v>0</v>
      </c>
      <c r="AN128" s="35">
        <f t="shared" ref="AN128:BF128" si="534">AM128+($BG128-$AM128)/($BG$2-$AM$2)</f>
        <v>0</v>
      </c>
      <c r="AO128" s="35">
        <f t="shared" si="534"/>
        <v>0</v>
      </c>
      <c r="AP128" s="35">
        <f t="shared" si="534"/>
        <v>0</v>
      </c>
      <c r="AQ128" s="35">
        <f t="shared" si="534"/>
        <v>0</v>
      </c>
      <c r="AR128" s="35">
        <f t="shared" si="534"/>
        <v>0</v>
      </c>
      <c r="AS128" s="35">
        <f t="shared" si="534"/>
        <v>0</v>
      </c>
      <c r="AT128" s="35">
        <f t="shared" si="534"/>
        <v>0</v>
      </c>
      <c r="AU128" s="35">
        <f t="shared" si="534"/>
        <v>0</v>
      </c>
      <c r="AV128" s="35">
        <f t="shared" si="534"/>
        <v>0</v>
      </c>
      <c r="AW128" s="35">
        <f t="shared" si="534"/>
        <v>0</v>
      </c>
      <c r="AX128" s="35">
        <f t="shared" si="534"/>
        <v>0</v>
      </c>
      <c r="AY128" s="35">
        <f t="shared" si="534"/>
        <v>0</v>
      </c>
      <c r="AZ128" s="35">
        <f t="shared" si="534"/>
        <v>0</v>
      </c>
      <c r="BA128" s="35">
        <f t="shared" si="534"/>
        <v>0</v>
      </c>
      <c r="BB128" s="35">
        <f t="shared" si="534"/>
        <v>0</v>
      </c>
      <c r="BC128" s="35">
        <f t="shared" si="534"/>
        <v>0</v>
      </c>
      <c r="BD128" s="35">
        <f t="shared" si="534"/>
        <v>0</v>
      </c>
      <c r="BE128" s="35">
        <f t="shared" si="534"/>
        <v>0</v>
      </c>
      <c r="BF128" s="35">
        <f t="shared" si="534"/>
        <v>0</v>
      </c>
      <c r="BG128" s="33">
        <f t="shared" si="418"/>
        <v>0</v>
      </c>
      <c r="BI128" s="34">
        <f t="shared" si="409"/>
        <v>1.1798944812187999</v>
      </c>
      <c r="BJ128" s="35">
        <f t="shared" ref="BJ128:BX128" si="535">BI128+($BY128-$BI128)/($BY$2-$BI$2)</f>
        <v>1.106151076142625</v>
      </c>
      <c r="BK128" s="35">
        <f t="shared" si="535"/>
        <v>1.03240767106645</v>
      </c>
      <c r="BL128" s="35">
        <f t="shared" si="535"/>
        <v>0.9586642659902751</v>
      </c>
      <c r="BM128" s="35">
        <f t="shared" si="535"/>
        <v>0.88492086091410016</v>
      </c>
      <c r="BN128" s="35">
        <f t="shared" si="535"/>
        <v>0.81117745583792522</v>
      </c>
      <c r="BO128" s="35">
        <f t="shared" si="535"/>
        <v>0.73743405076175028</v>
      </c>
      <c r="BP128" s="35">
        <f t="shared" si="535"/>
        <v>0.66369064568557534</v>
      </c>
      <c r="BQ128" s="35">
        <f t="shared" si="535"/>
        <v>0.5899472406094004</v>
      </c>
      <c r="BR128" s="35">
        <f t="shared" si="535"/>
        <v>0.51620383553322546</v>
      </c>
      <c r="BS128" s="35">
        <f t="shared" si="535"/>
        <v>0.44246043045705047</v>
      </c>
      <c r="BT128" s="35">
        <f t="shared" si="535"/>
        <v>0.36871702538087547</v>
      </c>
      <c r="BU128" s="35">
        <f t="shared" si="535"/>
        <v>0.29497362030470048</v>
      </c>
      <c r="BV128" s="35">
        <f t="shared" si="535"/>
        <v>0.22123021522852548</v>
      </c>
      <c r="BW128" s="35">
        <f t="shared" si="535"/>
        <v>0.14748681015235049</v>
      </c>
      <c r="BX128" s="35">
        <f t="shared" si="535"/>
        <v>7.3743405076175494E-2</v>
      </c>
      <c r="BY128" s="33">
        <f t="shared" si="411"/>
        <v>0</v>
      </c>
      <c r="BZ128" s="35">
        <f t="shared" ref="BZ128:CR128" si="536">BY128+($CS128-$BY128)/($CS$2-$BY$2)</f>
        <v>0</v>
      </c>
      <c r="CA128" s="35">
        <f t="shared" si="536"/>
        <v>0</v>
      </c>
      <c r="CB128" s="35">
        <f t="shared" si="536"/>
        <v>0</v>
      </c>
      <c r="CC128" s="35">
        <f t="shared" si="536"/>
        <v>0</v>
      </c>
      <c r="CD128" s="35">
        <f t="shared" si="536"/>
        <v>0</v>
      </c>
      <c r="CE128" s="35">
        <f t="shared" si="536"/>
        <v>0</v>
      </c>
      <c r="CF128" s="35">
        <f t="shared" si="536"/>
        <v>0</v>
      </c>
      <c r="CG128" s="35">
        <f t="shared" si="536"/>
        <v>0</v>
      </c>
      <c r="CH128" s="35">
        <f t="shared" si="536"/>
        <v>0</v>
      </c>
      <c r="CI128" s="35">
        <f t="shared" si="536"/>
        <v>0</v>
      </c>
      <c r="CJ128" s="35">
        <f t="shared" si="536"/>
        <v>0</v>
      </c>
      <c r="CK128" s="35">
        <f t="shared" si="536"/>
        <v>0</v>
      </c>
      <c r="CL128" s="35">
        <f t="shared" si="536"/>
        <v>0</v>
      </c>
      <c r="CM128" s="35">
        <f t="shared" si="536"/>
        <v>0</v>
      </c>
      <c r="CN128" s="35">
        <f t="shared" si="536"/>
        <v>0</v>
      </c>
      <c r="CO128" s="35">
        <f t="shared" si="536"/>
        <v>0</v>
      </c>
      <c r="CP128" s="35">
        <f t="shared" si="536"/>
        <v>0</v>
      </c>
      <c r="CQ128" s="35">
        <f t="shared" si="536"/>
        <v>0</v>
      </c>
      <c r="CR128" s="35">
        <f t="shared" si="536"/>
        <v>0</v>
      </c>
      <c r="CS128" s="33">
        <f t="shared" si="413"/>
        <v>0</v>
      </c>
    </row>
    <row r="129" spans="1:97" ht="14.4" customHeight="1" x14ac:dyDescent="0.35">
      <c r="A129" s="107" t="s">
        <v>194</v>
      </c>
      <c r="B129" s="18" t="s">
        <v>209</v>
      </c>
      <c r="C129" s="49" t="s">
        <v>195</v>
      </c>
      <c r="D129" s="49"/>
      <c r="E129" s="20" t="s">
        <v>210</v>
      </c>
      <c r="F129" s="245"/>
      <c r="G129" s="225">
        <v>0.37410926365795699</v>
      </c>
      <c r="H129" s="246">
        <v>0.41199999999999998</v>
      </c>
      <c r="I129" s="247">
        <v>0.5</v>
      </c>
      <c r="J129" s="248">
        <v>0.43</v>
      </c>
      <c r="K129" s="249">
        <v>0.55000000000000004</v>
      </c>
      <c r="L129" s="250">
        <v>0.44600000000000001</v>
      </c>
      <c r="M129" s="251">
        <v>0.6</v>
      </c>
      <c r="N129" s="252">
        <v>0.41499999999999998</v>
      </c>
      <c r="O129" s="253">
        <v>0.5</v>
      </c>
      <c r="P129" s="254">
        <v>0.38300000000000001</v>
      </c>
      <c r="Q129" s="255">
        <v>0.4</v>
      </c>
      <c r="R129" s="224">
        <f t="shared" si="465"/>
        <v>0.41199999999999998</v>
      </c>
      <c r="S129" s="224">
        <f t="shared" si="466"/>
        <v>0.5</v>
      </c>
      <c r="T129" s="131">
        <f t="shared" ref="T129:T139" si="537">L129</f>
        <v>0.44600000000000001</v>
      </c>
      <c r="U129" s="131">
        <f t="shared" ref="U129:U139" si="538">M129</f>
        <v>0.6</v>
      </c>
      <c r="V129" s="1" t="s">
        <v>211</v>
      </c>
      <c r="W129" s="34">
        <f t="shared" si="414"/>
        <v>0.37410926365795699</v>
      </c>
      <c r="X129" s="35">
        <f t="shared" ref="X129:AL129" si="539">W129+($AM129-$W129)/($AM$2-$W$2)</f>
        <v>0.3764774346793347</v>
      </c>
      <c r="Y129" s="35">
        <f t="shared" si="539"/>
        <v>0.37884560570071241</v>
      </c>
      <c r="Z129" s="35">
        <f t="shared" si="539"/>
        <v>0.38121377672209011</v>
      </c>
      <c r="AA129" s="35">
        <f t="shared" si="539"/>
        <v>0.38358194774346782</v>
      </c>
      <c r="AB129" s="35">
        <f t="shared" si="539"/>
        <v>0.38595011876484553</v>
      </c>
      <c r="AC129" s="35">
        <f t="shared" si="539"/>
        <v>0.38831828978622324</v>
      </c>
      <c r="AD129" s="35">
        <f t="shared" si="539"/>
        <v>0.39068646080760094</v>
      </c>
      <c r="AE129" s="35">
        <f t="shared" si="539"/>
        <v>0.39305463182897865</v>
      </c>
      <c r="AF129" s="35">
        <f t="shared" si="539"/>
        <v>0.39542280285035636</v>
      </c>
      <c r="AG129" s="35">
        <f t="shared" si="539"/>
        <v>0.39779097387173407</v>
      </c>
      <c r="AH129" s="35">
        <f t="shared" si="539"/>
        <v>0.40015914489311177</v>
      </c>
      <c r="AI129" s="35">
        <f t="shared" si="539"/>
        <v>0.40252731591448948</v>
      </c>
      <c r="AJ129" s="35">
        <f t="shared" si="539"/>
        <v>0.40489548693586719</v>
      </c>
      <c r="AK129" s="35">
        <f t="shared" si="539"/>
        <v>0.4072636579572449</v>
      </c>
      <c r="AL129" s="35">
        <f t="shared" si="539"/>
        <v>0.4096318289786226</v>
      </c>
      <c r="AM129" s="33">
        <f t="shared" si="416"/>
        <v>0.41199999999999998</v>
      </c>
      <c r="AN129" s="35">
        <f t="shared" ref="AN129:BF129" si="540">AM129+($BG129-$AM129)/($BG$2-$AM$2)</f>
        <v>0.41639999999999999</v>
      </c>
      <c r="AO129" s="35">
        <f t="shared" si="540"/>
        <v>0.42080000000000001</v>
      </c>
      <c r="AP129" s="35">
        <f t="shared" si="540"/>
        <v>0.42520000000000002</v>
      </c>
      <c r="AQ129" s="35">
        <f t="shared" si="540"/>
        <v>0.42960000000000004</v>
      </c>
      <c r="AR129" s="35">
        <f t="shared" si="540"/>
        <v>0.43400000000000005</v>
      </c>
      <c r="AS129" s="35">
        <f t="shared" si="540"/>
        <v>0.43840000000000007</v>
      </c>
      <c r="AT129" s="35">
        <f t="shared" si="540"/>
        <v>0.44280000000000008</v>
      </c>
      <c r="AU129" s="35">
        <f t="shared" si="540"/>
        <v>0.4472000000000001</v>
      </c>
      <c r="AV129" s="35">
        <f t="shared" si="540"/>
        <v>0.45160000000000011</v>
      </c>
      <c r="AW129" s="35">
        <f t="shared" si="540"/>
        <v>0.45600000000000013</v>
      </c>
      <c r="AX129" s="35">
        <f t="shared" si="540"/>
        <v>0.46040000000000014</v>
      </c>
      <c r="AY129" s="35">
        <f t="shared" si="540"/>
        <v>0.46480000000000016</v>
      </c>
      <c r="AZ129" s="35">
        <f t="shared" si="540"/>
        <v>0.46920000000000017</v>
      </c>
      <c r="BA129" s="35">
        <f t="shared" si="540"/>
        <v>0.47360000000000019</v>
      </c>
      <c r="BB129" s="35">
        <f t="shared" si="540"/>
        <v>0.4780000000000002</v>
      </c>
      <c r="BC129" s="35">
        <f t="shared" si="540"/>
        <v>0.48240000000000022</v>
      </c>
      <c r="BD129" s="35">
        <f t="shared" si="540"/>
        <v>0.48680000000000023</v>
      </c>
      <c r="BE129" s="35">
        <f t="shared" si="540"/>
        <v>0.49120000000000025</v>
      </c>
      <c r="BF129" s="35">
        <f t="shared" si="540"/>
        <v>0.49560000000000026</v>
      </c>
      <c r="BG129" s="33">
        <f t="shared" si="418"/>
        <v>0.5</v>
      </c>
      <c r="BI129" s="34">
        <f t="shared" si="409"/>
        <v>0.37410926365795699</v>
      </c>
      <c r="BJ129" s="35">
        <f t="shared" ref="BJ129:BX129" si="541">BI129+($BY129-$BI129)/($BY$2-$BI$2)</f>
        <v>0.37860243467933469</v>
      </c>
      <c r="BK129" s="35">
        <f t="shared" si="541"/>
        <v>0.38309560570071238</v>
      </c>
      <c r="BL129" s="35">
        <f t="shared" si="541"/>
        <v>0.38758877672209008</v>
      </c>
      <c r="BM129" s="35">
        <f t="shared" si="541"/>
        <v>0.39208194774346777</v>
      </c>
      <c r="BN129" s="35">
        <f t="shared" si="541"/>
        <v>0.39657511876484547</v>
      </c>
      <c r="BO129" s="35">
        <f t="shared" si="541"/>
        <v>0.40106828978622316</v>
      </c>
      <c r="BP129" s="35">
        <f t="shared" si="541"/>
        <v>0.40556146080760086</v>
      </c>
      <c r="BQ129" s="35">
        <f t="shared" si="541"/>
        <v>0.41005463182897856</v>
      </c>
      <c r="BR129" s="35">
        <f t="shared" si="541"/>
        <v>0.41454780285035625</v>
      </c>
      <c r="BS129" s="35">
        <f t="shared" si="541"/>
        <v>0.41904097387173395</v>
      </c>
      <c r="BT129" s="35">
        <f t="shared" si="541"/>
        <v>0.42353414489311164</v>
      </c>
      <c r="BU129" s="35">
        <f t="shared" si="541"/>
        <v>0.42802731591448934</v>
      </c>
      <c r="BV129" s="35">
        <f t="shared" si="541"/>
        <v>0.43252048693586703</v>
      </c>
      <c r="BW129" s="35">
        <f t="shared" si="541"/>
        <v>0.43701365795724473</v>
      </c>
      <c r="BX129" s="35">
        <f t="shared" si="541"/>
        <v>0.44150682897862242</v>
      </c>
      <c r="BY129" s="33">
        <f t="shared" si="411"/>
        <v>0.44600000000000001</v>
      </c>
      <c r="BZ129" s="35">
        <f t="shared" ref="BZ129:CR129" si="542">BY129+($CS129-$BY129)/($CS$2-$BY$2)</f>
        <v>0.45369999999999999</v>
      </c>
      <c r="CA129" s="35">
        <f t="shared" si="542"/>
        <v>0.46139999999999998</v>
      </c>
      <c r="CB129" s="35">
        <f t="shared" si="542"/>
        <v>0.46909999999999996</v>
      </c>
      <c r="CC129" s="35">
        <f t="shared" si="542"/>
        <v>0.47679999999999995</v>
      </c>
      <c r="CD129" s="35">
        <f t="shared" si="542"/>
        <v>0.48449999999999993</v>
      </c>
      <c r="CE129" s="35">
        <f t="shared" si="542"/>
        <v>0.49219999999999992</v>
      </c>
      <c r="CF129" s="35">
        <f t="shared" si="542"/>
        <v>0.4998999999999999</v>
      </c>
      <c r="CG129" s="35">
        <f t="shared" si="542"/>
        <v>0.50759999999999994</v>
      </c>
      <c r="CH129" s="35">
        <f t="shared" si="542"/>
        <v>0.51529999999999998</v>
      </c>
      <c r="CI129" s="35">
        <f t="shared" si="542"/>
        <v>0.52300000000000002</v>
      </c>
      <c r="CJ129" s="35">
        <f t="shared" si="542"/>
        <v>0.53070000000000006</v>
      </c>
      <c r="CK129" s="35">
        <f t="shared" si="542"/>
        <v>0.5384000000000001</v>
      </c>
      <c r="CL129" s="35">
        <f t="shared" si="542"/>
        <v>0.54610000000000014</v>
      </c>
      <c r="CM129" s="35">
        <f t="shared" si="542"/>
        <v>0.55380000000000018</v>
      </c>
      <c r="CN129" s="35">
        <f t="shared" si="542"/>
        <v>0.56150000000000022</v>
      </c>
      <c r="CO129" s="35">
        <f t="shared" si="542"/>
        <v>0.56920000000000026</v>
      </c>
      <c r="CP129" s="35">
        <f t="shared" si="542"/>
        <v>0.5769000000000003</v>
      </c>
      <c r="CQ129" s="35">
        <f t="shared" si="542"/>
        <v>0.58460000000000034</v>
      </c>
      <c r="CR129" s="35">
        <f t="shared" si="542"/>
        <v>0.59230000000000038</v>
      </c>
      <c r="CS129" s="33">
        <f t="shared" si="413"/>
        <v>0.6</v>
      </c>
    </row>
    <row r="130" spans="1:97" x14ac:dyDescent="0.35">
      <c r="A130" s="107" t="s">
        <v>194</v>
      </c>
      <c r="B130" s="18" t="s">
        <v>209</v>
      </c>
      <c r="C130" s="49" t="s">
        <v>197</v>
      </c>
      <c r="D130" s="49"/>
      <c r="E130" s="20" t="s">
        <v>210</v>
      </c>
      <c r="F130" s="107"/>
      <c r="G130" s="225">
        <v>0</v>
      </c>
      <c r="H130" s="246">
        <v>6.3E-2</v>
      </c>
      <c r="I130" s="256">
        <v>0.2</v>
      </c>
      <c r="J130" s="248">
        <v>7.6999999999999999E-2</v>
      </c>
      <c r="K130" s="249">
        <v>0.25</v>
      </c>
      <c r="L130" s="250">
        <v>9.0999999999999998E-2</v>
      </c>
      <c r="M130" s="251">
        <v>0.3</v>
      </c>
      <c r="N130" s="252">
        <v>6.3E-2</v>
      </c>
      <c r="O130" s="253">
        <v>0.2</v>
      </c>
      <c r="P130" s="254">
        <v>4.8000000000000001E-2</v>
      </c>
      <c r="Q130" s="255">
        <v>0.15</v>
      </c>
      <c r="R130" s="224">
        <f t="shared" si="465"/>
        <v>6.3E-2</v>
      </c>
      <c r="S130" s="224">
        <f t="shared" si="466"/>
        <v>0.2</v>
      </c>
      <c r="T130" s="131">
        <f t="shared" si="537"/>
        <v>9.0999999999999998E-2</v>
      </c>
      <c r="U130" s="131">
        <f t="shared" si="538"/>
        <v>0.3</v>
      </c>
      <c r="W130" s="34">
        <f t="shared" si="414"/>
        <v>0</v>
      </c>
      <c r="X130" s="35">
        <f t="shared" ref="X130:AL130" si="543">W130+($AM130-$W130)/($AM$2-$W$2)</f>
        <v>3.9375E-3</v>
      </c>
      <c r="Y130" s="35">
        <f t="shared" si="543"/>
        <v>7.8750000000000001E-3</v>
      </c>
      <c r="Z130" s="35">
        <f t="shared" si="543"/>
        <v>1.18125E-2</v>
      </c>
      <c r="AA130" s="35">
        <f t="shared" si="543"/>
        <v>1.575E-2</v>
      </c>
      <c r="AB130" s="35">
        <f t="shared" si="543"/>
        <v>1.96875E-2</v>
      </c>
      <c r="AC130" s="35">
        <f t="shared" si="543"/>
        <v>2.3625E-2</v>
      </c>
      <c r="AD130" s="35">
        <f t="shared" si="543"/>
        <v>2.75625E-2</v>
      </c>
      <c r="AE130" s="35">
        <f t="shared" si="543"/>
        <v>3.15E-2</v>
      </c>
      <c r="AF130" s="35">
        <f t="shared" si="543"/>
        <v>3.5437499999999997E-2</v>
      </c>
      <c r="AG130" s="35">
        <f t="shared" si="543"/>
        <v>3.9374999999999993E-2</v>
      </c>
      <c r="AH130" s="35">
        <f t="shared" si="543"/>
        <v>4.331249999999999E-2</v>
      </c>
      <c r="AI130" s="35">
        <f t="shared" si="543"/>
        <v>4.7249999999999986E-2</v>
      </c>
      <c r="AJ130" s="35">
        <f t="shared" si="543"/>
        <v>5.1187499999999983E-2</v>
      </c>
      <c r="AK130" s="35">
        <f t="shared" si="543"/>
        <v>5.512499999999998E-2</v>
      </c>
      <c r="AL130" s="35">
        <f t="shared" si="543"/>
        <v>5.9062499999999976E-2</v>
      </c>
      <c r="AM130" s="33">
        <f t="shared" si="416"/>
        <v>6.3E-2</v>
      </c>
      <c r="AN130" s="35">
        <f t="shared" ref="AN130:BF130" si="544">AM130+($BG130-$AM130)/($BG$2-$AM$2)</f>
        <v>6.9849999999999995E-2</v>
      </c>
      <c r="AO130" s="35">
        <f t="shared" si="544"/>
        <v>7.669999999999999E-2</v>
      </c>
      <c r="AP130" s="35">
        <f t="shared" si="544"/>
        <v>8.3549999999999985E-2</v>
      </c>
      <c r="AQ130" s="35">
        <f t="shared" si="544"/>
        <v>9.039999999999998E-2</v>
      </c>
      <c r="AR130" s="35">
        <f t="shared" si="544"/>
        <v>9.7249999999999975E-2</v>
      </c>
      <c r="AS130" s="35">
        <f t="shared" si="544"/>
        <v>0.10409999999999997</v>
      </c>
      <c r="AT130" s="35">
        <f t="shared" si="544"/>
        <v>0.11094999999999997</v>
      </c>
      <c r="AU130" s="35">
        <f t="shared" si="544"/>
        <v>0.11779999999999996</v>
      </c>
      <c r="AV130" s="35">
        <f t="shared" si="544"/>
        <v>0.12464999999999996</v>
      </c>
      <c r="AW130" s="35">
        <f t="shared" si="544"/>
        <v>0.13149999999999995</v>
      </c>
      <c r="AX130" s="35">
        <f t="shared" si="544"/>
        <v>0.13834999999999995</v>
      </c>
      <c r="AY130" s="35">
        <f t="shared" si="544"/>
        <v>0.14519999999999994</v>
      </c>
      <c r="AZ130" s="35">
        <f t="shared" si="544"/>
        <v>0.15204999999999994</v>
      </c>
      <c r="BA130" s="35">
        <f t="shared" si="544"/>
        <v>0.15889999999999993</v>
      </c>
      <c r="BB130" s="35">
        <f t="shared" si="544"/>
        <v>0.16574999999999993</v>
      </c>
      <c r="BC130" s="35">
        <f t="shared" si="544"/>
        <v>0.17259999999999992</v>
      </c>
      <c r="BD130" s="35">
        <f t="shared" si="544"/>
        <v>0.17944999999999992</v>
      </c>
      <c r="BE130" s="35">
        <f t="shared" si="544"/>
        <v>0.18629999999999991</v>
      </c>
      <c r="BF130" s="35">
        <f t="shared" si="544"/>
        <v>0.19314999999999991</v>
      </c>
      <c r="BG130" s="33">
        <f t="shared" si="418"/>
        <v>0.2</v>
      </c>
      <c r="BI130" s="34">
        <f t="shared" si="409"/>
        <v>0</v>
      </c>
      <c r="BJ130" s="35">
        <f t="shared" ref="BJ130:BX130" si="545">BI130+($BY130-$BI130)/($BY$2-$BI$2)</f>
        <v>5.6874999999999998E-3</v>
      </c>
      <c r="BK130" s="35">
        <f t="shared" si="545"/>
        <v>1.1375E-2</v>
      </c>
      <c r="BL130" s="35">
        <f t="shared" si="545"/>
        <v>1.7062500000000001E-2</v>
      </c>
      <c r="BM130" s="35">
        <f t="shared" si="545"/>
        <v>2.2749999999999999E-2</v>
      </c>
      <c r="BN130" s="35">
        <f t="shared" si="545"/>
        <v>2.8437499999999998E-2</v>
      </c>
      <c r="BO130" s="35">
        <f t="shared" si="545"/>
        <v>3.4124999999999996E-2</v>
      </c>
      <c r="BP130" s="35">
        <f t="shared" si="545"/>
        <v>3.9812499999999994E-2</v>
      </c>
      <c r="BQ130" s="35">
        <f t="shared" si="545"/>
        <v>4.5499999999999992E-2</v>
      </c>
      <c r="BR130" s="35">
        <f t="shared" si="545"/>
        <v>5.118749999999999E-2</v>
      </c>
      <c r="BS130" s="35">
        <f t="shared" si="545"/>
        <v>5.6874999999999988E-2</v>
      </c>
      <c r="BT130" s="35">
        <f t="shared" si="545"/>
        <v>6.2562499999999993E-2</v>
      </c>
      <c r="BU130" s="35">
        <f t="shared" si="545"/>
        <v>6.8249999999999991E-2</v>
      </c>
      <c r="BV130" s="35">
        <f t="shared" si="545"/>
        <v>7.3937499999999989E-2</v>
      </c>
      <c r="BW130" s="35">
        <f t="shared" si="545"/>
        <v>7.9624999999999987E-2</v>
      </c>
      <c r="BX130" s="35">
        <f t="shared" si="545"/>
        <v>8.5312499999999986E-2</v>
      </c>
      <c r="BY130" s="33">
        <f t="shared" si="411"/>
        <v>9.0999999999999998E-2</v>
      </c>
      <c r="BZ130" s="35">
        <f t="shared" ref="BZ130:CR130" si="546">BY130+($CS130-$BY130)/($CS$2-$BY$2)</f>
        <v>0.10145</v>
      </c>
      <c r="CA130" s="35">
        <f t="shared" si="546"/>
        <v>0.1119</v>
      </c>
      <c r="CB130" s="35">
        <f t="shared" si="546"/>
        <v>0.12235</v>
      </c>
      <c r="CC130" s="35">
        <f t="shared" si="546"/>
        <v>0.1328</v>
      </c>
      <c r="CD130" s="35">
        <f t="shared" si="546"/>
        <v>0.14324999999999999</v>
      </c>
      <c r="CE130" s="35">
        <f t="shared" si="546"/>
        <v>0.15369999999999998</v>
      </c>
      <c r="CF130" s="35">
        <f t="shared" si="546"/>
        <v>0.16414999999999996</v>
      </c>
      <c r="CG130" s="35">
        <f t="shared" si="546"/>
        <v>0.17459999999999995</v>
      </c>
      <c r="CH130" s="35">
        <f t="shared" si="546"/>
        <v>0.18504999999999994</v>
      </c>
      <c r="CI130" s="35">
        <f t="shared" si="546"/>
        <v>0.19549999999999992</v>
      </c>
      <c r="CJ130" s="35">
        <f t="shared" si="546"/>
        <v>0.20594999999999991</v>
      </c>
      <c r="CK130" s="35">
        <f t="shared" si="546"/>
        <v>0.2163999999999999</v>
      </c>
      <c r="CL130" s="35">
        <f t="shared" si="546"/>
        <v>0.22684999999999989</v>
      </c>
      <c r="CM130" s="35">
        <f t="shared" si="546"/>
        <v>0.23729999999999987</v>
      </c>
      <c r="CN130" s="35">
        <f t="shared" si="546"/>
        <v>0.24774999999999986</v>
      </c>
      <c r="CO130" s="35">
        <f t="shared" si="546"/>
        <v>0.25819999999999987</v>
      </c>
      <c r="CP130" s="35">
        <f t="shared" si="546"/>
        <v>0.26864999999999989</v>
      </c>
      <c r="CQ130" s="35">
        <f t="shared" si="546"/>
        <v>0.2790999999999999</v>
      </c>
      <c r="CR130" s="35">
        <f t="shared" si="546"/>
        <v>0.28954999999999992</v>
      </c>
      <c r="CS130" s="33">
        <f t="shared" si="413"/>
        <v>0.3</v>
      </c>
    </row>
    <row r="131" spans="1:97" x14ac:dyDescent="0.35">
      <c r="A131" s="107" t="s">
        <v>194</v>
      </c>
      <c r="B131" s="18" t="s">
        <v>209</v>
      </c>
      <c r="C131" s="49" t="s">
        <v>198</v>
      </c>
      <c r="D131" s="49"/>
      <c r="E131" s="20" t="s">
        <v>210</v>
      </c>
      <c r="F131" s="107"/>
      <c r="G131" s="225">
        <v>0.47519212845270697</v>
      </c>
      <c r="H131" s="246">
        <v>0.53200000000000003</v>
      </c>
      <c r="I131" s="256">
        <v>0.64</v>
      </c>
      <c r="J131" s="248">
        <v>0.57599999999999996</v>
      </c>
      <c r="K131" s="249">
        <v>0.8</v>
      </c>
      <c r="L131" s="250">
        <v>0.60499999999999998</v>
      </c>
      <c r="M131" s="251">
        <v>0.9</v>
      </c>
      <c r="N131" s="252">
        <v>0.57599999999999996</v>
      </c>
      <c r="O131" s="253">
        <v>0.8</v>
      </c>
      <c r="P131" s="254">
        <v>0.51600000000000001</v>
      </c>
      <c r="Q131" s="255">
        <v>0.6</v>
      </c>
      <c r="R131" s="224">
        <f t="shared" si="465"/>
        <v>0.53200000000000003</v>
      </c>
      <c r="S131" s="224">
        <f t="shared" si="466"/>
        <v>0.64</v>
      </c>
      <c r="T131" s="131">
        <f t="shared" si="537"/>
        <v>0.60499999999999998</v>
      </c>
      <c r="U131" s="131">
        <f t="shared" si="538"/>
        <v>0.9</v>
      </c>
      <c r="W131" s="34">
        <f t="shared" si="414"/>
        <v>0.47519212845270697</v>
      </c>
      <c r="X131" s="35">
        <f t="shared" ref="X131:AL131" si="547">W131+($AM131-$W131)/($AM$2-$W$2)</f>
        <v>0.47874262042441279</v>
      </c>
      <c r="Y131" s="35">
        <f t="shared" si="547"/>
        <v>0.48229311239611861</v>
      </c>
      <c r="Z131" s="35">
        <f t="shared" si="547"/>
        <v>0.48584360436782442</v>
      </c>
      <c r="AA131" s="35">
        <f t="shared" si="547"/>
        <v>0.48939409633953024</v>
      </c>
      <c r="AB131" s="35">
        <f t="shared" si="547"/>
        <v>0.49294458831123605</v>
      </c>
      <c r="AC131" s="35">
        <f t="shared" si="547"/>
        <v>0.49649508028294187</v>
      </c>
      <c r="AD131" s="35">
        <f t="shared" si="547"/>
        <v>0.50004557225464774</v>
      </c>
      <c r="AE131" s="35">
        <f t="shared" si="547"/>
        <v>0.5035960642263535</v>
      </c>
      <c r="AF131" s="35">
        <f t="shared" si="547"/>
        <v>0.50714655619805926</v>
      </c>
      <c r="AG131" s="35">
        <f t="shared" si="547"/>
        <v>0.51069704816976502</v>
      </c>
      <c r="AH131" s="35">
        <f t="shared" si="547"/>
        <v>0.51424754014147078</v>
      </c>
      <c r="AI131" s="35">
        <f t="shared" si="547"/>
        <v>0.51779803211317654</v>
      </c>
      <c r="AJ131" s="35">
        <f t="shared" si="547"/>
        <v>0.5213485240848823</v>
      </c>
      <c r="AK131" s="35">
        <f t="shared" si="547"/>
        <v>0.52489901605658806</v>
      </c>
      <c r="AL131" s="35">
        <f t="shared" si="547"/>
        <v>0.52844950802829382</v>
      </c>
      <c r="AM131" s="33">
        <f t="shared" si="416"/>
        <v>0.53200000000000003</v>
      </c>
      <c r="AN131" s="35">
        <f t="shared" ref="AN131:BF131" si="548">AM131+($BG131-$AM131)/($BG$2-$AM$2)</f>
        <v>0.53739999999999999</v>
      </c>
      <c r="AO131" s="35">
        <f t="shared" si="548"/>
        <v>0.54279999999999995</v>
      </c>
      <c r="AP131" s="35">
        <f t="shared" si="548"/>
        <v>0.54819999999999991</v>
      </c>
      <c r="AQ131" s="35">
        <f t="shared" si="548"/>
        <v>0.55359999999999987</v>
      </c>
      <c r="AR131" s="35">
        <f t="shared" si="548"/>
        <v>0.55899999999999983</v>
      </c>
      <c r="AS131" s="35">
        <f t="shared" si="548"/>
        <v>0.56439999999999979</v>
      </c>
      <c r="AT131" s="35">
        <f t="shared" si="548"/>
        <v>0.56979999999999975</v>
      </c>
      <c r="AU131" s="35">
        <f t="shared" si="548"/>
        <v>0.57519999999999971</v>
      </c>
      <c r="AV131" s="35">
        <f t="shared" si="548"/>
        <v>0.58059999999999967</v>
      </c>
      <c r="AW131" s="35">
        <f t="shared" si="548"/>
        <v>0.58599999999999963</v>
      </c>
      <c r="AX131" s="35">
        <f t="shared" si="548"/>
        <v>0.59139999999999959</v>
      </c>
      <c r="AY131" s="35">
        <f t="shared" si="548"/>
        <v>0.59679999999999955</v>
      </c>
      <c r="AZ131" s="35">
        <f t="shared" si="548"/>
        <v>0.60219999999999951</v>
      </c>
      <c r="BA131" s="35">
        <f t="shared" si="548"/>
        <v>0.60759999999999947</v>
      </c>
      <c r="BB131" s="35">
        <f t="shared" si="548"/>
        <v>0.61299999999999943</v>
      </c>
      <c r="BC131" s="35">
        <f t="shared" si="548"/>
        <v>0.61839999999999939</v>
      </c>
      <c r="BD131" s="35">
        <f t="shared" si="548"/>
        <v>0.62379999999999936</v>
      </c>
      <c r="BE131" s="35">
        <f t="shared" si="548"/>
        <v>0.62919999999999932</v>
      </c>
      <c r="BF131" s="35">
        <f t="shared" si="548"/>
        <v>0.63459999999999928</v>
      </c>
      <c r="BG131" s="33">
        <f t="shared" si="418"/>
        <v>0.64</v>
      </c>
      <c r="BI131" s="34">
        <f t="shared" si="409"/>
        <v>0.47519212845270697</v>
      </c>
      <c r="BJ131" s="35">
        <f t="shared" ref="BJ131:BX131" si="549">BI131+($BY131-$BI131)/($BY$2-$BI$2)</f>
        <v>0.48330512042441276</v>
      </c>
      <c r="BK131" s="35">
        <f t="shared" si="549"/>
        <v>0.49141811239611854</v>
      </c>
      <c r="BL131" s="35">
        <f t="shared" si="549"/>
        <v>0.49953110436782433</v>
      </c>
      <c r="BM131" s="35">
        <f t="shared" si="549"/>
        <v>0.50764409633953012</v>
      </c>
      <c r="BN131" s="35">
        <f t="shared" si="549"/>
        <v>0.5157570883112359</v>
      </c>
      <c r="BO131" s="35">
        <f t="shared" si="549"/>
        <v>0.52387008028294169</v>
      </c>
      <c r="BP131" s="35">
        <f t="shared" si="549"/>
        <v>0.53198307225464747</v>
      </c>
      <c r="BQ131" s="35">
        <f t="shared" si="549"/>
        <v>0.54009606422635326</v>
      </c>
      <c r="BR131" s="35">
        <f t="shared" si="549"/>
        <v>0.54820905619805904</v>
      </c>
      <c r="BS131" s="35">
        <f t="shared" si="549"/>
        <v>0.55632204816976483</v>
      </c>
      <c r="BT131" s="35">
        <f t="shared" si="549"/>
        <v>0.56443504014147061</v>
      </c>
      <c r="BU131" s="35">
        <f t="shared" si="549"/>
        <v>0.5725480321131764</v>
      </c>
      <c r="BV131" s="35">
        <f t="shared" si="549"/>
        <v>0.58066102408488218</v>
      </c>
      <c r="BW131" s="35">
        <f t="shared" si="549"/>
        <v>0.58877401605658797</v>
      </c>
      <c r="BX131" s="35">
        <f t="shared" si="549"/>
        <v>0.59688700802829375</v>
      </c>
      <c r="BY131" s="33">
        <f t="shared" ref="BY131:BY162" si="550">$T131</f>
        <v>0.60499999999999998</v>
      </c>
      <c r="BZ131" s="35">
        <f t="shared" ref="BZ131:CR131" si="551">BY131+($CS131-$BY131)/($CS$2-$BY$2)</f>
        <v>0.61975000000000002</v>
      </c>
      <c r="CA131" s="35">
        <f t="shared" si="551"/>
        <v>0.63450000000000006</v>
      </c>
      <c r="CB131" s="35">
        <f t="shared" si="551"/>
        <v>0.6492500000000001</v>
      </c>
      <c r="CC131" s="35">
        <f t="shared" si="551"/>
        <v>0.66400000000000015</v>
      </c>
      <c r="CD131" s="35">
        <f t="shared" si="551"/>
        <v>0.67875000000000019</v>
      </c>
      <c r="CE131" s="35">
        <f t="shared" si="551"/>
        <v>0.69350000000000023</v>
      </c>
      <c r="CF131" s="35">
        <f t="shared" si="551"/>
        <v>0.70825000000000027</v>
      </c>
      <c r="CG131" s="35">
        <f t="shared" si="551"/>
        <v>0.72300000000000031</v>
      </c>
      <c r="CH131" s="35">
        <f t="shared" si="551"/>
        <v>0.73775000000000035</v>
      </c>
      <c r="CI131" s="35">
        <f t="shared" si="551"/>
        <v>0.75250000000000039</v>
      </c>
      <c r="CJ131" s="35">
        <f t="shared" si="551"/>
        <v>0.76725000000000043</v>
      </c>
      <c r="CK131" s="35">
        <f t="shared" si="551"/>
        <v>0.78200000000000047</v>
      </c>
      <c r="CL131" s="35">
        <f t="shared" si="551"/>
        <v>0.79675000000000051</v>
      </c>
      <c r="CM131" s="35">
        <f t="shared" si="551"/>
        <v>0.81150000000000055</v>
      </c>
      <c r="CN131" s="35">
        <f t="shared" si="551"/>
        <v>0.8262500000000006</v>
      </c>
      <c r="CO131" s="35">
        <f t="shared" si="551"/>
        <v>0.84100000000000064</v>
      </c>
      <c r="CP131" s="35">
        <f t="shared" si="551"/>
        <v>0.85575000000000068</v>
      </c>
      <c r="CQ131" s="35">
        <f t="shared" si="551"/>
        <v>0.87050000000000072</v>
      </c>
      <c r="CR131" s="35">
        <f t="shared" si="551"/>
        <v>0.88525000000000076</v>
      </c>
      <c r="CS131" s="33">
        <f t="shared" ref="CS131:CS162" si="552">$U131</f>
        <v>0.9</v>
      </c>
    </row>
    <row r="132" spans="1:97" x14ac:dyDescent="0.35">
      <c r="A132" s="107" t="s">
        <v>194</v>
      </c>
      <c r="B132" s="18" t="s">
        <v>209</v>
      </c>
      <c r="C132" s="49" t="s">
        <v>199</v>
      </c>
      <c r="D132" s="49"/>
      <c r="E132" s="20" t="s">
        <v>210</v>
      </c>
      <c r="F132" s="107"/>
      <c r="G132" s="225">
        <v>0</v>
      </c>
      <c r="H132" s="246">
        <v>1.6E-2</v>
      </c>
      <c r="I132" s="256">
        <v>0.05</v>
      </c>
      <c r="J132" s="248">
        <v>3.2000000000000001E-2</v>
      </c>
      <c r="K132" s="249">
        <v>0.1</v>
      </c>
      <c r="L132" s="250">
        <v>3.2000000000000001E-2</v>
      </c>
      <c r="M132" s="251">
        <v>0.1</v>
      </c>
      <c r="N132" s="252">
        <v>1.6E-2</v>
      </c>
      <c r="O132" s="253">
        <v>0.05</v>
      </c>
      <c r="P132" s="254">
        <v>1.6E-2</v>
      </c>
      <c r="Q132" s="255">
        <v>0.05</v>
      </c>
      <c r="R132" s="224">
        <f t="shared" si="465"/>
        <v>1.6E-2</v>
      </c>
      <c r="S132" s="224">
        <f t="shared" si="466"/>
        <v>0.05</v>
      </c>
      <c r="T132" s="131">
        <f t="shared" si="537"/>
        <v>3.2000000000000001E-2</v>
      </c>
      <c r="U132" s="131">
        <f t="shared" si="538"/>
        <v>0.1</v>
      </c>
      <c r="W132" s="34">
        <f t="shared" si="414"/>
        <v>0</v>
      </c>
      <c r="X132" s="35">
        <f t="shared" ref="X132:AL132" si="553">W132+($AM132-$W132)/($AM$2-$W$2)</f>
        <v>1E-3</v>
      </c>
      <c r="Y132" s="35">
        <f t="shared" si="553"/>
        <v>2E-3</v>
      </c>
      <c r="Z132" s="35">
        <f t="shared" si="553"/>
        <v>3.0000000000000001E-3</v>
      </c>
      <c r="AA132" s="35">
        <f t="shared" si="553"/>
        <v>4.0000000000000001E-3</v>
      </c>
      <c r="AB132" s="35">
        <f t="shared" si="553"/>
        <v>5.0000000000000001E-3</v>
      </c>
      <c r="AC132" s="35">
        <f t="shared" si="553"/>
        <v>6.0000000000000001E-3</v>
      </c>
      <c r="AD132" s="35">
        <f t="shared" si="553"/>
        <v>7.0000000000000001E-3</v>
      </c>
      <c r="AE132" s="35">
        <f t="shared" si="553"/>
        <v>8.0000000000000002E-3</v>
      </c>
      <c r="AF132" s="35">
        <f t="shared" si="553"/>
        <v>9.0000000000000011E-3</v>
      </c>
      <c r="AG132" s="35">
        <f t="shared" si="553"/>
        <v>1.0000000000000002E-2</v>
      </c>
      <c r="AH132" s="35">
        <f t="shared" si="553"/>
        <v>1.1000000000000003E-2</v>
      </c>
      <c r="AI132" s="35">
        <f t="shared" si="553"/>
        <v>1.2000000000000004E-2</v>
      </c>
      <c r="AJ132" s="35">
        <f t="shared" si="553"/>
        <v>1.3000000000000005E-2</v>
      </c>
      <c r="AK132" s="35">
        <f t="shared" si="553"/>
        <v>1.4000000000000005E-2</v>
      </c>
      <c r="AL132" s="35">
        <f t="shared" si="553"/>
        <v>1.5000000000000006E-2</v>
      </c>
      <c r="AM132" s="33">
        <f t="shared" ref="AM132:AM163" si="554">R132</f>
        <v>1.6E-2</v>
      </c>
      <c r="AN132" s="35">
        <f t="shared" ref="AN132:BF132" si="555">AM132+($BG132-$AM132)/($BG$2-$AM$2)</f>
        <v>1.77E-2</v>
      </c>
      <c r="AO132" s="35">
        <f t="shared" si="555"/>
        <v>1.9400000000000001E-2</v>
      </c>
      <c r="AP132" s="35">
        <f t="shared" si="555"/>
        <v>2.1100000000000001E-2</v>
      </c>
      <c r="AQ132" s="35">
        <f t="shared" si="555"/>
        <v>2.2800000000000001E-2</v>
      </c>
      <c r="AR132" s="35">
        <f t="shared" si="555"/>
        <v>2.4500000000000001E-2</v>
      </c>
      <c r="AS132" s="35">
        <f t="shared" si="555"/>
        <v>2.6200000000000001E-2</v>
      </c>
      <c r="AT132" s="35">
        <f t="shared" si="555"/>
        <v>2.7900000000000001E-2</v>
      </c>
      <c r="AU132" s="35">
        <f t="shared" si="555"/>
        <v>2.9600000000000001E-2</v>
      </c>
      <c r="AV132" s="35">
        <f t="shared" si="555"/>
        <v>3.1300000000000001E-2</v>
      </c>
      <c r="AW132" s="35">
        <f t="shared" si="555"/>
        <v>3.3000000000000002E-2</v>
      </c>
      <c r="AX132" s="35">
        <f t="shared" si="555"/>
        <v>3.4700000000000002E-2</v>
      </c>
      <c r="AY132" s="35">
        <f t="shared" si="555"/>
        <v>3.6400000000000002E-2</v>
      </c>
      <c r="AZ132" s="35">
        <f t="shared" si="555"/>
        <v>3.8100000000000002E-2</v>
      </c>
      <c r="BA132" s="35">
        <f t="shared" si="555"/>
        <v>3.9800000000000002E-2</v>
      </c>
      <c r="BB132" s="35">
        <f t="shared" si="555"/>
        <v>4.1500000000000002E-2</v>
      </c>
      <c r="BC132" s="35">
        <f t="shared" si="555"/>
        <v>4.3200000000000002E-2</v>
      </c>
      <c r="BD132" s="35">
        <f t="shared" si="555"/>
        <v>4.4900000000000002E-2</v>
      </c>
      <c r="BE132" s="35">
        <f t="shared" si="555"/>
        <v>4.6600000000000003E-2</v>
      </c>
      <c r="BF132" s="35">
        <f t="shared" si="555"/>
        <v>4.8300000000000003E-2</v>
      </c>
      <c r="BG132" s="33">
        <f t="shared" ref="BG132:BG163" si="556">S132</f>
        <v>0.05</v>
      </c>
      <c r="BI132" s="34">
        <f t="shared" si="409"/>
        <v>0</v>
      </c>
      <c r="BJ132" s="35">
        <f t="shared" ref="BJ132:BX132" si="557">BI132+($BY132-$BI132)/($BY$2-$BI$2)</f>
        <v>2E-3</v>
      </c>
      <c r="BK132" s="35">
        <f t="shared" si="557"/>
        <v>4.0000000000000001E-3</v>
      </c>
      <c r="BL132" s="35">
        <f t="shared" si="557"/>
        <v>6.0000000000000001E-3</v>
      </c>
      <c r="BM132" s="35">
        <f t="shared" si="557"/>
        <v>8.0000000000000002E-3</v>
      </c>
      <c r="BN132" s="35">
        <f t="shared" si="557"/>
        <v>0.01</v>
      </c>
      <c r="BO132" s="35">
        <f t="shared" si="557"/>
        <v>1.2E-2</v>
      </c>
      <c r="BP132" s="35">
        <f t="shared" si="557"/>
        <v>1.4E-2</v>
      </c>
      <c r="BQ132" s="35">
        <f t="shared" si="557"/>
        <v>1.6E-2</v>
      </c>
      <c r="BR132" s="35">
        <f t="shared" si="557"/>
        <v>1.8000000000000002E-2</v>
      </c>
      <c r="BS132" s="35">
        <f t="shared" si="557"/>
        <v>2.0000000000000004E-2</v>
      </c>
      <c r="BT132" s="35">
        <f t="shared" si="557"/>
        <v>2.2000000000000006E-2</v>
      </c>
      <c r="BU132" s="35">
        <f t="shared" si="557"/>
        <v>2.4000000000000007E-2</v>
      </c>
      <c r="BV132" s="35">
        <f t="shared" si="557"/>
        <v>2.6000000000000009E-2</v>
      </c>
      <c r="BW132" s="35">
        <f t="shared" si="557"/>
        <v>2.8000000000000011E-2</v>
      </c>
      <c r="BX132" s="35">
        <f t="shared" si="557"/>
        <v>3.0000000000000013E-2</v>
      </c>
      <c r="BY132" s="33">
        <f t="shared" si="550"/>
        <v>3.2000000000000001E-2</v>
      </c>
      <c r="BZ132" s="35">
        <f t="shared" ref="BZ132:CR132" si="558">BY132+($CS132-$BY132)/($CS$2-$BY$2)</f>
        <v>3.5400000000000001E-2</v>
      </c>
      <c r="CA132" s="35">
        <f t="shared" si="558"/>
        <v>3.8800000000000001E-2</v>
      </c>
      <c r="CB132" s="35">
        <f t="shared" si="558"/>
        <v>4.2200000000000001E-2</v>
      </c>
      <c r="CC132" s="35">
        <f t="shared" si="558"/>
        <v>4.5600000000000002E-2</v>
      </c>
      <c r="CD132" s="35">
        <f t="shared" si="558"/>
        <v>4.9000000000000002E-2</v>
      </c>
      <c r="CE132" s="35">
        <f t="shared" si="558"/>
        <v>5.2400000000000002E-2</v>
      </c>
      <c r="CF132" s="35">
        <f t="shared" si="558"/>
        <v>5.5800000000000002E-2</v>
      </c>
      <c r="CG132" s="35">
        <f t="shared" si="558"/>
        <v>5.9200000000000003E-2</v>
      </c>
      <c r="CH132" s="35">
        <f t="shared" si="558"/>
        <v>6.2600000000000003E-2</v>
      </c>
      <c r="CI132" s="35">
        <f t="shared" si="558"/>
        <v>6.6000000000000003E-2</v>
      </c>
      <c r="CJ132" s="35">
        <f t="shared" si="558"/>
        <v>6.9400000000000003E-2</v>
      </c>
      <c r="CK132" s="35">
        <f t="shared" si="558"/>
        <v>7.2800000000000004E-2</v>
      </c>
      <c r="CL132" s="35">
        <f t="shared" si="558"/>
        <v>7.6200000000000004E-2</v>
      </c>
      <c r="CM132" s="35">
        <f t="shared" si="558"/>
        <v>7.9600000000000004E-2</v>
      </c>
      <c r="CN132" s="35">
        <f t="shared" si="558"/>
        <v>8.3000000000000004E-2</v>
      </c>
      <c r="CO132" s="35">
        <f t="shared" si="558"/>
        <v>8.6400000000000005E-2</v>
      </c>
      <c r="CP132" s="35">
        <f t="shared" si="558"/>
        <v>8.9800000000000005E-2</v>
      </c>
      <c r="CQ132" s="35">
        <f t="shared" si="558"/>
        <v>9.3200000000000005E-2</v>
      </c>
      <c r="CR132" s="35">
        <f t="shared" si="558"/>
        <v>9.6600000000000005E-2</v>
      </c>
      <c r="CS132" s="33">
        <f t="shared" si="552"/>
        <v>0.1</v>
      </c>
    </row>
    <row r="133" spans="1:97" x14ac:dyDescent="0.35">
      <c r="A133" s="107" t="s">
        <v>194</v>
      </c>
      <c r="B133" s="18" t="s">
        <v>209</v>
      </c>
      <c r="C133" s="49" t="s">
        <v>200</v>
      </c>
      <c r="D133" s="49"/>
      <c r="E133" s="20" t="s">
        <v>210</v>
      </c>
      <c r="F133" s="107"/>
      <c r="G133" s="225">
        <v>0</v>
      </c>
      <c r="H133" s="246">
        <v>1.6E-2</v>
      </c>
      <c r="I133" s="256">
        <v>0.05</v>
      </c>
      <c r="J133" s="248">
        <v>3.2000000000000001E-2</v>
      </c>
      <c r="K133" s="249">
        <v>0.1</v>
      </c>
      <c r="L133" s="250">
        <v>3.2000000000000001E-2</v>
      </c>
      <c r="M133" s="251">
        <v>0.1</v>
      </c>
      <c r="N133" s="252">
        <v>1.6E-2</v>
      </c>
      <c r="O133" s="253">
        <v>0.05</v>
      </c>
      <c r="P133" s="254">
        <v>1.6E-2</v>
      </c>
      <c r="Q133" s="255">
        <v>0.05</v>
      </c>
      <c r="R133" s="224">
        <f t="shared" si="465"/>
        <v>1.6E-2</v>
      </c>
      <c r="S133" s="224">
        <f t="shared" si="466"/>
        <v>0.05</v>
      </c>
      <c r="T133" s="131">
        <f t="shared" si="537"/>
        <v>3.2000000000000001E-2</v>
      </c>
      <c r="U133" s="131">
        <f t="shared" si="538"/>
        <v>0.1</v>
      </c>
      <c r="W133" s="34">
        <f t="shared" si="414"/>
        <v>0</v>
      </c>
      <c r="X133" s="35">
        <f t="shared" ref="X133:AL133" si="559">W133+($AM133-$W133)/($AM$2-$W$2)</f>
        <v>1E-3</v>
      </c>
      <c r="Y133" s="35">
        <f t="shared" si="559"/>
        <v>2E-3</v>
      </c>
      <c r="Z133" s="35">
        <f t="shared" si="559"/>
        <v>3.0000000000000001E-3</v>
      </c>
      <c r="AA133" s="35">
        <f t="shared" si="559"/>
        <v>4.0000000000000001E-3</v>
      </c>
      <c r="AB133" s="35">
        <f t="shared" si="559"/>
        <v>5.0000000000000001E-3</v>
      </c>
      <c r="AC133" s="35">
        <f t="shared" si="559"/>
        <v>6.0000000000000001E-3</v>
      </c>
      <c r="AD133" s="35">
        <f t="shared" si="559"/>
        <v>7.0000000000000001E-3</v>
      </c>
      <c r="AE133" s="35">
        <f t="shared" si="559"/>
        <v>8.0000000000000002E-3</v>
      </c>
      <c r="AF133" s="35">
        <f t="shared" si="559"/>
        <v>9.0000000000000011E-3</v>
      </c>
      <c r="AG133" s="35">
        <f t="shared" si="559"/>
        <v>1.0000000000000002E-2</v>
      </c>
      <c r="AH133" s="35">
        <f t="shared" si="559"/>
        <v>1.1000000000000003E-2</v>
      </c>
      <c r="AI133" s="35">
        <f t="shared" si="559"/>
        <v>1.2000000000000004E-2</v>
      </c>
      <c r="AJ133" s="35">
        <f t="shared" si="559"/>
        <v>1.3000000000000005E-2</v>
      </c>
      <c r="AK133" s="35">
        <f t="shared" si="559"/>
        <v>1.4000000000000005E-2</v>
      </c>
      <c r="AL133" s="35">
        <f t="shared" si="559"/>
        <v>1.5000000000000006E-2</v>
      </c>
      <c r="AM133" s="33">
        <f t="shared" si="554"/>
        <v>1.6E-2</v>
      </c>
      <c r="AN133" s="35">
        <f t="shared" ref="AN133:BF133" si="560">AM133+($BG133-$AM133)/($BG$2-$AM$2)</f>
        <v>1.77E-2</v>
      </c>
      <c r="AO133" s="35">
        <f t="shared" si="560"/>
        <v>1.9400000000000001E-2</v>
      </c>
      <c r="AP133" s="35">
        <f t="shared" si="560"/>
        <v>2.1100000000000001E-2</v>
      </c>
      <c r="AQ133" s="35">
        <f t="shared" si="560"/>
        <v>2.2800000000000001E-2</v>
      </c>
      <c r="AR133" s="35">
        <f t="shared" si="560"/>
        <v>2.4500000000000001E-2</v>
      </c>
      <c r="AS133" s="35">
        <f t="shared" si="560"/>
        <v>2.6200000000000001E-2</v>
      </c>
      <c r="AT133" s="35">
        <f t="shared" si="560"/>
        <v>2.7900000000000001E-2</v>
      </c>
      <c r="AU133" s="35">
        <f t="shared" si="560"/>
        <v>2.9600000000000001E-2</v>
      </c>
      <c r="AV133" s="35">
        <f t="shared" si="560"/>
        <v>3.1300000000000001E-2</v>
      </c>
      <c r="AW133" s="35">
        <f t="shared" si="560"/>
        <v>3.3000000000000002E-2</v>
      </c>
      <c r="AX133" s="35">
        <f t="shared" si="560"/>
        <v>3.4700000000000002E-2</v>
      </c>
      <c r="AY133" s="35">
        <f t="shared" si="560"/>
        <v>3.6400000000000002E-2</v>
      </c>
      <c r="AZ133" s="35">
        <f t="shared" si="560"/>
        <v>3.8100000000000002E-2</v>
      </c>
      <c r="BA133" s="35">
        <f t="shared" si="560"/>
        <v>3.9800000000000002E-2</v>
      </c>
      <c r="BB133" s="35">
        <f t="shared" si="560"/>
        <v>4.1500000000000002E-2</v>
      </c>
      <c r="BC133" s="35">
        <f t="shared" si="560"/>
        <v>4.3200000000000002E-2</v>
      </c>
      <c r="BD133" s="35">
        <f t="shared" si="560"/>
        <v>4.4900000000000002E-2</v>
      </c>
      <c r="BE133" s="35">
        <f t="shared" si="560"/>
        <v>4.6600000000000003E-2</v>
      </c>
      <c r="BF133" s="35">
        <f t="shared" si="560"/>
        <v>4.8300000000000003E-2</v>
      </c>
      <c r="BG133" s="33">
        <f t="shared" si="556"/>
        <v>0.05</v>
      </c>
      <c r="BI133" s="34">
        <f t="shared" si="409"/>
        <v>0</v>
      </c>
      <c r="BJ133" s="35">
        <f t="shared" ref="BJ133:BX133" si="561">BI133+($BY133-$BI133)/($BY$2-$BI$2)</f>
        <v>2E-3</v>
      </c>
      <c r="BK133" s="35">
        <f t="shared" si="561"/>
        <v>4.0000000000000001E-3</v>
      </c>
      <c r="BL133" s="35">
        <f t="shared" si="561"/>
        <v>6.0000000000000001E-3</v>
      </c>
      <c r="BM133" s="35">
        <f t="shared" si="561"/>
        <v>8.0000000000000002E-3</v>
      </c>
      <c r="BN133" s="35">
        <f t="shared" si="561"/>
        <v>0.01</v>
      </c>
      <c r="BO133" s="35">
        <f t="shared" si="561"/>
        <v>1.2E-2</v>
      </c>
      <c r="BP133" s="35">
        <f t="shared" si="561"/>
        <v>1.4E-2</v>
      </c>
      <c r="BQ133" s="35">
        <f t="shared" si="561"/>
        <v>1.6E-2</v>
      </c>
      <c r="BR133" s="35">
        <f t="shared" si="561"/>
        <v>1.8000000000000002E-2</v>
      </c>
      <c r="BS133" s="35">
        <f t="shared" si="561"/>
        <v>2.0000000000000004E-2</v>
      </c>
      <c r="BT133" s="35">
        <f t="shared" si="561"/>
        <v>2.2000000000000006E-2</v>
      </c>
      <c r="BU133" s="35">
        <f t="shared" si="561"/>
        <v>2.4000000000000007E-2</v>
      </c>
      <c r="BV133" s="35">
        <f t="shared" si="561"/>
        <v>2.6000000000000009E-2</v>
      </c>
      <c r="BW133" s="35">
        <f t="shared" si="561"/>
        <v>2.8000000000000011E-2</v>
      </c>
      <c r="BX133" s="35">
        <f t="shared" si="561"/>
        <v>3.0000000000000013E-2</v>
      </c>
      <c r="BY133" s="33">
        <f t="shared" si="550"/>
        <v>3.2000000000000001E-2</v>
      </c>
      <c r="BZ133" s="35">
        <f t="shared" ref="BZ133:CR133" si="562">BY133+($CS133-$BY133)/($CS$2-$BY$2)</f>
        <v>3.5400000000000001E-2</v>
      </c>
      <c r="CA133" s="35">
        <f t="shared" si="562"/>
        <v>3.8800000000000001E-2</v>
      </c>
      <c r="CB133" s="35">
        <f t="shared" si="562"/>
        <v>4.2200000000000001E-2</v>
      </c>
      <c r="CC133" s="35">
        <f t="shared" si="562"/>
        <v>4.5600000000000002E-2</v>
      </c>
      <c r="CD133" s="35">
        <f t="shared" si="562"/>
        <v>4.9000000000000002E-2</v>
      </c>
      <c r="CE133" s="35">
        <f t="shared" si="562"/>
        <v>5.2400000000000002E-2</v>
      </c>
      <c r="CF133" s="35">
        <f t="shared" si="562"/>
        <v>5.5800000000000002E-2</v>
      </c>
      <c r="CG133" s="35">
        <f t="shared" si="562"/>
        <v>5.9200000000000003E-2</v>
      </c>
      <c r="CH133" s="35">
        <f t="shared" si="562"/>
        <v>6.2600000000000003E-2</v>
      </c>
      <c r="CI133" s="35">
        <f t="shared" si="562"/>
        <v>6.6000000000000003E-2</v>
      </c>
      <c r="CJ133" s="35">
        <f t="shared" si="562"/>
        <v>6.9400000000000003E-2</v>
      </c>
      <c r="CK133" s="35">
        <f t="shared" si="562"/>
        <v>7.2800000000000004E-2</v>
      </c>
      <c r="CL133" s="35">
        <f t="shared" si="562"/>
        <v>7.6200000000000004E-2</v>
      </c>
      <c r="CM133" s="35">
        <f t="shared" si="562"/>
        <v>7.9600000000000004E-2</v>
      </c>
      <c r="CN133" s="35">
        <f t="shared" si="562"/>
        <v>8.3000000000000004E-2</v>
      </c>
      <c r="CO133" s="35">
        <f t="shared" si="562"/>
        <v>8.6400000000000005E-2</v>
      </c>
      <c r="CP133" s="35">
        <f t="shared" si="562"/>
        <v>8.9800000000000005E-2</v>
      </c>
      <c r="CQ133" s="35">
        <f t="shared" si="562"/>
        <v>9.3200000000000005E-2</v>
      </c>
      <c r="CR133" s="35">
        <f t="shared" si="562"/>
        <v>9.6600000000000005E-2</v>
      </c>
      <c r="CS133" s="33">
        <f t="shared" si="552"/>
        <v>0.1</v>
      </c>
    </row>
    <row r="134" spans="1:97" x14ac:dyDescent="0.35">
      <c r="A134" s="107" t="s">
        <v>194</v>
      </c>
      <c r="B134" s="18" t="s">
        <v>209</v>
      </c>
      <c r="C134" s="49" t="s">
        <v>201</v>
      </c>
      <c r="D134" s="49"/>
      <c r="E134" s="20" t="s">
        <v>210</v>
      </c>
      <c r="F134" s="107"/>
      <c r="G134" s="225">
        <v>0</v>
      </c>
      <c r="H134" s="246">
        <v>1.6E-2</v>
      </c>
      <c r="I134" s="256">
        <v>0.05</v>
      </c>
      <c r="J134" s="248">
        <v>3.2000000000000001E-2</v>
      </c>
      <c r="K134" s="249">
        <v>0.1</v>
      </c>
      <c r="L134" s="250">
        <v>3.2000000000000001E-2</v>
      </c>
      <c r="M134" s="251">
        <v>0.1</v>
      </c>
      <c r="N134" s="252">
        <v>1.6E-2</v>
      </c>
      <c r="O134" s="253">
        <v>0.05</v>
      </c>
      <c r="P134" s="254">
        <v>1.6E-2</v>
      </c>
      <c r="Q134" s="255">
        <v>0.05</v>
      </c>
      <c r="R134" s="224">
        <f t="shared" si="465"/>
        <v>1.6E-2</v>
      </c>
      <c r="S134" s="224">
        <f t="shared" si="466"/>
        <v>0.05</v>
      </c>
      <c r="T134" s="131">
        <f t="shared" si="537"/>
        <v>3.2000000000000001E-2</v>
      </c>
      <c r="U134" s="131">
        <f t="shared" si="538"/>
        <v>0.1</v>
      </c>
      <c r="W134" s="34">
        <f t="shared" si="414"/>
        <v>0</v>
      </c>
      <c r="X134" s="35">
        <f t="shared" ref="X134:AL134" si="563">W134+($AM134-$W134)/($AM$2-$W$2)</f>
        <v>1E-3</v>
      </c>
      <c r="Y134" s="35">
        <f t="shared" si="563"/>
        <v>2E-3</v>
      </c>
      <c r="Z134" s="35">
        <f t="shared" si="563"/>
        <v>3.0000000000000001E-3</v>
      </c>
      <c r="AA134" s="35">
        <f t="shared" si="563"/>
        <v>4.0000000000000001E-3</v>
      </c>
      <c r="AB134" s="35">
        <f t="shared" si="563"/>
        <v>5.0000000000000001E-3</v>
      </c>
      <c r="AC134" s="35">
        <f t="shared" si="563"/>
        <v>6.0000000000000001E-3</v>
      </c>
      <c r="AD134" s="35">
        <f t="shared" si="563"/>
        <v>7.0000000000000001E-3</v>
      </c>
      <c r="AE134" s="35">
        <f t="shared" si="563"/>
        <v>8.0000000000000002E-3</v>
      </c>
      <c r="AF134" s="35">
        <f t="shared" si="563"/>
        <v>9.0000000000000011E-3</v>
      </c>
      <c r="AG134" s="35">
        <f t="shared" si="563"/>
        <v>1.0000000000000002E-2</v>
      </c>
      <c r="AH134" s="35">
        <f t="shared" si="563"/>
        <v>1.1000000000000003E-2</v>
      </c>
      <c r="AI134" s="35">
        <f t="shared" si="563"/>
        <v>1.2000000000000004E-2</v>
      </c>
      <c r="AJ134" s="35">
        <f t="shared" si="563"/>
        <v>1.3000000000000005E-2</v>
      </c>
      <c r="AK134" s="35">
        <f t="shared" si="563"/>
        <v>1.4000000000000005E-2</v>
      </c>
      <c r="AL134" s="35">
        <f t="shared" si="563"/>
        <v>1.5000000000000006E-2</v>
      </c>
      <c r="AM134" s="33">
        <f t="shared" si="554"/>
        <v>1.6E-2</v>
      </c>
      <c r="AN134" s="35">
        <f t="shared" ref="AN134:BF134" si="564">AM134+($BG134-$AM134)/($BG$2-$AM$2)</f>
        <v>1.77E-2</v>
      </c>
      <c r="AO134" s="35">
        <f t="shared" si="564"/>
        <v>1.9400000000000001E-2</v>
      </c>
      <c r="AP134" s="35">
        <f t="shared" si="564"/>
        <v>2.1100000000000001E-2</v>
      </c>
      <c r="AQ134" s="35">
        <f t="shared" si="564"/>
        <v>2.2800000000000001E-2</v>
      </c>
      <c r="AR134" s="35">
        <f t="shared" si="564"/>
        <v>2.4500000000000001E-2</v>
      </c>
      <c r="AS134" s="35">
        <f t="shared" si="564"/>
        <v>2.6200000000000001E-2</v>
      </c>
      <c r="AT134" s="35">
        <f t="shared" si="564"/>
        <v>2.7900000000000001E-2</v>
      </c>
      <c r="AU134" s="35">
        <f t="shared" si="564"/>
        <v>2.9600000000000001E-2</v>
      </c>
      <c r="AV134" s="35">
        <f t="shared" si="564"/>
        <v>3.1300000000000001E-2</v>
      </c>
      <c r="AW134" s="35">
        <f t="shared" si="564"/>
        <v>3.3000000000000002E-2</v>
      </c>
      <c r="AX134" s="35">
        <f t="shared" si="564"/>
        <v>3.4700000000000002E-2</v>
      </c>
      <c r="AY134" s="35">
        <f t="shared" si="564"/>
        <v>3.6400000000000002E-2</v>
      </c>
      <c r="AZ134" s="35">
        <f t="shared" si="564"/>
        <v>3.8100000000000002E-2</v>
      </c>
      <c r="BA134" s="35">
        <f t="shared" si="564"/>
        <v>3.9800000000000002E-2</v>
      </c>
      <c r="BB134" s="35">
        <f t="shared" si="564"/>
        <v>4.1500000000000002E-2</v>
      </c>
      <c r="BC134" s="35">
        <f t="shared" si="564"/>
        <v>4.3200000000000002E-2</v>
      </c>
      <c r="BD134" s="35">
        <f t="shared" si="564"/>
        <v>4.4900000000000002E-2</v>
      </c>
      <c r="BE134" s="35">
        <f t="shared" si="564"/>
        <v>4.6600000000000003E-2</v>
      </c>
      <c r="BF134" s="35">
        <f t="shared" si="564"/>
        <v>4.8300000000000003E-2</v>
      </c>
      <c r="BG134" s="33">
        <f t="shared" si="556"/>
        <v>0.05</v>
      </c>
      <c r="BI134" s="34">
        <f t="shared" si="409"/>
        <v>0</v>
      </c>
      <c r="BJ134" s="35">
        <f t="shared" ref="BJ134:BX134" si="565">BI134+($BY134-$BI134)/($BY$2-$BI$2)</f>
        <v>2E-3</v>
      </c>
      <c r="BK134" s="35">
        <f t="shared" si="565"/>
        <v>4.0000000000000001E-3</v>
      </c>
      <c r="BL134" s="35">
        <f t="shared" si="565"/>
        <v>6.0000000000000001E-3</v>
      </c>
      <c r="BM134" s="35">
        <f t="shared" si="565"/>
        <v>8.0000000000000002E-3</v>
      </c>
      <c r="BN134" s="35">
        <f t="shared" si="565"/>
        <v>0.01</v>
      </c>
      <c r="BO134" s="35">
        <f t="shared" si="565"/>
        <v>1.2E-2</v>
      </c>
      <c r="BP134" s="35">
        <f t="shared" si="565"/>
        <v>1.4E-2</v>
      </c>
      <c r="BQ134" s="35">
        <f t="shared" si="565"/>
        <v>1.6E-2</v>
      </c>
      <c r="BR134" s="35">
        <f t="shared" si="565"/>
        <v>1.8000000000000002E-2</v>
      </c>
      <c r="BS134" s="35">
        <f t="shared" si="565"/>
        <v>2.0000000000000004E-2</v>
      </c>
      <c r="BT134" s="35">
        <f t="shared" si="565"/>
        <v>2.2000000000000006E-2</v>
      </c>
      <c r="BU134" s="35">
        <f t="shared" si="565"/>
        <v>2.4000000000000007E-2</v>
      </c>
      <c r="BV134" s="35">
        <f t="shared" si="565"/>
        <v>2.6000000000000009E-2</v>
      </c>
      <c r="BW134" s="35">
        <f t="shared" si="565"/>
        <v>2.8000000000000011E-2</v>
      </c>
      <c r="BX134" s="35">
        <f t="shared" si="565"/>
        <v>3.0000000000000013E-2</v>
      </c>
      <c r="BY134" s="33">
        <f t="shared" si="550"/>
        <v>3.2000000000000001E-2</v>
      </c>
      <c r="BZ134" s="35">
        <f t="shared" ref="BZ134:CR134" si="566">BY134+($CS134-$BY134)/($CS$2-$BY$2)</f>
        <v>3.5400000000000001E-2</v>
      </c>
      <c r="CA134" s="35">
        <f t="shared" si="566"/>
        <v>3.8800000000000001E-2</v>
      </c>
      <c r="CB134" s="35">
        <f t="shared" si="566"/>
        <v>4.2200000000000001E-2</v>
      </c>
      <c r="CC134" s="35">
        <f t="shared" si="566"/>
        <v>4.5600000000000002E-2</v>
      </c>
      <c r="CD134" s="35">
        <f t="shared" si="566"/>
        <v>4.9000000000000002E-2</v>
      </c>
      <c r="CE134" s="35">
        <f t="shared" si="566"/>
        <v>5.2400000000000002E-2</v>
      </c>
      <c r="CF134" s="35">
        <f t="shared" si="566"/>
        <v>5.5800000000000002E-2</v>
      </c>
      <c r="CG134" s="35">
        <f t="shared" si="566"/>
        <v>5.9200000000000003E-2</v>
      </c>
      <c r="CH134" s="35">
        <f t="shared" si="566"/>
        <v>6.2600000000000003E-2</v>
      </c>
      <c r="CI134" s="35">
        <f t="shared" si="566"/>
        <v>6.6000000000000003E-2</v>
      </c>
      <c r="CJ134" s="35">
        <f t="shared" si="566"/>
        <v>6.9400000000000003E-2</v>
      </c>
      <c r="CK134" s="35">
        <f t="shared" si="566"/>
        <v>7.2800000000000004E-2</v>
      </c>
      <c r="CL134" s="35">
        <f t="shared" si="566"/>
        <v>7.6200000000000004E-2</v>
      </c>
      <c r="CM134" s="35">
        <f t="shared" si="566"/>
        <v>7.9600000000000004E-2</v>
      </c>
      <c r="CN134" s="35">
        <f t="shared" si="566"/>
        <v>8.3000000000000004E-2</v>
      </c>
      <c r="CO134" s="35">
        <f t="shared" si="566"/>
        <v>8.6400000000000005E-2</v>
      </c>
      <c r="CP134" s="35">
        <f t="shared" si="566"/>
        <v>8.9800000000000005E-2</v>
      </c>
      <c r="CQ134" s="35">
        <f t="shared" si="566"/>
        <v>9.3200000000000005E-2</v>
      </c>
      <c r="CR134" s="35">
        <f t="shared" si="566"/>
        <v>9.6600000000000005E-2</v>
      </c>
      <c r="CS134" s="33">
        <f t="shared" si="552"/>
        <v>0.1</v>
      </c>
    </row>
    <row r="135" spans="1:97" ht="14.4" customHeight="1" x14ac:dyDescent="0.35">
      <c r="A135" s="107" t="s">
        <v>194</v>
      </c>
      <c r="B135" s="18" t="s">
        <v>209</v>
      </c>
      <c r="C135" s="49" t="s">
        <v>202</v>
      </c>
      <c r="D135" s="49"/>
      <c r="E135" s="20" t="s">
        <v>210</v>
      </c>
      <c r="F135" s="107"/>
      <c r="G135" s="225">
        <v>0</v>
      </c>
      <c r="H135" s="246">
        <v>0</v>
      </c>
      <c r="I135" s="256">
        <v>0</v>
      </c>
      <c r="J135" s="248">
        <v>0</v>
      </c>
      <c r="K135" s="249">
        <v>0</v>
      </c>
      <c r="L135" s="250">
        <v>0</v>
      </c>
      <c r="M135" s="251">
        <v>0</v>
      </c>
      <c r="N135" s="252">
        <v>0</v>
      </c>
      <c r="O135" s="253">
        <v>0</v>
      </c>
      <c r="P135" s="254">
        <v>0</v>
      </c>
      <c r="Q135" s="255">
        <v>0</v>
      </c>
      <c r="R135" s="224">
        <f t="shared" si="465"/>
        <v>0</v>
      </c>
      <c r="S135" s="224">
        <f t="shared" si="466"/>
        <v>0</v>
      </c>
      <c r="T135" s="131">
        <f t="shared" si="537"/>
        <v>0</v>
      </c>
      <c r="U135" s="131">
        <f t="shared" si="538"/>
        <v>0</v>
      </c>
      <c r="W135" s="34">
        <f t="shared" si="414"/>
        <v>0</v>
      </c>
      <c r="X135" s="35">
        <f t="shared" ref="X135:AL135" si="567">W135+($AM135-$W135)/($AM$2-$W$2)</f>
        <v>0</v>
      </c>
      <c r="Y135" s="35">
        <f t="shared" si="567"/>
        <v>0</v>
      </c>
      <c r="Z135" s="35">
        <f t="shared" si="567"/>
        <v>0</v>
      </c>
      <c r="AA135" s="35">
        <f t="shared" si="567"/>
        <v>0</v>
      </c>
      <c r="AB135" s="35">
        <f t="shared" si="567"/>
        <v>0</v>
      </c>
      <c r="AC135" s="35">
        <f t="shared" si="567"/>
        <v>0</v>
      </c>
      <c r="AD135" s="35">
        <f t="shared" si="567"/>
        <v>0</v>
      </c>
      <c r="AE135" s="35">
        <f t="shared" si="567"/>
        <v>0</v>
      </c>
      <c r="AF135" s="35">
        <f t="shared" si="567"/>
        <v>0</v>
      </c>
      <c r="AG135" s="35">
        <f t="shared" si="567"/>
        <v>0</v>
      </c>
      <c r="AH135" s="35">
        <f t="shared" si="567"/>
        <v>0</v>
      </c>
      <c r="AI135" s="35">
        <f t="shared" si="567"/>
        <v>0</v>
      </c>
      <c r="AJ135" s="35">
        <f t="shared" si="567"/>
        <v>0</v>
      </c>
      <c r="AK135" s="35">
        <f t="shared" si="567"/>
        <v>0</v>
      </c>
      <c r="AL135" s="35">
        <f t="shared" si="567"/>
        <v>0</v>
      </c>
      <c r="AM135" s="33">
        <f t="shared" si="554"/>
        <v>0</v>
      </c>
      <c r="AN135" s="35">
        <f t="shared" ref="AN135:BF135" si="568">AM135+($BG135-$AM135)/($BG$2-$AM$2)</f>
        <v>0</v>
      </c>
      <c r="AO135" s="35">
        <f t="shared" si="568"/>
        <v>0</v>
      </c>
      <c r="AP135" s="35">
        <f t="shared" si="568"/>
        <v>0</v>
      </c>
      <c r="AQ135" s="35">
        <f t="shared" si="568"/>
        <v>0</v>
      </c>
      <c r="AR135" s="35">
        <f t="shared" si="568"/>
        <v>0</v>
      </c>
      <c r="AS135" s="35">
        <f t="shared" si="568"/>
        <v>0</v>
      </c>
      <c r="AT135" s="35">
        <f t="shared" si="568"/>
        <v>0</v>
      </c>
      <c r="AU135" s="35">
        <f t="shared" si="568"/>
        <v>0</v>
      </c>
      <c r="AV135" s="35">
        <f t="shared" si="568"/>
        <v>0</v>
      </c>
      <c r="AW135" s="35">
        <f t="shared" si="568"/>
        <v>0</v>
      </c>
      <c r="AX135" s="35">
        <f t="shared" si="568"/>
        <v>0</v>
      </c>
      <c r="AY135" s="35">
        <f t="shared" si="568"/>
        <v>0</v>
      </c>
      <c r="AZ135" s="35">
        <f t="shared" si="568"/>
        <v>0</v>
      </c>
      <c r="BA135" s="35">
        <f t="shared" si="568"/>
        <v>0</v>
      </c>
      <c r="BB135" s="35">
        <f t="shared" si="568"/>
        <v>0</v>
      </c>
      <c r="BC135" s="35">
        <f t="shared" si="568"/>
        <v>0</v>
      </c>
      <c r="BD135" s="35">
        <f t="shared" si="568"/>
        <v>0</v>
      </c>
      <c r="BE135" s="35">
        <f t="shared" si="568"/>
        <v>0</v>
      </c>
      <c r="BF135" s="35">
        <f t="shared" si="568"/>
        <v>0</v>
      </c>
      <c r="BG135" s="33">
        <f t="shared" si="556"/>
        <v>0</v>
      </c>
      <c r="BI135" s="34">
        <f t="shared" si="409"/>
        <v>0</v>
      </c>
      <c r="BJ135" s="35">
        <f t="shared" ref="BJ135:BX135" si="569">BI135+($BY135-$BI135)/($BY$2-$BI$2)</f>
        <v>0</v>
      </c>
      <c r="BK135" s="35">
        <f t="shared" si="569"/>
        <v>0</v>
      </c>
      <c r="BL135" s="35">
        <f t="shared" si="569"/>
        <v>0</v>
      </c>
      <c r="BM135" s="35">
        <f t="shared" si="569"/>
        <v>0</v>
      </c>
      <c r="BN135" s="35">
        <f t="shared" si="569"/>
        <v>0</v>
      </c>
      <c r="BO135" s="35">
        <f t="shared" si="569"/>
        <v>0</v>
      </c>
      <c r="BP135" s="35">
        <f t="shared" si="569"/>
        <v>0</v>
      </c>
      <c r="BQ135" s="35">
        <f t="shared" si="569"/>
        <v>0</v>
      </c>
      <c r="BR135" s="35">
        <f t="shared" si="569"/>
        <v>0</v>
      </c>
      <c r="BS135" s="35">
        <f t="shared" si="569"/>
        <v>0</v>
      </c>
      <c r="BT135" s="35">
        <f t="shared" si="569"/>
        <v>0</v>
      </c>
      <c r="BU135" s="35">
        <f t="shared" si="569"/>
        <v>0</v>
      </c>
      <c r="BV135" s="35">
        <f t="shared" si="569"/>
        <v>0</v>
      </c>
      <c r="BW135" s="35">
        <f t="shared" si="569"/>
        <v>0</v>
      </c>
      <c r="BX135" s="35">
        <f t="shared" si="569"/>
        <v>0</v>
      </c>
      <c r="BY135" s="33">
        <f t="shared" si="550"/>
        <v>0</v>
      </c>
      <c r="BZ135" s="35">
        <f t="shared" ref="BZ135:CR135" si="570">BY135+($CS135-$BY135)/($CS$2-$BY$2)</f>
        <v>0</v>
      </c>
      <c r="CA135" s="35">
        <f t="shared" si="570"/>
        <v>0</v>
      </c>
      <c r="CB135" s="35">
        <f t="shared" si="570"/>
        <v>0</v>
      </c>
      <c r="CC135" s="35">
        <f t="shared" si="570"/>
        <v>0</v>
      </c>
      <c r="CD135" s="35">
        <f t="shared" si="570"/>
        <v>0</v>
      </c>
      <c r="CE135" s="35">
        <f t="shared" si="570"/>
        <v>0</v>
      </c>
      <c r="CF135" s="35">
        <f t="shared" si="570"/>
        <v>0</v>
      </c>
      <c r="CG135" s="35">
        <f t="shared" si="570"/>
        <v>0</v>
      </c>
      <c r="CH135" s="35">
        <f t="shared" si="570"/>
        <v>0</v>
      </c>
      <c r="CI135" s="35">
        <f t="shared" si="570"/>
        <v>0</v>
      </c>
      <c r="CJ135" s="35">
        <f t="shared" si="570"/>
        <v>0</v>
      </c>
      <c r="CK135" s="35">
        <f t="shared" si="570"/>
        <v>0</v>
      </c>
      <c r="CL135" s="35">
        <f t="shared" si="570"/>
        <v>0</v>
      </c>
      <c r="CM135" s="35">
        <f t="shared" si="570"/>
        <v>0</v>
      </c>
      <c r="CN135" s="35">
        <f t="shared" si="570"/>
        <v>0</v>
      </c>
      <c r="CO135" s="35">
        <f t="shared" si="570"/>
        <v>0</v>
      </c>
      <c r="CP135" s="35">
        <f t="shared" si="570"/>
        <v>0</v>
      </c>
      <c r="CQ135" s="35">
        <f t="shared" si="570"/>
        <v>0</v>
      </c>
      <c r="CR135" s="35">
        <f t="shared" si="570"/>
        <v>0</v>
      </c>
      <c r="CS135" s="33">
        <f t="shared" si="552"/>
        <v>0</v>
      </c>
    </row>
    <row r="136" spans="1:97" x14ac:dyDescent="0.35">
      <c r="A136" s="107" t="s">
        <v>194</v>
      </c>
      <c r="B136" s="18" t="s">
        <v>209</v>
      </c>
      <c r="C136" s="49" t="s">
        <v>203</v>
      </c>
      <c r="D136" s="49"/>
      <c r="E136" s="20" t="s">
        <v>210</v>
      </c>
      <c r="F136" s="107"/>
      <c r="G136" s="257" t="s">
        <v>212</v>
      </c>
      <c r="H136" s="246">
        <v>0.56200000000000006</v>
      </c>
      <c r="I136" s="256">
        <v>0.89</v>
      </c>
      <c r="J136" s="248">
        <v>0.57799999999999996</v>
      </c>
      <c r="K136" s="249">
        <v>0.95</v>
      </c>
      <c r="L136" s="250">
        <v>0.57799999999999996</v>
      </c>
      <c r="M136" s="251">
        <v>0.95</v>
      </c>
      <c r="N136" s="252">
        <v>0.56200000000000006</v>
      </c>
      <c r="O136" s="253">
        <v>0.89</v>
      </c>
      <c r="P136" s="254">
        <v>0.56200000000000006</v>
      </c>
      <c r="Q136" s="255">
        <v>0.89</v>
      </c>
      <c r="R136" s="224">
        <f t="shared" si="465"/>
        <v>0.56200000000000006</v>
      </c>
      <c r="S136" s="224">
        <f t="shared" si="466"/>
        <v>0.89</v>
      </c>
      <c r="T136" s="131">
        <f t="shared" si="537"/>
        <v>0.57799999999999996</v>
      </c>
      <c r="U136" s="131">
        <f t="shared" si="538"/>
        <v>0.95</v>
      </c>
      <c r="W136" s="34">
        <v>0.42</v>
      </c>
      <c r="X136" s="35">
        <f t="shared" ref="X136:AL136" si="571">W136+($AM136-$W136)/($AM$2-$W$2)</f>
        <v>0.42887500000000001</v>
      </c>
      <c r="Y136" s="35">
        <f t="shared" si="571"/>
        <v>0.43775000000000003</v>
      </c>
      <c r="Z136" s="35">
        <f t="shared" si="571"/>
        <v>0.44662500000000005</v>
      </c>
      <c r="AA136" s="35">
        <f t="shared" si="571"/>
        <v>0.45550000000000007</v>
      </c>
      <c r="AB136" s="35">
        <f t="shared" si="571"/>
        <v>0.46437500000000009</v>
      </c>
      <c r="AC136" s="35">
        <f t="shared" si="571"/>
        <v>0.47325000000000012</v>
      </c>
      <c r="AD136" s="35">
        <f t="shared" si="571"/>
        <v>0.48212500000000014</v>
      </c>
      <c r="AE136" s="35">
        <f t="shared" si="571"/>
        <v>0.49100000000000016</v>
      </c>
      <c r="AF136" s="35">
        <f t="shared" si="571"/>
        <v>0.49987500000000018</v>
      </c>
      <c r="AG136" s="35">
        <f t="shared" si="571"/>
        <v>0.50875000000000015</v>
      </c>
      <c r="AH136" s="35">
        <f t="shared" si="571"/>
        <v>0.51762500000000011</v>
      </c>
      <c r="AI136" s="35">
        <f t="shared" si="571"/>
        <v>0.52650000000000008</v>
      </c>
      <c r="AJ136" s="35">
        <f t="shared" si="571"/>
        <v>0.53537500000000005</v>
      </c>
      <c r="AK136" s="35">
        <f t="shared" si="571"/>
        <v>0.54425000000000001</v>
      </c>
      <c r="AL136" s="35">
        <f t="shared" si="571"/>
        <v>0.55312499999999998</v>
      </c>
      <c r="AM136" s="33">
        <f t="shared" si="554"/>
        <v>0.56200000000000006</v>
      </c>
      <c r="AN136" s="35">
        <f t="shared" ref="AN136:BF136" si="572">AM136+($BG136-$AM136)/($BG$2-$AM$2)</f>
        <v>0.57840000000000003</v>
      </c>
      <c r="AO136" s="35">
        <f t="shared" si="572"/>
        <v>0.5948</v>
      </c>
      <c r="AP136" s="35">
        <f t="shared" si="572"/>
        <v>0.61119999999999997</v>
      </c>
      <c r="AQ136" s="35">
        <f t="shared" si="572"/>
        <v>0.62759999999999994</v>
      </c>
      <c r="AR136" s="35">
        <f t="shared" si="572"/>
        <v>0.64399999999999991</v>
      </c>
      <c r="AS136" s="35">
        <f t="shared" si="572"/>
        <v>0.66039999999999988</v>
      </c>
      <c r="AT136" s="35">
        <f t="shared" si="572"/>
        <v>0.67679999999999985</v>
      </c>
      <c r="AU136" s="35">
        <f t="shared" si="572"/>
        <v>0.69319999999999982</v>
      </c>
      <c r="AV136" s="35">
        <f t="shared" si="572"/>
        <v>0.70959999999999979</v>
      </c>
      <c r="AW136" s="35">
        <f t="shared" si="572"/>
        <v>0.72599999999999976</v>
      </c>
      <c r="AX136" s="35">
        <f t="shared" si="572"/>
        <v>0.74239999999999973</v>
      </c>
      <c r="AY136" s="35">
        <f t="shared" si="572"/>
        <v>0.7587999999999997</v>
      </c>
      <c r="AZ136" s="35">
        <f t="shared" si="572"/>
        <v>0.77519999999999967</v>
      </c>
      <c r="BA136" s="35">
        <f t="shared" si="572"/>
        <v>0.79159999999999964</v>
      </c>
      <c r="BB136" s="35">
        <f t="shared" si="572"/>
        <v>0.80799999999999961</v>
      </c>
      <c r="BC136" s="35">
        <f t="shared" si="572"/>
        <v>0.82439999999999958</v>
      </c>
      <c r="BD136" s="35">
        <f t="shared" si="572"/>
        <v>0.84079999999999955</v>
      </c>
      <c r="BE136" s="35">
        <f t="shared" si="572"/>
        <v>0.85719999999999952</v>
      </c>
      <c r="BF136" s="35">
        <f t="shared" si="572"/>
        <v>0.87359999999999949</v>
      </c>
      <c r="BG136" s="33">
        <f t="shared" si="556"/>
        <v>0.89</v>
      </c>
      <c r="BI136" s="34">
        <f>42%</f>
        <v>0.42</v>
      </c>
      <c r="BJ136" s="35">
        <f t="shared" ref="BJ136:BX136" si="573">BI136+($BY136-$BI136)/($BY$2-$BI$2)</f>
        <v>0.42987500000000001</v>
      </c>
      <c r="BK136" s="35">
        <f t="shared" si="573"/>
        <v>0.43975000000000003</v>
      </c>
      <c r="BL136" s="35">
        <f t="shared" si="573"/>
        <v>0.44962500000000005</v>
      </c>
      <c r="BM136" s="35">
        <f t="shared" si="573"/>
        <v>0.45950000000000008</v>
      </c>
      <c r="BN136" s="35">
        <f t="shared" si="573"/>
        <v>0.4693750000000001</v>
      </c>
      <c r="BO136" s="35">
        <f t="shared" si="573"/>
        <v>0.47925000000000012</v>
      </c>
      <c r="BP136" s="35">
        <f t="shared" si="573"/>
        <v>0.48912500000000014</v>
      </c>
      <c r="BQ136" s="35">
        <f t="shared" si="573"/>
        <v>0.49900000000000017</v>
      </c>
      <c r="BR136" s="35">
        <f t="shared" si="573"/>
        <v>0.50887500000000019</v>
      </c>
      <c r="BS136" s="35">
        <f t="shared" si="573"/>
        <v>0.51875000000000016</v>
      </c>
      <c r="BT136" s="35">
        <f t="shared" si="573"/>
        <v>0.52862500000000012</v>
      </c>
      <c r="BU136" s="35">
        <f t="shared" si="573"/>
        <v>0.53850000000000009</v>
      </c>
      <c r="BV136" s="35">
        <f t="shared" si="573"/>
        <v>0.54837500000000006</v>
      </c>
      <c r="BW136" s="35">
        <f t="shared" si="573"/>
        <v>0.55825000000000002</v>
      </c>
      <c r="BX136" s="35">
        <f t="shared" si="573"/>
        <v>0.56812499999999999</v>
      </c>
      <c r="BY136" s="33">
        <f t="shared" si="550"/>
        <v>0.57799999999999996</v>
      </c>
      <c r="BZ136" s="35">
        <f t="shared" ref="BZ136:CR136" si="574">BY136+($CS136-$BY136)/($CS$2-$BY$2)</f>
        <v>0.59659999999999991</v>
      </c>
      <c r="CA136" s="35">
        <f t="shared" si="574"/>
        <v>0.61519999999999986</v>
      </c>
      <c r="CB136" s="35">
        <f t="shared" si="574"/>
        <v>0.63379999999999981</v>
      </c>
      <c r="CC136" s="35">
        <f t="shared" si="574"/>
        <v>0.65239999999999976</v>
      </c>
      <c r="CD136" s="35">
        <f t="shared" si="574"/>
        <v>0.67099999999999971</v>
      </c>
      <c r="CE136" s="35">
        <f t="shared" si="574"/>
        <v>0.68959999999999966</v>
      </c>
      <c r="CF136" s="35">
        <f t="shared" si="574"/>
        <v>0.70819999999999961</v>
      </c>
      <c r="CG136" s="35">
        <f t="shared" si="574"/>
        <v>0.72679999999999956</v>
      </c>
      <c r="CH136" s="35">
        <f t="shared" si="574"/>
        <v>0.74539999999999951</v>
      </c>
      <c r="CI136" s="35">
        <f t="shared" si="574"/>
        <v>0.76399999999999946</v>
      </c>
      <c r="CJ136" s="35">
        <f t="shared" si="574"/>
        <v>0.78259999999999941</v>
      </c>
      <c r="CK136" s="35">
        <f t="shared" si="574"/>
        <v>0.80119999999999936</v>
      </c>
      <c r="CL136" s="35">
        <f t="shared" si="574"/>
        <v>0.81979999999999931</v>
      </c>
      <c r="CM136" s="35">
        <f t="shared" si="574"/>
        <v>0.83839999999999926</v>
      </c>
      <c r="CN136" s="35">
        <f t="shared" si="574"/>
        <v>0.85699999999999921</v>
      </c>
      <c r="CO136" s="35">
        <f t="shared" si="574"/>
        <v>0.87559999999999916</v>
      </c>
      <c r="CP136" s="35">
        <f t="shared" si="574"/>
        <v>0.89419999999999911</v>
      </c>
      <c r="CQ136" s="35">
        <f t="shared" si="574"/>
        <v>0.91279999999999906</v>
      </c>
      <c r="CR136" s="35">
        <f t="shared" si="574"/>
        <v>0.93139999999999901</v>
      </c>
      <c r="CS136" s="33">
        <f t="shared" si="552"/>
        <v>0.95</v>
      </c>
    </row>
    <row r="137" spans="1:97" x14ac:dyDescent="0.35">
      <c r="A137" s="107" t="s">
        <v>194</v>
      </c>
      <c r="B137" s="18" t="s">
        <v>209</v>
      </c>
      <c r="C137" s="49" t="s">
        <v>204</v>
      </c>
      <c r="D137" s="49"/>
      <c r="E137" s="20" t="s">
        <v>210</v>
      </c>
      <c r="F137" s="107"/>
      <c r="G137" s="225">
        <v>0</v>
      </c>
      <c r="H137" s="246">
        <v>0.20499999999999999</v>
      </c>
      <c r="I137" s="256">
        <v>0.75</v>
      </c>
      <c r="J137" s="248">
        <v>0.23899999999999999</v>
      </c>
      <c r="K137" s="249">
        <v>0.9</v>
      </c>
      <c r="L137" s="250">
        <v>0.23899999999999999</v>
      </c>
      <c r="M137" s="251">
        <v>0.9</v>
      </c>
      <c r="N137" s="252">
        <v>0.20499999999999999</v>
      </c>
      <c r="O137" s="253">
        <v>0.75</v>
      </c>
      <c r="P137" s="254">
        <v>0.20499999999999999</v>
      </c>
      <c r="Q137" s="255">
        <v>0.75</v>
      </c>
      <c r="R137" s="224">
        <f t="shared" si="465"/>
        <v>0.20499999999999999</v>
      </c>
      <c r="S137" s="224">
        <f t="shared" si="466"/>
        <v>0.75</v>
      </c>
      <c r="T137" s="131">
        <f t="shared" si="537"/>
        <v>0.23899999999999999</v>
      </c>
      <c r="U137" s="131">
        <f t="shared" si="538"/>
        <v>0.9</v>
      </c>
      <c r="W137" s="34">
        <f t="shared" ref="W137:W168" si="575">G137</f>
        <v>0</v>
      </c>
      <c r="X137" s="35">
        <f t="shared" ref="X137:AL137" si="576">W137+($AM137-$W137)/($AM$2-$W$2)</f>
        <v>1.2812499999999999E-2</v>
      </c>
      <c r="Y137" s="35">
        <f t="shared" si="576"/>
        <v>2.5624999999999998E-2</v>
      </c>
      <c r="Z137" s="35">
        <f t="shared" si="576"/>
        <v>3.8437499999999999E-2</v>
      </c>
      <c r="AA137" s="35">
        <f t="shared" si="576"/>
        <v>5.1249999999999997E-2</v>
      </c>
      <c r="AB137" s="35">
        <f t="shared" si="576"/>
        <v>6.4062499999999994E-2</v>
      </c>
      <c r="AC137" s="35">
        <f t="shared" si="576"/>
        <v>7.6874999999999999E-2</v>
      </c>
      <c r="AD137" s="35">
        <f t="shared" si="576"/>
        <v>8.9687500000000003E-2</v>
      </c>
      <c r="AE137" s="35">
        <f t="shared" si="576"/>
        <v>0.10250000000000001</v>
      </c>
      <c r="AF137" s="35">
        <f t="shared" si="576"/>
        <v>0.11531250000000001</v>
      </c>
      <c r="AG137" s="35">
        <f t="shared" si="576"/>
        <v>0.12812500000000002</v>
      </c>
      <c r="AH137" s="35">
        <f t="shared" si="576"/>
        <v>0.14093750000000002</v>
      </c>
      <c r="AI137" s="35">
        <f t="shared" si="576"/>
        <v>0.15375000000000003</v>
      </c>
      <c r="AJ137" s="35">
        <f t="shared" si="576"/>
        <v>0.16656250000000003</v>
      </c>
      <c r="AK137" s="35">
        <f t="shared" si="576"/>
        <v>0.17937500000000003</v>
      </c>
      <c r="AL137" s="35">
        <f t="shared" si="576"/>
        <v>0.19218750000000004</v>
      </c>
      <c r="AM137" s="33">
        <f t="shared" si="554"/>
        <v>0.20499999999999999</v>
      </c>
      <c r="AN137" s="35">
        <f t="shared" ref="AN137:BF137" si="577">AM137+($BG137-$AM137)/($BG$2-$AM$2)</f>
        <v>0.23224999999999998</v>
      </c>
      <c r="AO137" s="35">
        <f t="shared" si="577"/>
        <v>0.25950000000000001</v>
      </c>
      <c r="AP137" s="35">
        <f t="shared" si="577"/>
        <v>0.28675</v>
      </c>
      <c r="AQ137" s="35">
        <f t="shared" si="577"/>
        <v>0.314</v>
      </c>
      <c r="AR137" s="35">
        <f t="shared" si="577"/>
        <v>0.34125</v>
      </c>
      <c r="AS137" s="35">
        <f t="shared" si="577"/>
        <v>0.36849999999999999</v>
      </c>
      <c r="AT137" s="35">
        <f t="shared" si="577"/>
        <v>0.39574999999999999</v>
      </c>
      <c r="AU137" s="35">
        <f t="shared" si="577"/>
        <v>0.42299999999999999</v>
      </c>
      <c r="AV137" s="35">
        <f t="shared" si="577"/>
        <v>0.45024999999999998</v>
      </c>
      <c r="AW137" s="35">
        <f t="shared" si="577"/>
        <v>0.47749999999999998</v>
      </c>
      <c r="AX137" s="35">
        <f t="shared" si="577"/>
        <v>0.50475000000000003</v>
      </c>
      <c r="AY137" s="35">
        <f t="shared" si="577"/>
        <v>0.53200000000000003</v>
      </c>
      <c r="AZ137" s="35">
        <f t="shared" si="577"/>
        <v>0.55925000000000002</v>
      </c>
      <c r="BA137" s="35">
        <f t="shared" si="577"/>
        <v>0.58650000000000002</v>
      </c>
      <c r="BB137" s="35">
        <f t="shared" si="577"/>
        <v>0.61375000000000002</v>
      </c>
      <c r="BC137" s="35">
        <f t="shared" si="577"/>
        <v>0.64100000000000001</v>
      </c>
      <c r="BD137" s="35">
        <f t="shared" si="577"/>
        <v>0.66825000000000001</v>
      </c>
      <c r="BE137" s="35">
        <f t="shared" si="577"/>
        <v>0.69550000000000001</v>
      </c>
      <c r="BF137" s="35">
        <f t="shared" si="577"/>
        <v>0.72275</v>
      </c>
      <c r="BG137" s="33">
        <f t="shared" si="556"/>
        <v>0.75</v>
      </c>
      <c r="BI137" s="34">
        <f t="shared" ref="BI137:BI168" si="578">$G137</f>
        <v>0</v>
      </c>
      <c r="BJ137" s="35">
        <f t="shared" ref="BJ137:BX137" si="579">BI137+($BY137-$BI137)/($BY$2-$BI$2)</f>
        <v>1.4937499999999999E-2</v>
      </c>
      <c r="BK137" s="35">
        <f t="shared" si="579"/>
        <v>2.9874999999999999E-2</v>
      </c>
      <c r="BL137" s="35">
        <f t="shared" si="579"/>
        <v>4.4812499999999998E-2</v>
      </c>
      <c r="BM137" s="35">
        <f t="shared" si="579"/>
        <v>5.9749999999999998E-2</v>
      </c>
      <c r="BN137" s="35">
        <f t="shared" si="579"/>
        <v>7.468749999999999E-2</v>
      </c>
      <c r="BO137" s="35">
        <f t="shared" si="579"/>
        <v>8.9624999999999982E-2</v>
      </c>
      <c r="BP137" s="35">
        <f t="shared" si="579"/>
        <v>0.10456249999999997</v>
      </c>
      <c r="BQ137" s="35">
        <f t="shared" si="579"/>
        <v>0.11949999999999997</v>
      </c>
      <c r="BR137" s="35">
        <f t="shared" si="579"/>
        <v>0.13443749999999996</v>
      </c>
      <c r="BS137" s="35">
        <f t="shared" si="579"/>
        <v>0.14937499999999995</v>
      </c>
      <c r="BT137" s="35">
        <f t="shared" si="579"/>
        <v>0.16431249999999994</v>
      </c>
      <c r="BU137" s="35">
        <f t="shared" si="579"/>
        <v>0.17924999999999994</v>
      </c>
      <c r="BV137" s="35">
        <f t="shared" si="579"/>
        <v>0.19418749999999993</v>
      </c>
      <c r="BW137" s="35">
        <f t="shared" si="579"/>
        <v>0.20912499999999992</v>
      </c>
      <c r="BX137" s="35">
        <f t="shared" si="579"/>
        <v>0.22406249999999991</v>
      </c>
      <c r="BY137" s="33">
        <f t="shared" si="550"/>
        <v>0.23899999999999999</v>
      </c>
      <c r="BZ137" s="35">
        <f t="shared" ref="BZ137:CR137" si="580">BY137+($CS137-$BY137)/($CS$2-$BY$2)</f>
        <v>0.27205000000000001</v>
      </c>
      <c r="CA137" s="35">
        <f t="shared" si="580"/>
        <v>0.30510000000000004</v>
      </c>
      <c r="CB137" s="35">
        <f t="shared" si="580"/>
        <v>0.33815000000000006</v>
      </c>
      <c r="CC137" s="35">
        <f t="shared" si="580"/>
        <v>0.37120000000000009</v>
      </c>
      <c r="CD137" s="35">
        <f t="shared" si="580"/>
        <v>0.40425000000000011</v>
      </c>
      <c r="CE137" s="35">
        <f t="shared" si="580"/>
        <v>0.43730000000000013</v>
      </c>
      <c r="CF137" s="35">
        <f t="shared" si="580"/>
        <v>0.47035000000000016</v>
      </c>
      <c r="CG137" s="35">
        <f t="shared" si="580"/>
        <v>0.50340000000000018</v>
      </c>
      <c r="CH137" s="35">
        <f t="shared" si="580"/>
        <v>0.5364500000000002</v>
      </c>
      <c r="CI137" s="35">
        <f t="shared" si="580"/>
        <v>0.56950000000000023</v>
      </c>
      <c r="CJ137" s="35">
        <f t="shared" si="580"/>
        <v>0.60255000000000025</v>
      </c>
      <c r="CK137" s="35">
        <f t="shared" si="580"/>
        <v>0.63560000000000028</v>
      </c>
      <c r="CL137" s="35">
        <f t="shared" si="580"/>
        <v>0.6686500000000003</v>
      </c>
      <c r="CM137" s="35">
        <f t="shared" si="580"/>
        <v>0.70170000000000032</v>
      </c>
      <c r="CN137" s="35">
        <f t="shared" si="580"/>
        <v>0.73475000000000035</v>
      </c>
      <c r="CO137" s="35">
        <f t="shared" si="580"/>
        <v>0.76780000000000037</v>
      </c>
      <c r="CP137" s="35">
        <f t="shared" si="580"/>
        <v>0.80085000000000039</v>
      </c>
      <c r="CQ137" s="35">
        <f t="shared" si="580"/>
        <v>0.83390000000000042</v>
      </c>
      <c r="CR137" s="35">
        <f t="shared" si="580"/>
        <v>0.86695000000000044</v>
      </c>
      <c r="CS137" s="33">
        <f t="shared" si="552"/>
        <v>0.9</v>
      </c>
    </row>
    <row r="138" spans="1:97" x14ac:dyDescent="0.35">
      <c r="A138" s="107" t="s">
        <v>194</v>
      </c>
      <c r="B138" s="18" t="s">
        <v>209</v>
      </c>
      <c r="C138" s="49" t="s">
        <v>205</v>
      </c>
      <c r="D138" s="49"/>
      <c r="E138" s="20" t="s">
        <v>210</v>
      </c>
      <c r="F138" s="107"/>
      <c r="G138" s="225">
        <v>0</v>
      </c>
      <c r="H138" s="246">
        <v>0.14499999999999999</v>
      </c>
      <c r="I138" s="256">
        <v>0.5</v>
      </c>
      <c r="J138" s="248">
        <v>0.17</v>
      </c>
      <c r="K138" s="258">
        <v>0.6</v>
      </c>
      <c r="L138" s="250">
        <v>0.17</v>
      </c>
      <c r="M138" s="251">
        <v>0.6</v>
      </c>
      <c r="N138" s="252">
        <v>0.14499999999999999</v>
      </c>
      <c r="O138" s="253">
        <v>0.5</v>
      </c>
      <c r="P138" s="254">
        <v>0.14499999999999999</v>
      </c>
      <c r="Q138" s="255">
        <v>0.5</v>
      </c>
      <c r="R138" s="224">
        <f t="shared" si="465"/>
        <v>0.14499999999999999</v>
      </c>
      <c r="S138" s="224">
        <f t="shared" si="466"/>
        <v>0.5</v>
      </c>
      <c r="T138" s="131">
        <f t="shared" si="537"/>
        <v>0.17</v>
      </c>
      <c r="U138" s="131">
        <f t="shared" si="538"/>
        <v>0.6</v>
      </c>
      <c r="W138" s="34">
        <f t="shared" si="575"/>
        <v>0</v>
      </c>
      <c r="X138" s="35">
        <f t="shared" ref="X138:AL138" si="581">W138+($AM138-$W138)/($AM$2-$W$2)</f>
        <v>9.0624999999999994E-3</v>
      </c>
      <c r="Y138" s="35">
        <f t="shared" si="581"/>
        <v>1.8124999999999999E-2</v>
      </c>
      <c r="Z138" s="35">
        <f t="shared" si="581"/>
        <v>2.7187499999999996E-2</v>
      </c>
      <c r="AA138" s="35">
        <f t="shared" si="581"/>
        <v>3.6249999999999998E-2</v>
      </c>
      <c r="AB138" s="35">
        <f t="shared" si="581"/>
        <v>4.5312499999999999E-2</v>
      </c>
      <c r="AC138" s="35">
        <f t="shared" si="581"/>
        <v>5.4375E-2</v>
      </c>
      <c r="AD138" s="35">
        <f t="shared" si="581"/>
        <v>6.3437499999999994E-2</v>
      </c>
      <c r="AE138" s="35">
        <f t="shared" si="581"/>
        <v>7.2499999999999995E-2</v>
      </c>
      <c r="AF138" s="35">
        <f t="shared" si="581"/>
        <v>8.1562499999999996E-2</v>
      </c>
      <c r="AG138" s="35">
        <f t="shared" si="581"/>
        <v>9.0624999999999997E-2</v>
      </c>
      <c r="AH138" s="35">
        <f t="shared" si="581"/>
        <v>9.9687499999999998E-2</v>
      </c>
      <c r="AI138" s="35">
        <f t="shared" si="581"/>
        <v>0.10875</v>
      </c>
      <c r="AJ138" s="35">
        <f t="shared" si="581"/>
        <v>0.1178125</v>
      </c>
      <c r="AK138" s="35">
        <f t="shared" si="581"/>
        <v>0.12687499999999999</v>
      </c>
      <c r="AL138" s="35">
        <f t="shared" si="581"/>
        <v>0.13593749999999999</v>
      </c>
      <c r="AM138" s="33">
        <f t="shared" si="554"/>
        <v>0.14499999999999999</v>
      </c>
      <c r="AN138" s="35">
        <f t="shared" ref="AN138:BF138" si="582">AM138+($BG138-$AM138)/($BG$2-$AM$2)</f>
        <v>0.16274999999999998</v>
      </c>
      <c r="AO138" s="35">
        <f t="shared" si="582"/>
        <v>0.18049999999999997</v>
      </c>
      <c r="AP138" s="35">
        <f t="shared" si="582"/>
        <v>0.19824999999999995</v>
      </c>
      <c r="AQ138" s="35">
        <f t="shared" si="582"/>
        <v>0.21599999999999994</v>
      </c>
      <c r="AR138" s="35">
        <f t="shared" si="582"/>
        <v>0.23374999999999993</v>
      </c>
      <c r="AS138" s="35">
        <f t="shared" si="582"/>
        <v>0.25149999999999995</v>
      </c>
      <c r="AT138" s="35">
        <f t="shared" si="582"/>
        <v>0.26924999999999993</v>
      </c>
      <c r="AU138" s="35">
        <f t="shared" si="582"/>
        <v>0.28699999999999992</v>
      </c>
      <c r="AV138" s="35">
        <f t="shared" si="582"/>
        <v>0.30474999999999991</v>
      </c>
      <c r="AW138" s="35">
        <f t="shared" si="582"/>
        <v>0.3224999999999999</v>
      </c>
      <c r="AX138" s="35">
        <f t="shared" si="582"/>
        <v>0.34024999999999989</v>
      </c>
      <c r="AY138" s="35">
        <f t="shared" si="582"/>
        <v>0.35799999999999987</v>
      </c>
      <c r="AZ138" s="35">
        <f t="shared" si="582"/>
        <v>0.37574999999999986</v>
      </c>
      <c r="BA138" s="35">
        <f t="shared" si="582"/>
        <v>0.39349999999999985</v>
      </c>
      <c r="BB138" s="35">
        <f t="shared" si="582"/>
        <v>0.41124999999999984</v>
      </c>
      <c r="BC138" s="35">
        <f t="shared" si="582"/>
        <v>0.42899999999999983</v>
      </c>
      <c r="BD138" s="35">
        <f t="shared" si="582"/>
        <v>0.44674999999999981</v>
      </c>
      <c r="BE138" s="35">
        <f t="shared" si="582"/>
        <v>0.4644999999999998</v>
      </c>
      <c r="BF138" s="35">
        <f t="shared" si="582"/>
        <v>0.48224999999999979</v>
      </c>
      <c r="BG138" s="33">
        <f t="shared" si="556"/>
        <v>0.5</v>
      </c>
      <c r="BI138" s="34">
        <f t="shared" si="578"/>
        <v>0</v>
      </c>
      <c r="BJ138" s="35">
        <f t="shared" ref="BJ138:BX138" si="583">BI138+($BY138-$BI138)/($BY$2-$BI$2)</f>
        <v>1.0625000000000001E-2</v>
      </c>
      <c r="BK138" s="35">
        <f t="shared" si="583"/>
        <v>2.1250000000000002E-2</v>
      </c>
      <c r="BL138" s="35">
        <f t="shared" si="583"/>
        <v>3.1875000000000001E-2</v>
      </c>
      <c r="BM138" s="35">
        <f t="shared" si="583"/>
        <v>4.2500000000000003E-2</v>
      </c>
      <c r="BN138" s="35">
        <f t="shared" si="583"/>
        <v>5.3125000000000006E-2</v>
      </c>
      <c r="BO138" s="35">
        <f t="shared" si="583"/>
        <v>6.3750000000000001E-2</v>
      </c>
      <c r="BP138" s="35">
        <f t="shared" si="583"/>
        <v>7.4374999999999997E-2</v>
      </c>
      <c r="BQ138" s="35">
        <f t="shared" si="583"/>
        <v>8.4999999999999992E-2</v>
      </c>
      <c r="BR138" s="35">
        <f t="shared" si="583"/>
        <v>9.5624999999999988E-2</v>
      </c>
      <c r="BS138" s="35">
        <f t="shared" si="583"/>
        <v>0.10624999999999998</v>
      </c>
      <c r="BT138" s="35">
        <f t="shared" si="583"/>
        <v>0.11687499999999998</v>
      </c>
      <c r="BU138" s="35">
        <f t="shared" si="583"/>
        <v>0.12749999999999997</v>
      </c>
      <c r="BV138" s="35">
        <f t="shared" si="583"/>
        <v>0.13812499999999997</v>
      </c>
      <c r="BW138" s="35">
        <f t="shared" si="583"/>
        <v>0.14874999999999997</v>
      </c>
      <c r="BX138" s="35">
        <f t="shared" si="583"/>
        <v>0.15937499999999996</v>
      </c>
      <c r="BY138" s="33">
        <f t="shared" si="550"/>
        <v>0.17</v>
      </c>
      <c r="BZ138" s="35">
        <f t="shared" ref="BZ138:CR138" si="584">BY138+($CS138-$BY138)/($CS$2-$BY$2)</f>
        <v>0.1915</v>
      </c>
      <c r="CA138" s="35">
        <f t="shared" si="584"/>
        <v>0.21299999999999999</v>
      </c>
      <c r="CB138" s="35">
        <f t="shared" si="584"/>
        <v>0.23449999999999999</v>
      </c>
      <c r="CC138" s="35">
        <f t="shared" si="584"/>
        <v>0.25600000000000001</v>
      </c>
      <c r="CD138" s="35">
        <f t="shared" si="584"/>
        <v>0.27750000000000002</v>
      </c>
      <c r="CE138" s="35">
        <f t="shared" si="584"/>
        <v>0.29900000000000004</v>
      </c>
      <c r="CF138" s="35">
        <f t="shared" si="584"/>
        <v>0.32050000000000006</v>
      </c>
      <c r="CG138" s="35">
        <f t="shared" si="584"/>
        <v>0.34200000000000008</v>
      </c>
      <c r="CH138" s="35">
        <f t="shared" si="584"/>
        <v>0.3635000000000001</v>
      </c>
      <c r="CI138" s="35">
        <f t="shared" si="584"/>
        <v>0.38500000000000012</v>
      </c>
      <c r="CJ138" s="35">
        <f t="shared" si="584"/>
        <v>0.40650000000000014</v>
      </c>
      <c r="CK138" s="35">
        <f t="shared" si="584"/>
        <v>0.42800000000000016</v>
      </c>
      <c r="CL138" s="35">
        <f t="shared" si="584"/>
        <v>0.44950000000000018</v>
      </c>
      <c r="CM138" s="35">
        <f t="shared" si="584"/>
        <v>0.4710000000000002</v>
      </c>
      <c r="CN138" s="35">
        <f t="shared" si="584"/>
        <v>0.49250000000000022</v>
      </c>
      <c r="CO138" s="35">
        <f t="shared" si="584"/>
        <v>0.51400000000000023</v>
      </c>
      <c r="CP138" s="35">
        <f t="shared" si="584"/>
        <v>0.5355000000000002</v>
      </c>
      <c r="CQ138" s="35">
        <f t="shared" si="584"/>
        <v>0.55700000000000016</v>
      </c>
      <c r="CR138" s="35">
        <f t="shared" si="584"/>
        <v>0.57850000000000013</v>
      </c>
      <c r="CS138" s="33">
        <f t="shared" si="552"/>
        <v>0.6</v>
      </c>
    </row>
    <row r="139" spans="1:97" x14ac:dyDescent="0.35">
      <c r="A139" s="136" t="s">
        <v>194</v>
      </c>
      <c r="B139" s="197" t="s">
        <v>209</v>
      </c>
      <c r="C139" s="198" t="s">
        <v>206</v>
      </c>
      <c r="D139" s="198"/>
      <c r="E139" s="199" t="s">
        <v>210</v>
      </c>
      <c r="F139" s="136"/>
      <c r="G139" s="259">
        <v>6.8045078503607095E-2</v>
      </c>
      <c r="H139" s="260">
        <v>0.17</v>
      </c>
      <c r="I139" s="256">
        <v>0.4</v>
      </c>
      <c r="J139" s="261">
        <v>0.19600000000000001</v>
      </c>
      <c r="K139" s="262">
        <v>0.5</v>
      </c>
      <c r="L139" s="263">
        <v>0.247</v>
      </c>
      <c r="M139" s="264">
        <v>0.7</v>
      </c>
      <c r="N139" s="265">
        <v>0.16900000000000001</v>
      </c>
      <c r="O139" s="266">
        <v>0.4</v>
      </c>
      <c r="P139" s="267">
        <v>0.14000000000000001</v>
      </c>
      <c r="Q139" s="268">
        <v>0.3</v>
      </c>
      <c r="R139" s="224">
        <f t="shared" si="465"/>
        <v>0.17</v>
      </c>
      <c r="S139" s="224">
        <f t="shared" si="466"/>
        <v>0.4</v>
      </c>
      <c r="T139" s="131">
        <f t="shared" si="537"/>
        <v>0.247</v>
      </c>
      <c r="U139" s="131">
        <f t="shared" si="538"/>
        <v>0.7</v>
      </c>
      <c r="W139" s="34">
        <f t="shared" si="575"/>
        <v>6.8045078503607095E-2</v>
      </c>
      <c r="X139" s="35">
        <f t="shared" ref="X139:AL139" si="585">W139+($AM139-$W139)/($AM$2-$W$2)</f>
        <v>7.4417261097131648E-2</v>
      </c>
      <c r="Y139" s="35">
        <f t="shared" si="585"/>
        <v>8.0789443690656201E-2</v>
      </c>
      <c r="Z139" s="35">
        <f t="shared" si="585"/>
        <v>8.7161626284180754E-2</v>
      </c>
      <c r="AA139" s="35">
        <f t="shared" si="585"/>
        <v>9.3533808877705307E-2</v>
      </c>
      <c r="AB139" s="35">
        <f t="shared" si="585"/>
        <v>9.990599147122986E-2</v>
      </c>
      <c r="AC139" s="35">
        <f t="shared" si="585"/>
        <v>0.10627817406475441</v>
      </c>
      <c r="AD139" s="35">
        <f t="shared" si="585"/>
        <v>0.11265035665827897</v>
      </c>
      <c r="AE139" s="35">
        <f t="shared" si="585"/>
        <v>0.11902253925180352</v>
      </c>
      <c r="AF139" s="35">
        <f t="shared" si="585"/>
        <v>0.12539472184532807</v>
      </c>
      <c r="AG139" s="35">
        <f t="shared" si="585"/>
        <v>0.13176690443885264</v>
      </c>
      <c r="AH139" s="35">
        <f t="shared" si="585"/>
        <v>0.13813908703237721</v>
      </c>
      <c r="AI139" s="35">
        <f t="shared" si="585"/>
        <v>0.14451126962590177</v>
      </c>
      <c r="AJ139" s="35">
        <f t="shared" si="585"/>
        <v>0.15088345221942634</v>
      </c>
      <c r="AK139" s="35">
        <f t="shared" si="585"/>
        <v>0.15725563481295091</v>
      </c>
      <c r="AL139" s="35">
        <f t="shared" si="585"/>
        <v>0.16362781740647547</v>
      </c>
      <c r="AM139" s="33">
        <f t="shared" si="554"/>
        <v>0.17</v>
      </c>
      <c r="AN139" s="35">
        <f t="shared" ref="AN139:BF139" si="586">AM139+($BG139-$AM139)/($BG$2-$AM$2)</f>
        <v>0.18150000000000002</v>
      </c>
      <c r="AO139" s="35">
        <f t="shared" si="586"/>
        <v>0.19300000000000003</v>
      </c>
      <c r="AP139" s="35">
        <f t="shared" si="586"/>
        <v>0.20450000000000004</v>
      </c>
      <c r="AQ139" s="35">
        <f t="shared" si="586"/>
        <v>0.21600000000000005</v>
      </c>
      <c r="AR139" s="35">
        <f t="shared" si="586"/>
        <v>0.22750000000000006</v>
      </c>
      <c r="AS139" s="35">
        <f t="shared" si="586"/>
        <v>0.23900000000000007</v>
      </c>
      <c r="AT139" s="35">
        <f t="shared" si="586"/>
        <v>0.25050000000000006</v>
      </c>
      <c r="AU139" s="35">
        <f t="shared" si="586"/>
        <v>0.26200000000000007</v>
      </c>
      <c r="AV139" s="35">
        <f t="shared" si="586"/>
        <v>0.27350000000000008</v>
      </c>
      <c r="AW139" s="35">
        <f t="shared" si="586"/>
        <v>0.28500000000000009</v>
      </c>
      <c r="AX139" s="35">
        <f t="shared" si="586"/>
        <v>0.2965000000000001</v>
      </c>
      <c r="AY139" s="35">
        <f t="shared" si="586"/>
        <v>0.30800000000000011</v>
      </c>
      <c r="AZ139" s="35">
        <f t="shared" si="586"/>
        <v>0.31950000000000012</v>
      </c>
      <c r="BA139" s="35">
        <f t="shared" si="586"/>
        <v>0.33100000000000013</v>
      </c>
      <c r="BB139" s="35">
        <f t="shared" si="586"/>
        <v>0.34250000000000014</v>
      </c>
      <c r="BC139" s="35">
        <f t="shared" si="586"/>
        <v>0.35400000000000015</v>
      </c>
      <c r="BD139" s="35">
        <f t="shared" si="586"/>
        <v>0.36550000000000016</v>
      </c>
      <c r="BE139" s="35">
        <f t="shared" si="586"/>
        <v>0.37700000000000017</v>
      </c>
      <c r="BF139" s="35">
        <f t="shared" si="586"/>
        <v>0.38850000000000018</v>
      </c>
      <c r="BG139" s="33">
        <f t="shared" si="556"/>
        <v>0.4</v>
      </c>
      <c r="BI139" s="34">
        <f t="shared" si="578"/>
        <v>6.8045078503607095E-2</v>
      </c>
      <c r="BJ139" s="35">
        <f t="shared" ref="BJ139:BX139" si="587">BI139+($BY139-$BI139)/($BY$2-$BI$2)</f>
        <v>7.9229761097131646E-2</v>
      </c>
      <c r="BK139" s="35">
        <f t="shared" si="587"/>
        <v>9.041444369065621E-2</v>
      </c>
      <c r="BL139" s="35">
        <f t="shared" si="587"/>
        <v>0.10159912628418077</v>
      </c>
      <c r="BM139" s="35">
        <f t="shared" si="587"/>
        <v>0.11278380887770534</v>
      </c>
      <c r="BN139" s="35">
        <f t="shared" si="587"/>
        <v>0.1239684914712299</v>
      </c>
      <c r="BO139" s="35">
        <f t="shared" si="587"/>
        <v>0.13515317406475447</v>
      </c>
      <c r="BP139" s="35">
        <f t="shared" si="587"/>
        <v>0.14633785665827903</v>
      </c>
      <c r="BQ139" s="35">
        <f t="shared" si="587"/>
        <v>0.15752253925180359</v>
      </c>
      <c r="BR139" s="35">
        <f t="shared" si="587"/>
        <v>0.16870722184532816</v>
      </c>
      <c r="BS139" s="35">
        <f t="shared" si="587"/>
        <v>0.17989190443885272</v>
      </c>
      <c r="BT139" s="35">
        <f t="shared" si="587"/>
        <v>0.19107658703237729</v>
      </c>
      <c r="BU139" s="35">
        <f t="shared" si="587"/>
        <v>0.20226126962590185</v>
      </c>
      <c r="BV139" s="35">
        <f t="shared" si="587"/>
        <v>0.21344595221942642</v>
      </c>
      <c r="BW139" s="35">
        <f t="shared" si="587"/>
        <v>0.22463063481295098</v>
      </c>
      <c r="BX139" s="35">
        <f t="shared" si="587"/>
        <v>0.23581531740647554</v>
      </c>
      <c r="BY139" s="33">
        <f t="shared" si="550"/>
        <v>0.247</v>
      </c>
      <c r="BZ139" s="35">
        <f t="shared" ref="BZ139:CR139" si="588">BY139+($CS139-$BY139)/($CS$2-$BY$2)</f>
        <v>0.26965</v>
      </c>
      <c r="CA139" s="35">
        <f t="shared" si="588"/>
        <v>0.2923</v>
      </c>
      <c r="CB139" s="35">
        <f t="shared" si="588"/>
        <v>0.31495000000000001</v>
      </c>
      <c r="CC139" s="35">
        <f t="shared" si="588"/>
        <v>0.33760000000000001</v>
      </c>
      <c r="CD139" s="35">
        <f t="shared" si="588"/>
        <v>0.36025000000000001</v>
      </c>
      <c r="CE139" s="35">
        <f t="shared" si="588"/>
        <v>0.38290000000000002</v>
      </c>
      <c r="CF139" s="35">
        <f t="shared" si="588"/>
        <v>0.40555000000000002</v>
      </c>
      <c r="CG139" s="35">
        <f t="shared" si="588"/>
        <v>0.42820000000000003</v>
      </c>
      <c r="CH139" s="35">
        <f t="shared" si="588"/>
        <v>0.45085000000000003</v>
      </c>
      <c r="CI139" s="35">
        <f t="shared" si="588"/>
        <v>0.47350000000000003</v>
      </c>
      <c r="CJ139" s="35">
        <f t="shared" si="588"/>
        <v>0.49615000000000004</v>
      </c>
      <c r="CK139" s="35">
        <f t="shared" si="588"/>
        <v>0.51880000000000004</v>
      </c>
      <c r="CL139" s="35">
        <f t="shared" si="588"/>
        <v>0.54144999999999999</v>
      </c>
      <c r="CM139" s="35">
        <f t="shared" si="588"/>
        <v>0.56409999999999993</v>
      </c>
      <c r="CN139" s="35">
        <f t="shared" si="588"/>
        <v>0.58674999999999988</v>
      </c>
      <c r="CO139" s="35">
        <f t="shared" si="588"/>
        <v>0.60939999999999983</v>
      </c>
      <c r="CP139" s="35">
        <f t="shared" si="588"/>
        <v>0.63204999999999978</v>
      </c>
      <c r="CQ139" s="35">
        <f t="shared" si="588"/>
        <v>0.65469999999999973</v>
      </c>
      <c r="CR139" s="35">
        <f t="shared" si="588"/>
        <v>0.67734999999999967</v>
      </c>
      <c r="CS139" s="33">
        <f t="shared" si="552"/>
        <v>0.7</v>
      </c>
    </row>
    <row r="140" spans="1:97" x14ac:dyDescent="0.35">
      <c r="A140" s="164" t="s">
        <v>213</v>
      </c>
      <c r="B140" s="165" t="s">
        <v>214</v>
      </c>
      <c r="C140" s="269" t="s">
        <v>215</v>
      </c>
      <c r="D140" s="270"/>
      <c r="E140" s="269"/>
      <c r="F140" s="271"/>
      <c r="G140" s="272">
        <v>0.43257906576683902</v>
      </c>
      <c r="H140" s="272"/>
      <c r="I140" s="272"/>
      <c r="J140" s="273"/>
      <c r="K140" s="274"/>
      <c r="L140" s="275"/>
      <c r="M140" s="276"/>
      <c r="N140" s="277"/>
      <c r="O140" s="278"/>
      <c r="P140" s="279"/>
      <c r="Q140" s="280"/>
      <c r="R140" s="224">
        <f>G140</f>
        <v>0.43257906576683902</v>
      </c>
      <c r="S140" s="224">
        <f>R140</f>
        <v>0.43257906576683902</v>
      </c>
      <c r="T140" s="131">
        <v>0.63</v>
      </c>
      <c r="U140" s="131">
        <v>0.7</v>
      </c>
      <c r="V140" s="1" t="s">
        <v>216</v>
      </c>
      <c r="W140" s="34">
        <f t="shared" si="575"/>
        <v>0.43257906576683902</v>
      </c>
      <c r="X140" s="35">
        <f t="shared" ref="X140:AL140" si="589">W140+($AM140-$W140)/($AM$2-$W$2)</f>
        <v>0.43257906576683902</v>
      </c>
      <c r="Y140" s="35">
        <f t="shared" si="589"/>
        <v>0.43257906576683902</v>
      </c>
      <c r="Z140" s="35">
        <f t="shared" si="589"/>
        <v>0.43257906576683902</v>
      </c>
      <c r="AA140" s="35">
        <f t="shared" si="589"/>
        <v>0.43257906576683902</v>
      </c>
      <c r="AB140" s="35">
        <f t="shared" si="589"/>
        <v>0.43257906576683902</v>
      </c>
      <c r="AC140" s="35">
        <f t="shared" si="589"/>
        <v>0.43257906576683902</v>
      </c>
      <c r="AD140" s="35">
        <f t="shared" si="589"/>
        <v>0.43257906576683902</v>
      </c>
      <c r="AE140" s="35">
        <f t="shared" si="589"/>
        <v>0.43257906576683902</v>
      </c>
      <c r="AF140" s="35">
        <f t="shared" si="589"/>
        <v>0.43257906576683902</v>
      </c>
      <c r="AG140" s="35">
        <f t="shared" si="589"/>
        <v>0.43257906576683902</v>
      </c>
      <c r="AH140" s="35">
        <f t="shared" si="589"/>
        <v>0.43257906576683902</v>
      </c>
      <c r="AI140" s="35">
        <f t="shared" si="589"/>
        <v>0.43257906576683902</v>
      </c>
      <c r="AJ140" s="35">
        <f t="shared" si="589"/>
        <v>0.43257906576683902</v>
      </c>
      <c r="AK140" s="35">
        <f t="shared" si="589"/>
        <v>0.43257906576683902</v>
      </c>
      <c r="AL140" s="35">
        <f t="shared" si="589"/>
        <v>0.43257906576683902</v>
      </c>
      <c r="AM140" s="33">
        <f t="shared" si="554"/>
        <v>0.43257906576683902</v>
      </c>
      <c r="AN140" s="35">
        <f t="shared" ref="AN140:BF140" si="590">AM140+($BG140-$AM140)/($BG$2-$AM$2)</f>
        <v>0.43257906576683902</v>
      </c>
      <c r="AO140" s="35">
        <f t="shared" si="590"/>
        <v>0.43257906576683902</v>
      </c>
      <c r="AP140" s="35">
        <f t="shared" si="590"/>
        <v>0.43257906576683902</v>
      </c>
      <c r="AQ140" s="35">
        <f t="shared" si="590"/>
        <v>0.43257906576683902</v>
      </c>
      <c r="AR140" s="35">
        <f t="shared" si="590"/>
        <v>0.43257906576683902</v>
      </c>
      <c r="AS140" s="35">
        <f t="shared" si="590"/>
        <v>0.43257906576683902</v>
      </c>
      <c r="AT140" s="35">
        <f t="shared" si="590"/>
        <v>0.43257906576683902</v>
      </c>
      <c r="AU140" s="35">
        <f t="shared" si="590"/>
        <v>0.43257906576683902</v>
      </c>
      <c r="AV140" s="35">
        <f t="shared" si="590"/>
        <v>0.43257906576683902</v>
      </c>
      <c r="AW140" s="35">
        <f t="shared" si="590"/>
        <v>0.43257906576683902</v>
      </c>
      <c r="AX140" s="35">
        <f t="shared" si="590"/>
        <v>0.43257906576683902</v>
      </c>
      <c r="AY140" s="35">
        <f t="shared" si="590"/>
        <v>0.43257906576683902</v>
      </c>
      <c r="AZ140" s="35">
        <f t="shared" si="590"/>
        <v>0.43257906576683902</v>
      </c>
      <c r="BA140" s="35">
        <f t="shared" si="590"/>
        <v>0.43257906576683902</v>
      </c>
      <c r="BB140" s="35">
        <f t="shared" si="590"/>
        <v>0.43257906576683902</v>
      </c>
      <c r="BC140" s="35">
        <f t="shared" si="590"/>
        <v>0.43257906576683902</v>
      </c>
      <c r="BD140" s="35">
        <f t="shared" si="590"/>
        <v>0.43257906576683902</v>
      </c>
      <c r="BE140" s="35">
        <f t="shared" si="590"/>
        <v>0.43257906576683902</v>
      </c>
      <c r="BF140" s="35">
        <f t="shared" si="590"/>
        <v>0.43257906576683902</v>
      </c>
      <c r="BG140" s="33">
        <f t="shared" si="556"/>
        <v>0.43257906576683902</v>
      </c>
      <c r="BI140" s="34">
        <f t="shared" si="578"/>
        <v>0.43257906576683902</v>
      </c>
      <c r="BJ140" s="35">
        <f t="shared" ref="BJ140:BX140" si="591">BI140+($BY140-$BI140)/($BY$2-$BI$2)</f>
        <v>0.4449178741564116</v>
      </c>
      <c r="BK140" s="35">
        <f t="shared" si="591"/>
        <v>0.45725668254598417</v>
      </c>
      <c r="BL140" s="35">
        <f t="shared" si="591"/>
        <v>0.46959549093555675</v>
      </c>
      <c r="BM140" s="35">
        <f t="shared" si="591"/>
        <v>0.48193429932512932</v>
      </c>
      <c r="BN140" s="35">
        <f t="shared" si="591"/>
        <v>0.4942731077147019</v>
      </c>
      <c r="BO140" s="35">
        <f t="shared" si="591"/>
        <v>0.50661191610427447</v>
      </c>
      <c r="BP140" s="35">
        <f t="shared" si="591"/>
        <v>0.51895072449384705</v>
      </c>
      <c r="BQ140" s="35">
        <f t="shared" si="591"/>
        <v>0.53128953288341962</v>
      </c>
      <c r="BR140" s="35">
        <f t="shared" si="591"/>
        <v>0.5436283412729922</v>
      </c>
      <c r="BS140" s="35">
        <f t="shared" si="591"/>
        <v>0.55596714966256477</v>
      </c>
      <c r="BT140" s="35">
        <f t="shared" si="591"/>
        <v>0.56830595805213735</v>
      </c>
      <c r="BU140" s="35">
        <f t="shared" si="591"/>
        <v>0.58064476644170993</v>
      </c>
      <c r="BV140" s="35">
        <f t="shared" si="591"/>
        <v>0.5929835748312825</v>
      </c>
      <c r="BW140" s="35">
        <f t="shared" si="591"/>
        <v>0.60532238322085508</v>
      </c>
      <c r="BX140" s="35">
        <f t="shared" si="591"/>
        <v>0.61766119161042765</v>
      </c>
      <c r="BY140" s="33">
        <f t="shared" si="550"/>
        <v>0.63</v>
      </c>
      <c r="BZ140" s="35">
        <f t="shared" ref="BZ140:CR140" si="592">BY140+($CS140-$BY140)/($CS$2-$BY$2)</f>
        <v>0.63349999999999995</v>
      </c>
      <c r="CA140" s="35">
        <f t="shared" si="592"/>
        <v>0.6369999999999999</v>
      </c>
      <c r="CB140" s="35">
        <f t="shared" si="592"/>
        <v>0.64049999999999985</v>
      </c>
      <c r="CC140" s="35">
        <f t="shared" si="592"/>
        <v>0.64399999999999979</v>
      </c>
      <c r="CD140" s="35">
        <f t="shared" si="592"/>
        <v>0.64749999999999974</v>
      </c>
      <c r="CE140" s="35">
        <f t="shared" si="592"/>
        <v>0.65099999999999969</v>
      </c>
      <c r="CF140" s="35">
        <f t="shared" si="592"/>
        <v>0.65449999999999964</v>
      </c>
      <c r="CG140" s="35">
        <f t="shared" si="592"/>
        <v>0.65799999999999959</v>
      </c>
      <c r="CH140" s="35">
        <f t="shared" si="592"/>
        <v>0.66149999999999953</v>
      </c>
      <c r="CI140" s="35">
        <f t="shared" si="592"/>
        <v>0.66499999999999948</v>
      </c>
      <c r="CJ140" s="35">
        <f t="shared" si="592"/>
        <v>0.66849999999999943</v>
      </c>
      <c r="CK140" s="35">
        <f t="shared" si="592"/>
        <v>0.67199999999999938</v>
      </c>
      <c r="CL140" s="35">
        <f t="shared" si="592"/>
        <v>0.67549999999999932</v>
      </c>
      <c r="CM140" s="35">
        <f t="shared" si="592"/>
        <v>0.67899999999999927</v>
      </c>
      <c r="CN140" s="35">
        <f t="shared" si="592"/>
        <v>0.68249999999999922</v>
      </c>
      <c r="CO140" s="35">
        <f t="shared" si="592"/>
        <v>0.68599999999999917</v>
      </c>
      <c r="CP140" s="35">
        <f t="shared" si="592"/>
        <v>0.68949999999999911</v>
      </c>
      <c r="CQ140" s="35">
        <f t="shared" si="592"/>
        <v>0.69299999999999906</v>
      </c>
      <c r="CR140" s="35">
        <f t="shared" si="592"/>
        <v>0.69649999999999901</v>
      </c>
      <c r="CS140" s="33">
        <f t="shared" si="552"/>
        <v>0.7</v>
      </c>
    </row>
    <row r="141" spans="1:97" x14ac:dyDescent="0.35">
      <c r="A141" s="170" t="s">
        <v>213</v>
      </c>
      <c r="B141" s="63" t="s">
        <v>214</v>
      </c>
      <c r="C141" s="281" t="s">
        <v>217</v>
      </c>
      <c r="D141" s="281"/>
      <c r="E141" s="281"/>
      <c r="F141" s="282"/>
      <c r="G141" s="283">
        <v>0.54922894424673796</v>
      </c>
      <c r="H141" s="283"/>
      <c r="I141" s="283"/>
      <c r="J141" s="284"/>
      <c r="K141" s="285"/>
      <c r="L141" s="286"/>
      <c r="M141" s="287"/>
      <c r="N141" s="288"/>
      <c r="O141" s="289"/>
      <c r="P141" s="290"/>
      <c r="Q141" s="291"/>
      <c r="R141" s="224">
        <f>G141</f>
        <v>0.54922894424673796</v>
      </c>
      <c r="S141" s="224">
        <f>R141</f>
        <v>0.54922894424673796</v>
      </c>
      <c r="T141" s="131">
        <v>0.6</v>
      </c>
      <c r="U141" s="131">
        <v>0.8</v>
      </c>
      <c r="V141" s="1" t="s">
        <v>216</v>
      </c>
      <c r="W141" s="34">
        <f t="shared" si="575"/>
        <v>0.54922894424673796</v>
      </c>
      <c r="X141" s="35">
        <f t="shared" ref="X141:AL141" si="593">W141+($AM141-$W141)/($AM$2-$W$2)</f>
        <v>0.54922894424673796</v>
      </c>
      <c r="Y141" s="35">
        <f t="shared" si="593"/>
        <v>0.54922894424673796</v>
      </c>
      <c r="Z141" s="35">
        <f t="shared" si="593"/>
        <v>0.54922894424673796</v>
      </c>
      <c r="AA141" s="35">
        <f t="shared" si="593"/>
        <v>0.54922894424673796</v>
      </c>
      <c r="AB141" s="35">
        <f t="shared" si="593"/>
        <v>0.54922894424673796</v>
      </c>
      <c r="AC141" s="35">
        <f t="shared" si="593"/>
        <v>0.54922894424673796</v>
      </c>
      <c r="AD141" s="35">
        <f t="shared" si="593"/>
        <v>0.54922894424673796</v>
      </c>
      <c r="AE141" s="35">
        <f t="shared" si="593"/>
        <v>0.54922894424673796</v>
      </c>
      <c r="AF141" s="35">
        <f t="shared" si="593"/>
        <v>0.54922894424673796</v>
      </c>
      <c r="AG141" s="35">
        <f t="shared" si="593"/>
        <v>0.54922894424673796</v>
      </c>
      <c r="AH141" s="35">
        <f t="shared" si="593"/>
        <v>0.54922894424673796</v>
      </c>
      <c r="AI141" s="35">
        <f t="shared" si="593"/>
        <v>0.54922894424673796</v>
      </c>
      <c r="AJ141" s="35">
        <f t="shared" si="593"/>
        <v>0.54922894424673796</v>
      </c>
      <c r="AK141" s="35">
        <f t="shared" si="593"/>
        <v>0.54922894424673796</v>
      </c>
      <c r="AL141" s="35">
        <f t="shared" si="593"/>
        <v>0.54922894424673796</v>
      </c>
      <c r="AM141" s="33">
        <f t="shared" si="554"/>
        <v>0.54922894424673796</v>
      </c>
      <c r="AN141" s="35">
        <f t="shared" ref="AN141:BF141" si="594">AM141+($BG141-$AM141)/($BG$2-$AM$2)</f>
        <v>0.54922894424673796</v>
      </c>
      <c r="AO141" s="35">
        <f t="shared" si="594"/>
        <v>0.54922894424673796</v>
      </c>
      <c r="AP141" s="35">
        <f t="shared" si="594"/>
        <v>0.54922894424673796</v>
      </c>
      <c r="AQ141" s="35">
        <f t="shared" si="594"/>
        <v>0.54922894424673796</v>
      </c>
      <c r="AR141" s="35">
        <f t="shared" si="594"/>
        <v>0.54922894424673796</v>
      </c>
      <c r="AS141" s="35">
        <f t="shared" si="594"/>
        <v>0.54922894424673796</v>
      </c>
      <c r="AT141" s="35">
        <f t="shared" si="594"/>
        <v>0.54922894424673796</v>
      </c>
      <c r="AU141" s="35">
        <f t="shared" si="594"/>
        <v>0.54922894424673796</v>
      </c>
      <c r="AV141" s="35">
        <f t="shared" si="594"/>
        <v>0.54922894424673796</v>
      </c>
      <c r="AW141" s="35">
        <f t="shared" si="594"/>
        <v>0.54922894424673796</v>
      </c>
      <c r="AX141" s="35">
        <f t="shared" si="594"/>
        <v>0.54922894424673796</v>
      </c>
      <c r="AY141" s="35">
        <f t="shared" si="594"/>
        <v>0.54922894424673796</v>
      </c>
      <c r="AZ141" s="35">
        <f t="shared" si="594"/>
        <v>0.54922894424673796</v>
      </c>
      <c r="BA141" s="35">
        <f t="shared" si="594"/>
        <v>0.54922894424673796</v>
      </c>
      <c r="BB141" s="35">
        <f t="shared" si="594"/>
        <v>0.54922894424673796</v>
      </c>
      <c r="BC141" s="35">
        <f t="shared" si="594"/>
        <v>0.54922894424673796</v>
      </c>
      <c r="BD141" s="35">
        <f t="shared" si="594"/>
        <v>0.54922894424673796</v>
      </c>
      <c r="BE141" s="35">
        <f t="shared" si="594"/>
        <v>0.54922894424673796</v>
      </c>
      <c r="BF141" s="35">
        <f t="shared" si="594"/>
        <v>0.54922894424673796</v>
      </c>
      <c r="BG141" s="33">
        <f t="shared" si="556"/>
        <v>0.54922894424673796</v>
      </c>
      <c r="BI141" s="34">
        <f t="shared" si="578"/>
        <v>0.54922894424673796</v>
      </c>
      <c r="BJ141" s="35">
        <f t="shared" ref="BJ141:BX141" si="595">BI141+($BY141-$BI141)/($BY$2-$BI$2)</f>
        <v>0.55240213523131687</v>
      </c>
      <c r="BK141" s="35">
        <f t="shared" si="595"/>
        <v>0.55557532621589578</v>
      </c>
      <c r="BL141" s="35">
        <f t="shared" si="595"/>
        <v>0.55874851720047469</v>
      </c>
      <c r="BM141" s="35">
        <f t="shared" si="595"/>
        <v>0.5619217081850536</v>
      </c>
      <c r="BN141" s="35">
        <f t="shared" si="595"/>
        <v>0.56509489916963251</v>
      </c>
      <c r="BO141" s="35">
        <f t="shared" si="595"/>
        <v>0.56826809015421142</v>
      </c>
      <c r="BP141" s="35">
        <f t="shared" si="595"/>
        <v>0.57144128113879034</v>
      </c>
      <c r="BQ141" s="35">
        <f t="shared" si="595"/>
        <v>0.57461447212336925</v>
      </c>
      <c r="BR141" s="35">
        <f t="shared" si="595"/>
        <v>0.57778766310794816</v>
      </c>
      <c r="BS141" s="35">
        <f t="shared" si="595"/>
        <v>0.58096085409252707</v>
      </c>
      <c r="BT141" s="35">
        <f t="shared" si="595"/>
        <v>0.58413404507710598</v>
      </c>
      <c r="BU141" s="35">
        <f t="shared" si="595"/>
        <v>0.58730723606168489</v>
      </c>
      <c r="BV141" s="35">
        <f t="shared" si="595"/>
        <v>0.5904804270462638</v>
      </c>
      <c r="BW141" s="35">
        <f t="shared" si="595"/>
        <v>0.59365361803084271</v>
      </c>
      <c r="BX141" s="35">
        <f t="shared" si="595"/>
        <v>0.59682680901542162</v>
      </c>
      <c r="BY141" s="33">
        <f t="shared" si="550"/>
        <v>0.6</v>
      </c>
      <c r="BZ141" s="35">
        <f t="shared" ref="BZ141:CR141" si="596">BY141+($CS141-$BY141)/($CS$2-$BY$2)</f>
        <v>0.61</v>
      </c>
      <c r="CA141" s="35">
        <f t="shared" si="596"/>
        <v>0.62</v>
      </c>
      <c r="CB141" s="35">
        <f t="shared" si="596"/>
        <v>0.63</v>
      </c>
      <c r="CC141" s="35">
        <f t="shared" si="596"/>
        <v>0.64</v>
      </c>
      <c r="CD141" s="35">
        <f t="shared" si="596"/>
        <v>0.65</v>
      </c>
      <c r="CE141" s="35">
        <f t="shared" si="596"/>
        <v>0.66</v>
      </c>
      <c r="CF141" s="35">
        <f t="shared" si="596"/>
        <v>0.67</v>
      </c>
      <c r="CG141" s="35">
        <f t="shared" si="596"/>
        <v>0.68</v>
      </c>
      <c r="CH141" s="35">
        <f t="shared" si="596"/>
        <v>0.69000000000000006</v>
      </c>
      <c r="CI141" s="35">
        <f t="shared" si="596"/>
        <v>0.70000000000000007</v>
      </c>
      <c r="CJ141" s="35">
        <f t="shared" si="596"/>
        <v>0.71000000000000008</v>
      </c>
      <c r="CK141" s="35">
        <f t="shared" si="596"/>
        <v>0.72000000000000008</v>
      </c>
      <c r="CL141" s="35">
        <f t="shared" si="596"/>
        <v>0.73000000000000009</v>
      </c>
      <c r="CM141" s="35">
        <f t="shared" si="596"/>
        <v>0.7400000000000001</v>
      </c>
      <c r="CN141" s="35">
        <f t="shared" si="596"/>
        <v>0.75000000000000011</v>
      </c>
      <c r="CO141" s="35">
        <f t="shared" si="596"/>
        <v>0.76000000000000012</v>
      </c>
      <c r="CP141" s="35">
        <f t="shared" si="596"/>
        <v>0.77000000000000013</v>
      </c>
      <c r="CQ141" s="35">
        <f t="shared" si="596"/>
        <v>0.78000000000000014</v>
      </c>
      <c r="CR141" s="35">
        <f t="shared" si="596"/>
        <v>0.79000000000000015</v>
      </c>
      <c r="CS141" s="33">
        <f t="shared" si="552"/>
        <v>0.8</v>
      </c>
    </row>
    <row r="142" spans="1:97" x14ac:dyDescent="0.35">
      <c r="A142" s="170" t="s">
        <v>213</v>
      </c>
      <c r="B142" s="63" t="s">
        <v>214</v>
      </c>
      <c r="C142" s="281" t="s">
        <v>218</v>
      </c>
      <c r="D142" s="281"/>
      <c r="E142" s="281"/>
      <c r="F142" s="282"/>
      <c r="G142" s="283">
        <v>0.61061946902654896</v>
      </c>
      <c r="H142" s="283"/>
      <c r="I142" s="283"/>
      <c r="J142" s="284"/>
      <c r="K142" s="285"/>
      <c r="L142" s="286"/>
      <c r="M142" s="287"/>
      <c r="N142" s="288"/>
      <c r="O142" s="289"/>
      <c r="P142" s="290"/>
      <c r="Q142" s="291"/>
      <c r="R142" s="224">
        <f>G142</f>
        <v>0.61061946902654896</v>
      </c>
      <c r="S142" s="224">
        <f>R142</f>
        <v>0.61061946902654896</v>
      </c>
      <c r="T142" s="131">
        <v>0.77</v>
      </c>
      <c r="U142" s="131">
        <v>0.85</v>
      </c>
      <c r="V142" s="1" t="s">
        <v>216</v>
      </c>
      <c r="W142" s="34">
        <f t="shared" si="575"/>
        <v>0.61061946902654896</v>
      </c>
      <c r="X142" s="35">
        <f t="shared" ref="X142:AL142" si="597">W142+($AM142-$W142)/($AM$2-$W$2)</f>
        <v>0.61061946902654896</v>
      </c>
      <c r="Y142" s="35">
        <f t="shared" si="597"/>
        <v>0.61061946902654896</v>
      </c>
      <c r="Z142" s="35">
        <f t="shared" si="597"/>
        <v>0.61061946902654896</v>
      </c>
      <c r="AA142" s="35">
        <f t="shared" si="597"/>
        <v>0.61061946902654896</v>
      </c>
      <c r="AB142" s="35">
        <f t="shared" si="597"/>
        <v>0.61061946902654896</v>
      </c>
      <c r="AC142" s="35">
        <f t="shared" si="597"/>
        <v>0.61061946902654896</v>
      </c>
      <c r="AD142" s="35">
        <f t="shared" si="597"/>
        <v>0.61061946902654896</v>
      </c>
      <c r="AE142" s="35">
        <f t="shared" si="597"/>
        <v>0.61061946902654896</v>
      </c>
      <c r="AF142" s="35">
        <f t="shared" si="597"/>
        <v>0.61061946902654896</v>
      </c>
      <c r="AG142" s="35">
        <f t="shared" si="597"/>
        <v>0.61061946902654896</v>
      </c>
      <c r="AH142" s="35">
        <f t="shared" si="597"/>
        <v>0.61061946902654896</v>
      </c>
      <c r="AI142" s="35">
        <f t="shared" si="597"/>
        <v>0.61061946902654896</v>
      </c>
      <c r="AJ142" s="35">
        <f t="shared" si="597"/>
        <v>0.61061946902654896</v>
      </c>
      <c r="AK142" s="35">
        <f t="shared" si="597"/>
        <v>0.61061946902654896</v>
      </c>
      <c r="AL142" s="35">
        <f t="shared" si="597"/>
        <v>0.61061946902654896</v>
      </c>
      <c r="AM142" s="33">
        <f t="shared" si="554"/>
        <v>0.61061946902654896</v>
      </c>
      <c r="AN142" s="35">
        <f t="shared" ref="AN142:BF142" si="598">AM142+($BG142-$AM142)/($BG$2-$AM$2)</f>
        <v>0.61061946902654896</v>
      </c>
      <c r="AO142" s="35">
        <f t="shared" si="598"/>
        <v>0.61061946902654896</v>
      </c>
      <c r="AP142" s="35">
        <f t="shared" si="598"/>
        <v>0.61061946902654896</v>
      </c>
      <c r="AQ142" s="35">
        <f t="shared" si="598"/>
        <v>0.61061946902654896</v>
      </c>
      <c r="AR142" s="35">
        <f t="shared" si="598"/>
        <v>0.61061946902654896</v>
      </c>
      <c r="AS142" s="35">
        <f t="shared" si="598"/>
        <v>0.61061946902654896</v>
      </c>
      <c r="AT142" s="35">
        <f t="shared" si="598"/>
        <v>0.61061946902654896</v>
      </c>
      <c r="AU142" s="35">
        <f t="shared" si="598"/>
        <v>0.61061946902654896</v>
      </c>
      <c r="AV142" s="35">
        <f t="shared" si="598"/>
        <v>0.61061946902654896</v>
      </c>
      <c r="AW142" s="35">
        <f t="shared" si="598"/>
        <v>0.61061946902654896</v>
      </c>
      <c r="AX142" s="35">
        <f t="shared" si="598"/>
        <v>0.61061946902654896</v>
      </c>
      <c r="AY142" s="35">
        <f t="shared" si="598"/>
        <v>0.61061946902654896</v>
      </c>
      <c r="AZ142" s="35">
        <f t="shared" si="598"/>
        <v>0.61061946902654896</v>
      </c>
      <c r="BA142" s="35">
        <f t="shared" si="598"/>
        <v>0.61061946902654896</v>
      </c>
      <c r="BB142" s="35">
        <f t="shared" si="598"/>
        <v>0.61061946902654896</v>
      </c>
      <c r="BC142" s="35">
        <f t="shared" si="598"/>
        <v>0.61061946902654896</v>
      </c>
      <c r="BD142" s="35">
        <f t="shared" si="598"/>
        <v>0.61061946902654896</v>
      </c>
      <c r="BE142" s="35">
        <f t="shared" si="598"/>
        <v>0.61061946902654896</v>
      </c>
      <c r="BF142" s="35">
        <f t="shared" si="598"/>
        <v>0.61061946902654896</v>
      </c>
      <c r="BG142" s="33">
        <f t="shared" si="556"/>
        <v>0.61061946902654896</v>
      </c>
      <c r="BI142" s="34">
        <f t="shared" si="578"/>
        <v>0.61061946902654896</v>
      </c>
      <c r="BJ142" s="35">
        <f t="shared" ref="BJ142:BX142" si="599">BI142+($BY142-$BI142)/($BY$2-$BI$2)</f>
        <v>0.62058075221238962</v>
      </c>
      <c r="BK142" s="35">
        <f t="shared" si="599"/>
        <v>0.63054203539823028</v>
      </c>
      <c r="BL142" s="35">
        <f t="shared" si="599"/>
        <v>0.64050331858407095</v>
      </c>
      <c r="BM142" s="35">
        <f t="shared" si="599"/>
        <v>0.65046460176991161</v>
      </c>
      <c r="BN142" s="35">
        <f t="shared" si="599"/>
        <v>0.66042588495575227</v>
      </c>
      <c r="BO142" s="35">
        <f t="shared" si="599"/>
        <v>0.67038716814159294</v>
      </c>
      <c r="BP142" s="35">
        <f t="shared" si="599"/>
        <v>0.6803484513274336</v>
      </c>
      <c r="BQ142" s="35">
        <f t="shared" si="599"/>
        <v>0.69030973451327426</v>
      </c>
      <c r="BR142" s="35">
        <f t="shared" si="599"/>
        <v>0.70027101769911493</v>
      </c>
      <c r="BS142" s="35">
        <f t="shared" si="599"/>
        <v>0.71023230088495559</v>
      </c>
      <c r="BT142" s="35">
        <f t="shared" si="599"/>
        <v>0.72019358407079626</v>
      </c>
      <c r="BU142" s="35">
        <f t="shared" si="599"/>
        <v>0.73015486725663692</v>
      </c>
      <c r="BV142" s="35">
        <f t="shared" si="599"/>
        <v>0.74011615044247758</v>
      </c>
      <c r="BW142" s="35">
        <f t="shared" si="599"/>
        <v>0.75007743362831825</v>
      </c>
      <c r="BX142" s="35">
        <f t="shared" si="599"/>
        <v>0.76003871681415891</v>
      </c>
      <c r="BY142" s="33">
        <f t="shared" si="550"/>
        <v>0.77</v>
      </c>
      <c r="BZ142" s="35">
        <f t="shared" ref="BZ142:CR142" si="600">BY142+($CS142-$BY142)/($CS$2-$BY$2)</f>
        <v>0.77400000000000002</v>
      </c>
      <c r="CA142" s="35">
        <f t="shared" si="600"/>
        <v>0.77800000000000002</v>
      </c>
      <c r="CB142" s="35">
        <f t="shared" si="600"/>
        <v>0.78200000000000003</v>
      </c>
      <c r="CC142" s="35">
        <f t="shared" si="600"/>
        <v>0.78600000000000003</v>
      </c>
      <c r="CD142" s="35">
        <f t="shared" si="600"/>
        <v>0.79</v>
      </c>
      <c r="CE142" s="35">
        <f t="shared" si="600"/>
        <v>0.79400000000000004</v>
      </c>
      <c r="CF142" s="35">
        <f t="shared" si="600"/>
        <v>0.79800000000000004</v>
      </c>
      <c r="CG142" s="35">
        <f t="shared" si="600"/>
        <v>0.80200000000000005</v>
      </c>
      <c r="CH142" s="35">
        <f t="shared" si="600"/>
        <v>0.80600000000000005</v>
      </c>
      <c r="CI142" s="35">
        <f t="shared" si="600"/>
        <v>0.81</v>
      </c>
      <c r="CJ142" s="35">
        <f t="shared" si="600"/>
        <v>0.81400000000000006</v>
      </c>
      <c r="CK142" s="35">
        <f t="shared" si="600"/>
        <v>0.81800000000000006</v>
      </c>
      <c r="CL142" s="35">
        <f t="shared" si="600"/>
        <v>0.82200000000000006</v>
      </c>
      <c r="CM142" s="35">
        <f t="shared" si="600"/>
        <v>0.82600000000000007</v>
      </c>
      <c r="CN142" s="35">
        <f t="shared" si="600"/>
        <v>0.83000000000000007</v>
      </c>
      <c r="CO142" s="35">
        <f t="shared" si="600"/>
        <v>0.83400000000000007</v>
      </c>
      <c r="CP142" s="35">
        <f t="shared" si="600"/>
        <v>0.83800000000000008</v>
      </c>
      <c r="CQ142" s="35">
        <f t="shared" si="600"/>
        <v>0.84200000000000008</v>
      </c>
      <c r="CR142" s="35">
        <f t="shared" si="600"/>
        <v>0.84600000000000009</v>
      </c>
      <c r="CS142" s="33">
        <f t="shared" si="552"/>
        <v>0.85</v>
      </c>
    </row>
    <row r="143" spans="1:97" x14ac:dyDescent="0.35">
      <c r="A143" s="170" t="s">
        <v>213</v>
      </c>
      <c r="B143" s="63" t="s">
        <v>214</v>
      </c>
      <c r="C143" s="281" t="s">
        <v>219</v>
      </c>
      <c r="D143" s="281"/>
      <c r="E143" s="281"/>
      <c r="F143" s="282"/>
      <c r="G143" s="283">
        <v>0.43262411347517699</v>
      </c>
      <c r="H143" s="283"/>
      <c r="I143" s="283"/>
      <c r="J143" s="284"/>
      <c r="K143" s="285"/>
      <c r="L143" s="286"/>
      <c r="M143" s="287"/>
      <c r="N143" s="288"/>
      <c r="O143" s="289"/>
      <c r="P143" s="290"/>
      <c r="Q143" s="291"/>
      <c r="R143" s="224">
        <f>G143</f>
        <v>0.43262411347517699</v>
      </c>
      <c r="S143" s="224">
        <f>R143</f>
        <v>0.43262411347517699</v>
      </c>
      <c r="T143" s="131">
        <v>0.77</v>
      </c>
      <c r="U143" s="131">
        <v>0.85</v>
      </c>
      <c r="V143" s="1" t="s">
        <v>216</v>
      </c>
      <c r="W143" s="34">
        <f t="shared" si="575"/>
        <v>0.43262411347517699</v>
      </c>
      <c r="X143" s="35">
        <f t="shared" ref="X143:AL143" si="601">W143+($AM143-$W143)/($AM$2-$W$2)</f>
        <v>0.43262411347517699</v>
      </c>
      <c r="Y143" s="35">
        <f t="shared" si="601"/>
        <v>0.43262411347517699</v>
      </c>
      <c r="Z143" s="35">
        <f t="shared" si="601"/>
        <v>0.43262411347517699</v>
      </c>
      <c r="AA143" s="35">
        <f t="shared" si="601"/>
        <v>0.43262411347517699</v>
      </c>
      <c r="AB143" s="35">
        <f t="shared" si="601"/>
        <v>0.43262411347517699</v>
      </c>
      <c r="AC143" s="35">
        <f t="shared" si="601"/>
        <v>0.43262411347517699</v>
      </c>
      <c r="AD143" s="35">
        <f t="shared" si="601"/>
        <v>0.43262411347517699</v>
      </c>
      <c r="AE143" s="35">
        <f t="shared" si="601"/>
        <v>0.43262411347517699</v>
      </c>
      <c r="AF143" s="35">
        <f t="shared" si="601"/>
        <v>0.43262411347517699</v>
      </c>
      <c r="AG143" s="35">
        <f t="shared" si="601"/>
        <v>0.43262411347517699</v>
      </c>
      <c r="AH143" s="35">
        <f t="shared" si="601"/>
        <v>0.43262411347517699</v>
      </c>
      <c r="AI143" s="35">
        <f t="shared" si="601"/>
        <v>0.43262411347517699</v>
      </c>
      <c r="AJ143" s="35">
        <f t="shared" si="601"/>
        <v>0.43262411347517699</v>
      </c>
      <c r="AK143" s="35">
        <f t="shared" si="601"/>
        <v>0.43262411347517699</v>
      </c>
      <c r="AL143" s="35">
        <f t="shared" si="601"/>
        <v>0.43262411347517699</v>
      </c>
      <c r="AM143" s="33">
        <f t="shared" si="554"/>
        <v>0.43262411347517699</v>
      </c>
      <c r="AN143" s="35">
        <f t="shared" ref="AN143:BF143" si="602">AM143+($BG143-$AM143)/($BG$2-$AM$2)</f>
        <v>0.43262411347517699</v>
      </c>
      <c r="AO143" s="35">
        <f t="shared" si="602"/>
        <v>0.43262411347517699</v>
      </c>
      <c r="AP143" s="35">
        <f t="shared" si="602"/>
        <v>0.43262411347517699</v>
      </c>
      <c r="AQ143" s="35">
        <f t="shared" si="602"/>
        <v>0.43262411347517699</v>
      </c>
      <c r="AR143" s="35">
        <f t="shared" si="602"/>
        <v>0.43262411347517699</v>
      </c>
      <c r="AS143" s="35">
        <f t="shared" si="602"/>
        <v>0.43262411347517699</v>
      </c>
      <c r="AT143" s="35">
        <f t="shared" si="602"/>
        <v>0.43262411347517699</v>
      </c>
      <c r="AU143" s="35">
        <f t="shared" si="602"/>
        <v>0.43262411347517699</v>
      </c>
      <c r="AV143" s="35">
        <f t="shared" si="602"/>
        <v>0.43262411347517699</v>
      </c>
      <c r="AW143" s="35">
        <f t="shared" si="602"/>
        <v>0.43262411347517699</v>
      </c>
      <c r="AX143" s="35">
        <f t="shared" si="602"/>
        <v>0.43262411347517699</v>
      </c>
      <c r="AY143" s="35">
        <f t="shared" si="602"/>
        <v>0.43262411347517699</v>
      </c>
      <c r="AZ143" s="35">
        <f t="shared" si="602"/>
        <v>0.43262411347517699</v>
      </c>
      <c r="BA143" s="35">
        <f t="shared" si="602"/>
        <v>0.43262411347517699</v>
      </c>
      <c r="BB143" s="35">
        <f t="shared" si="602"/>
        <v>0.43262411347517699</v>
      </c>
      <c r="BC143" s="35">
        <f t="shared" si="602"/>
        <v>0.43262411347517699</v>
      </c>
      <c r="BD143" s="35">
        <f t="shared" si="602"/>
        <v>0.43262411347517699</v>
      </c>
      <c r="BE143" s="35">
        <f t="shared" si="602"/>
        <v>0.43262411347517699</v>
      </c>
      <c r="BF143" s="35">
        <f t="shared" si="602"/>
        <v>0.43262411347517699</v>
      </c>
      <c r="BG143" s="33">
        <f t="shared" si="556"/>
        <v>0.43262411347517699</v>
      </c>
      <c r="BI143" s="34">
        <f t="shared" si="578"/>
        <v>0.43262411347517699</v>
      </c>
      <c r="BJ143" s="35">
        <f t="shared" ref="BJ143:BX143" si="603">BI143+($BY143-$BI143)/($BY$2-$BI$2)</f>
        <v>0.45371010638297843</v>
      </c>
      <c r="BK143" s="35">
        <f t="shared" si="603"/>
        <v>0.47479609929077987</v>
      </c>
      <c r="BL143" s="35">
        <f t="shared" si="603"/>
        <v>0.49588209219858131</v>
      </c>
      <c r="BM143" s="35">
        <f t="shared" si="603"/>
        <v>0.5169680851063827</v>
      </c>
      <c r="BN143" s="35">
        <f t="shared" si="603"/>
        <v>0.53805407801418415</v>
      </c>
      <c r="BO143" s="35">
        <f t="shared" si="603"/>
        <v>0.55914007092198559</v>
      </c>
      <c r="BP143" s="35">
        <f t="shared" si="603"/>
        <v>0.58022606382978703</v>
      </c>
      <c r="BQ143" s="35">
        <f t="shared" si="603"/>
        <v>0.60131205673758847</v>
      </c>
      <c r="BR143" s="35">
        <f t="shared" si="603"/>
        <v>0.62239804964538992</v>
      </c>
      <c r="BS143" s="35">
        <f t="shared" si="603"/>
        <v>0.64348404255319136</v>
      </c>
      <c r="BT143" s="35">
        <f t="shared" si="603"/>
        <v>0.6645700354609928</v>
      </c>
      <c r="BU143" s="35">
        <f t="shared" si="603"/>
        <v>0.68565602836879425</v>
      </c>
      <c r="BV143" s="35">
        <f t="shared" si="603"/>
        <v>0.70674202127659569</v>
      </c>
      <c r="BW143" s="35">
        <f t="shared" si="603"/>
        <v>0.72782801418439713</v>
      </c>
      <c r="BX143" s="35">
        <f t="shared" si="603"/>
        <v>0.74891400709219857</v>
      </c>
      <c r="BY143" s="33">
        <f t="shared" si="550"/>
        <v>0.77</v>
      </c>
      <c r="BZ143" s="35">
        <f t="shared" ref="BZ143:CR143" si="604">BY143+($CS143-$BY143)/($CS$2-$BY$2)</f>
        <v>0.77400000000000002</v>
      </c>
      <c r="CA143" s="35">
        <f t="shared" si="604"/>
        <v>0.77800000000000002</v>
      </c>
      <c r="CB143" s="35">
        <f t="shared" si="604"/>
        <v>0.78200000000000003</v>
      </c>
      <c r="CC143" s="35">
        <f t="shared" si="604"/>
        <v>0.78600000000000003</v>
      </c>
      <c r="CD143" s="35">
        <f t="shared" si="604"/>
        <v>0.79</v>
      </c>
      <c r="CE143" s="35">
        <f t="shared" si="604"/>
        <v>0.79400000000000004</v>
      </c>
      <c r="CF143" s="35">
        <f t="shared" si="604"/>
        <v>0.79800000000000004</v>
      </c>
      <c r="CG143" s="35">
        <f t="shared" si="604"/>
        <v>0.80200000000000005</v>
      </c>
      <c r="CH143" s="35">
        <f t="shared" si="604"/>
        <v>0.80600000000000005</v>
      </c>
      <c r="CI143" s="35">
        <f t="shared" si="604"/>
        <v>0.81</v>
      </c>
      <c r="CJ143" s="35">
        <f t="shared" si="604"/>
        <v>0.81400000000000006</v>
      </c>
      <c r="CK143" s="35">
        <f t="shared" si="604"/>
        <v>0.81800000000000006</v>
      </c>
      <c r="CL143" s="35">
        <f t="shared" si="604"/>
        <v>0.82200000000000006</v>
      </c>
      <c r="CM143" s="35">
        <f t="shared" si="604"/>
        <v>0.82600000000000007</v>
      </c>
      <c r="CN143" s="35">
        <f t="shared" si="604"/>
        <v>0.83000000000000007</v>
      </c>
      <c r="CO143" s="35">
        <f t="shared" si="604"/>
        <v>0.83400000000000007</v>
      </c>
      <c r="CP143" s="35">
        <f t="shared" si="604"/>
        <v>0.83800000000000008</v>
      </c>
      <c r="CQ143" s="35">
        <f t="shared" si="604"/>
        <v>0.84200000000000008</v>
      </c>
      <c r="CR143" s="35">
        <f t="shared" si="604"/>
        <v>0.84600000000000009</v>
      </c>
      <c r="CS143" s="33">
        <f t="shared" si="552"/>
        <v>0.85</v>
      </c>
    </row>
    <row r="144" spans="1:97" x14ac:dyDescent="0.35">
      <c r="A144" s="170" t="s">
        <v>213</v>
      </c>
      <c r="B144" s="63" t="s">
        <v>214</v>
      </c>
      <c r="C144" s="281" t="s">
        <v>220</v>
      </c>
      <c r="D144" s="281"/>
      <c r="E144" s="281"/>
      <c r="F144" s="282"/>
      <c r="G144" s="283">
        <v>0</v>
      </c>
      <c r="H144" s="283"/>
      <c r="I144" s="283"/>
      <c r="J144" s="284"/>
      <c r="K144" s="285"/>
      <c r="L144" s="286"/>
      <c r="M144" s="287"/>
      <c r="N144" s="288"/>
      <c r="O144" s="289"/>
      <c r="P144" s="290"/>
      <c r="Q144" s="291"/>
      <c r="R144" s="224">
        <f>G144</f>
        <v>0</v>
      </c>
      <c r="S144" s="224">
        <f>R144</f>
        <v>0</v>
      </c>
      <c r="T144" s="131">
        <v>0.77</v>
      </c>
      <c r="U144" s="131">
        <v>0.85</v>
      </c>
      <c r="V144" s="1" t="s">
        <v>216</v>
      </c>
      <c r="W144" s="34">
        <f t="shared" si="575"/>
        <v>0</v>
      </c>
      <c r="X144" s="35">
        <f t="shared" ref="X144:AL144" si="605">W144+($AM144-$W144)/($AM$2-$W$2)</f>
        <v>0</v>
      </c>
      <c r="Y144" s="35">
        <f t="shared" si="605"/>
        <v>0</v>
      </c>
      <c r="Z144" s="35">
        <f t="shared" si="605"/>
        <v>0</v>
      </c>
      <c r="AA144" s="35">
        <f t="shared" si="605"/>
        <v>0</v>
      </c>
      <c r="AB144" s="35">
        <f t="shared" si="605"/>
        <v>0</v>
      </c>
      <c r="AC144" s="35">
        <f t="shared" si="605"/>
        <v>0</v>
      </c>
      <c r="AD144" s="35">
        <f t="shared" si="605"/>
        <v>0</v>
      </c>
      <c r="AE144" s="35">
        <f t="shared" si="605"/>
        <v>0</v>
      </c>
      <c r="AF144" s="35">
        <f t="shared" si="605"/>
        <v>0</v>
      </c>
      <c r="AG144" s="35">
        <f t="shared" si="605"/>
        <v>0</v>
      </c>
      <c r="AH144" s="35">
        <f t="shared" si="605"/>
        <v>0</v>
      </c>
      <c r="AI144" s="35">
        <f t="shared" si="605"/>
        <v>0</v>
      </c>
      <c r="AJ144" s="35">
        <f t="shared" si="605"/>
        <v>0</v>
      </c>
      <c r="AK144" s="35">
        <f t="shared" si="605"/>
        <v>0</v>
      </c>
      <c r="AL144" s="35">
        <f t="shared" si="605"/>
        <v>0</v>
      </c>
      <c r="AM144" s="33">
        <f t="shared" si="554"/>
        <v>0</v>
      </c>
      <c r="AN144" s="35">
        <f t="shared" ref="AN144:BF144" si="606">AM144+($BG144-$AM144)/($BG$2-$AM$2)</f>
        <v>0</v>
      </c>
      <c r="AO144" s="35">
        <f t="shared" si="606"/>
        <v>0</v>
      </c>
      <c r="AP144" s="35">
        <f t="shared" si="606"/>
        <v>0</v>
      </c>
      <c r="AQ144" s="35">
        <f t="shared" si="606"/>
        <v>0</v>
      </c>
      <c r="AR144" s="35">
        <f t="shared" si="606"/>
        <v>0</v>
      </c>
      <c r="AS144" s="35">
        <f t="shared" si="606"/>
        <v>0</v>
      </c>
      <c r="AT144" s="35">
        <f t="shared" si="606"/>
        <v>0</v>
      </c>
      <c r="AU144" s="35">
        <f t="shared" si="606"/>
        <v>0</v>
      </c>
      <c r="AV144" s="35">
        <f t="shared" si="606"/>
        <v>0</v>
      </c>
      <c r="AW144" s="35">
        <f t="shared" si="606"/>
        <v>0</v>
      </c>
      <c r="AX144" s="35">
        <f t="shared" si="606"/>
        <v>0</v>
      </c>
      <c r="AY144" s="35">
        <f t="shared" si="606"/>
        <v>0</v>
      </c>
      <c r="AZ144" s="35">
        <f t="shared" si="606"/>
        <v>0</v>
      </c>
      <c r="BA144" s="35">
        <f t="shared" si="606"/>
        <v>0</v>
      </c>
      <c r="BB144" s="35">
        <f t="shared" si="606"/>
        <v>0</v>
      </c>
      <c r="BC144" s="35">
        <f t="shared" si="606"/>
        <v>0</v>
      </c>
      <c r="BD144" s="35">
        <f t="shared" si="606"/>
        <v>0</v>
      </c>
      <c r="BE144" s="35">
        <f t="shared" si="606"/>
        <v>0</v>
      </c>
      <c r="BF144" s="35">
        <f t="shared" si="606"/>
        <v>0</v>
      </c>
      <c r="BG144" s="33">
        <f t="shared" si="556"/>
        <v>0</v>
      </c>
      <c r="BI144" s="34">
        <f t="shared" si="578"/>
        <v>0</v>
      </c>
      <c r="BJ144" s="35">
        <f t="shared" ref="BJ144:BX144" si="607">BI144+($BY144-$BI144)/($BY$2-$BI$2)</f>
        <v>4.8125000000000001E-2</v>
      </c>
      <c r="BK144" s="35">
        <f t="shared" si="607"/>
        <v>9.6250000000000002E-2</v>
      </c>
      <c r="BL144" s="35">
        <f t="shared" si="607"/>
        <v>0.144375</v>
      </c>
      <c r="BM144" s="35">
        <f t="shared" si="607"/>
        <v>0.1925</v>
      </c>
      <c r="BN144" s="35">
        <f t="shared" si="607"/>
        <v>0.24062500000000001</v>
      </c>
      <c r="BO144" s="35">
        <f t="shared" si="607"/>
        <v>0.28875000000000001</v>
      </c>
      <c r="BP144" s="35">
        <f t="shared" si="607"/>
        <v>0.33687500000000004</v>
      </c>
      <c r="BQ144" s="35">
        <f t="shared" si="607"/>
        <v>0.38500000000000001</v>
      </c>
      <c r="BR144" s="35">
        <f t="shared" si="607"/>
        <v>0.43312499999999998</v>
      </c>
      <c r="BS144" s="35">
        <f t="shared" si="607"/>
        <v>0.48124999999999996</v>
      </c>
      <c r="BT144" s="35">
        <f t="shared" si="607"/>
        <v>0.52937499999999993</v>
      </c>
      <c r="BU144" s="35">
        <f t="shared" si="607"/>
        <v>0.5774999999999999</v>
      </c>
      <c r="BV144" s="35">
        <f t="shared" si="607"/>
        <v>0.62562499999999988</v>
      </c>
      <c r="BW144" s="35">
        <f t="shared" si="607"/>
        <v>0.67374999999999985</v>
      </c>
      <c r="BX144" s="35">
        <f t="shared" si="607"/>
        <v>0.72187499999999982</v>
      </c>
      <c r="BY144" s="33">
        <f t="shared" si="550"/>
        <v>0.77</v>
      </c>
      <c r="BZ144" s="35">
        <f t="shared" ref="BZ144:CR144" si="608">BY144+($CS144-$BY144)/($CS$2-$BY$2)</f>
        <v>0.77400000000000002</v>
      </c>
      <c r="CA144" s="35">
        <f t="shared" si="608"/>
        <v>0.77800000000000002</v>
      </c>
      <c r="CB144" s="35">
        <f t="shared" si="608"/>
        <v>0.78200000000000003</v>
      </c>
      <c r="CC144" s="35">
        <f t="shared" si="608"/>
        <v>0.78600000000000003</v>
      </c>
      <c r="CD144" s="35">
        <f t="shared" si="608"/>
        <v>0.79</v>
      </c>
      <c r="CE144" s="35">
        <f t="shared" si="608"/>
        <v>0.79400000000000004</v>
      </c>
      <c r="CF144" s="35">
        <f t="shared" si="608"/>
        <v>0.79800000000000004</v>
      </c>
      <c r="CG144" s="35">
        <f t="shared" si="608"/>
        <v>0.80200000000000005</v>
      </c>
      <c r="CH144" s="35">
        <f t="shared" si="608"/>
        <v>0.80600000000000005</v>
      </c>
      <c r="CI144" s="35">
        <f t="shared" si="608"/>
        <v>0.81</v>
      </c>
      <c r="CJ144" s="35">
        <f t="shared" si="608"/>
        <v>0.81400000000000006</v>
      </c>
      <c r="CK144" s="35">
        <f t="shared" si="608"/>
        <v>0.81800000000000006</v>
      </c>
      <c r="CL144" s="35">
        <f t="shared" si="608"/>
        <v>0.82200000000000006</v>
      </c>
      <c r="CM144" s="35">
        <f t="shared" si="608"/>
        <v>0.82600000000000007</v>
      </c>
      <c r="CN144" s="35">
        <f t="shared" si="608"/>
        <v>0.83000000000000007</v>
      </c>
      <c r="CO144" s="35">
        <f t="shared" si="608"/>
        <v>0.83400000000000007</v>
      </c>
      <c r="CP144" s="35">
        <f t="shared" si="608"/>
        <v>0.83800000000000008</v>
      </c>
      <c r="CQ144" s="35">
        <f t="shared" si="608"/>
        <v>0.84200000000000008</v>
      </c>
      <c r="CR144" s="35">
        <f t="shared" si="608"/>
        <v>0.84600000000000009</v>
      </c>
      <c r="CS144" s="33">
        <f t="shared" si="552"/>
        <v>0.85</v>
      </c>
    </row>
    <row r="145" spans="1:97" x14ac:dyDescent="0.35">
      <c r="A145" s="292" t="s">
        <v>213</v>
      </c>
      <c r="B145" s="293" t="s">
        <v>214</v>
      </c>
      <c r="C145" s="294" t="s">
        <v>221</v>
      </c>
      <c r="D145" s="294"/>
      <c r="E145" s="66" t="s">
        <v>21</v>
      </c>
      <c r="F145" s="295"/>
      <c r="G145" s="296">
        <v>0.83605745418524002</v>
      </c>
      <c r="H145" s="297"/>
      <c r="I145" s="297"/>
      <c r="J145" s="298">
        <v>0.85799999999999998</v>
      </c>
      <c r="K145" s="299">
        <v>0.9</v>
      </c>
      <c r="L145" s="300">
        <v>0.89</v>
      </c>
      <c r="M145" s="301">
        <v>1</v>
      </c>
      <c r="N145" s="302">
        <v>0.85799999999999998</v>
      </c>
      <c r="O145" s="303">
        <v>0.9</v>
      </c>
      <c r="P145" s="304">
        <v>0.83799999999999997</v>
      </c>
      <c r="Q145" s="305">
        <f>G145</f>
        <v>0.83605745418524002</v>
      </c>
      <c r="R145" s="224">
        <f t="shared" ref="R145:S151" si="609">P145</f>
        <v>0.83799999999999997</v>
      </c>
      <c r="S145" s="224">
        <f t="shared" si="609"/>
        <v>0.83605745418524002</v>
      </c>
      <c r="T145" s="131">
        <f t="shared" ref="T145:T156" si="610">L145</f>
        <v>0.89</v>
      </c>
      <c r="U145" s="131">
        <f>95%</f>
        <v>0.95</v>
      </c>
      <c r="W145" s="34">
        <f t="shared" si="575"/>
        <v>0.83605745418524002</v>
      </c>
      <c r="X145" s="35">
        <f t="shared" ref="X145:AL145" si="611">W145+($AM145-$W145)/($AM$2-$W$2)</f>
        <v>0.83617886329866253</v>
      </c>
      <c r="Y145" s="35">
        <f t="shared" si="611"/>
        <v>0.83630027241208504</v>
      </c>
      <c r="Z145" s="35">
        <f t="shared" si="611"/>
        <v>0.83642168152550755</v>
      </c>
      <c r="AA145" s="35">
        <f t="shared" si="611"/>
        <v>0.83654309063893006</v>
      </c>
      <c r="AB145" s="35">
        <f t="shared" si="611"/>
        <v>0.83666449975235258</v>
      </c>
      <c r="AC145" s="35">
        <f t="shared" si="611"/>
        <v>0.83678590886577509</v>
      </c>
      <c r="AD145" s="35">
        <f t="shared" si="611"/>
        <v>0.8369073179791976</v>
      </c>
      <c r="AE145" s="35">
        <f t="shared" si="611"/>
        <v>0.83702872709262011</v>
      </c>
      <c r="AF145" s="35">
        <f t="shared" si="611"/>
        <v>0.83715013620604262</v>
      </c>
      <c r="AG145" s="35">
        <f t="shared" si="611"/>
        <v>0.83727154531946513</v>
      </c>
      <c r="AH145" s="35">
        <f t="shared" si="611"/>
        <v>0.83739295443288764</v>
      </c>
      <c r="AI145" s="35">
        <f t="shared" si="611"/>
        <v>0.83751436354631015</v>
      </c>
      <c r="AJ145" s="35">
        <f t="shared" si="611"/>
        <v>0.83763577265973266</v>
      </c>
      <c r="AK145" s="35">
        <f t="shared" si="611"/>
        <v>0.83775718177315517</v>
      </c>
      <c r="AL145" s="35">
        <f t="shared" si="611"/>
        <v>0.83787859088657768</v>
      </c>
      <c r="AM145" s="33">
        <f t="shared" si="554"/>
        <v>0.83799999999999997</v>
      </c>
      <c r="AN145" s="35">
        <f t="shared" ref="AN145:BF145" si="612">AM145+($BG145-$AM145)/($BG$2-$AM$2)</f>
        <v>0.837902872709262</v>
      </c>
      <c r="AO145" s="35">
        <f t="shared" si="612"/>
        <v>0.83780574541852404</v>
      </c>
      <c r="AP145" s="35">
        <f t="shared" si="612"/>
        <v>0.83770861812778608</v>
      </c>
      <c r="AQ145" s="35">
        <f t="shared" si="612"/>
        <v>0.83761149083704811</v>
      </c>
      <c r="AR145" s="35">
        <f t="shared" si="612"/>
        <v>0.83751436354631015</v>
      </c>
      <c r="AS145" s="35">
        <f t="shared" si="612"/>
        <v>0.83741723625557218</v>
      </c>
      <c r="AT145" s="35">
        <f t="shared" si="612"/>
        <v>0.83732010896483422</v>
      </c>
      <c r="AU145" s="35">
        <f t="shared" si="612"/>
        <v>0.83722298167409626</v>
      </c>
      <c r="AV145" s="35">
        <f t="shared" si="612"/>
        <v>0.83712585438335829</v>
      </c>
      <c r="AW145" s="35">
        <f t="shared" si="612"/>
        <v>0.83702872709262033</v>
      </c>
      <c r="AX145" s="35">
        <f t="shared" si="612"/>
        <v>0.83693159980188236</v>
      </c>
      <c r="AY145" s="35">
        <f t="shared" si="612"/>
        <v>0.8368344725111444</v>
      </c>
      <c r="AZ145" s="35">
        <f t="shared" si="612"/>
        <v>0.83673734522040644</v>
      </c>
      <c r="BA145" s="35">
        <f t="shared" si="612"/>
        <v>0.83664021792966847</v>
      </c>
      <c r="BB145" s="35">
        <f t="shared" si="612"/>
        <v>0.83654309063893051</v>
      </c>
      <c r="BC145" s="35">
        <f t="shared" si="612"/>
        <v>0.83644596334819254</v>
      </c>
      <c r="BD145" s="35">
        <f t="shared" si="612"/>
        <v>0.83634883605745458</v>
      </c>
      <c r="BE145" s="35">
        <f t="shared" si="612"/>
        <v>0.83625170876671662</v>
      </c>
      <c r="BF145" s="35">
        <f t="shared" si="612"/>
        <v>0.83615458147597865</v>
      </c>
      <c r="BG145" s="33">
        <f t="shared" si="556"/>
        <v>0.83605745418524002</v>
      </c>
      <c r="BI145" s="34">
        <f t="shared" si="578"/>
        <v>0.83605745418524002</v>
      </c>
      <c r="BJ145" s="35">
        <f t="shared" ref="BJ145:BX145" si="613">BI145+($BY145-$BI145)/($BY$2-$BI$2)</f>
        <v>0.83942886329866251</v>
      </c>
      <c r="BK145" s="35">
        <f t="shared" si="613"/>
        <v>0.84280027241208499</v>
      </c>
      <c r="BL145" s="35">
        <f t="shared" si="613"/>
        <v>0.84617168152550748</v>
      </c>
      <c r="BM145" s="35">
        <f t="shared" si="613"/>
        <v>0.84954309063892997</v>
      </c>
      <c r="BN145" s="35">
        <f t="shared" si="613"/>
        <v>0.85291449975235245</v>
      </c>
      <c r="BO145" s="35">
        <f t="shared" si="613"/>
        <v>0.85628590886577494</v>
      </c>
      <c r="BP145" s="35">
        <f t="shared" si="613"/>
        <v>0.85965731797919742</v>
      </c>
      <c r="BQ145" s="35">
        <f t="shared" si="613"/>
        <v>0.86302872709261991</v>
      </c>
      <c r="BR145" s="35">
        <f t="shared" si="613"/>
        <v>0.86640013620604239</v>
      </c>
      <c r="BS145" s="35">
        <f t="shared" si="613"/>
        <v>0.86977154531946488</v>
      </c>
      <c r="BT145" s="35">
        <f t="shared" si="613"/>
        <v>0.87314295443288736</v>
      </c>
      <c r="BU145" s="35">
        <f t="shared" si="613"/>
        <v>0.87651436354630985</v>
      </c>
      <c r="BV145" s="35">
        <f t="shared" si="613"/>
        <v>0.87988577265973233</v>
      </c>
      <c r="BW145" s="35">
        <f t="shared" si="613"/>
        <v>0.88325718177315482</v>
      </c>
      <c r="BX145" s="35">
        <f t="shared" si="613"/>
        <v>0.88662859088657731</v>
      </c>
      <c r="BY145" s="33">
        <f t="shared" si="550"/>
        <v>0.89</v>
      </c>
      <c r="BZ145" s="35">
        <f t="shared" ref="BZ145:CR145" si="614">BY145+($CS145-$BY145)/($CS$2-$BY$2)</f>
        <v>0.89300000000000002</v>
      </c>
      <c r="CA145" s="35">
        <f t="shared" si="614"/>
        <v>0.89600000000000002</v>
      </c>
      <c r="CB145" s="35">
        <f t="shared" si="614"/>
        <v>0.89900000000000002</v>
      </c>
      <c r="CC145" s="35">
        <f t="shared" si="614"/>
        <v>0.90200000000000002</v>
      </c>
      <c r="CD145" s="35">
        <f t="shared" si="614"/>
        <v>0.90500000000000003</v>
      </c>
      <c r="CE145" s="35">
        <f t="shared" si="614"/>
        <v>0.90800000000000003</v>
      </c>
      <c r="CF145" s="35">
        <f t="shared" si="614"/>
        <v>0.91100000000000003</v>
      </c>
      <c r="CG145" s="35">
        <f t="shared" si="614"/>
        <v>0.91400000000000003</v>
      </c>
      <c r="CH145" s="35">
        <f t="shared" si="614"/>
        <v>0.91700000000000004</v>
      </c>
      <c r="CI145" s="35">
        <f t="shared" si="614"/>
        <v>0.92</v>
      </c>
      <c r="CJ145" s="35">
        <f t="shared" si="614"/>
        <v>0.92300000000000004</v>
      </c>
      <c r="CK145" s="35">
        <f t="shared" si="614"/>
        <v>0.92600000000000005</v>
      </c>
      <c r="CL145" s="35">
        <f t="shared" si="614"/>
        <v>0.92900000000000005</v>
      </c>
      <c r="CM145" s="35">
        <f t="shared" si="614"/>
        <v>0.93200000000000005</v>
      </c>
      <c r="CN145" s="35">
        <f t="shared" si="614"/>
        <v>0.93500000000000005</v>
      </c>
      <c r="CO145" s="35">
        <f t="shared" si="614"/>
        <v>0.93800000000000006</v>
      </c>
      <c r="CP145" s="35">
        <f t="shared" si="614"/>
        <v>0.94100000000000006</v>
      </c>
      <c r="CQ145" s="35">
        <f t="shared" si="614"/>
        <v>0.94400000000000006</v>
      </c>
      <c r="CR145" s="35">
        <f t="shared" si="614"/>
        <v>0.94700000000000006</v>
      </c>
      <c r="CS145" s="33">
        <f t="shared" si="552"/>
        <v>0.95</v>
      </c>
    </row>
    <row r="146" spans="1:97" ht="14.4" customHeight="1" x14ac:dyDescent="0.35">
      <c r="A146" s="107" t="s">
        <v>213</v>
      </c>
      <c r="B146" s="18" t="s">
        <v>214</v>
      </c>
      <c r="C146" s="306" t="s">
        <v>40</v>
      </c>
      <c r="D146" s="306"/>
      <c r="E146" s="20" t="s">
        <v>21</v>
      </c>
      <c r="F146" s="307"/>
      <c r="G146" s="308">
        <v>0.33762886597938102</v>
      </c>
      <c r="H146" s="309"/>
      <c r="I146" s="309"/>
      <c r="J146" s="310">
        <v>0.39</v>
      </c>
      <c r="K146" s="311">
        <v>0.5</v>
      </c>
      <c r="L146" s="312">
        <v>0.435</v>
      </c>
      <c r="M146" s="313">
        <v>0.65</v>
      </c>
      <c r="N146" s="314">
        <v>0.39</v>
      </c>
      <c r="O146" s="315">
        <v>0.5</v>
      </c>
      <c r="P146" s="316">
        <v>0.33900000000000002</v>
      </c>
      <c r="Q146" s="317">
        <f>G146</f>
        <v>0.33762886597938102</v>
      </c>
      <c r="R146" s="224">
        <f t="shared" si="609"/>
        <v>0.33900000000000002</v>
      </c>
      <c r="S146" s="224">
        <f t="shared" si="609"/>
        <v>0.33762886597938102</v>
      </c>
      <c r="T146" s="131">
        <f t="shared" si="610"/>
        <v>0.435</v>
      </c>
      <c r="U146" s="131">
        <f t="shared" ref="U146:U156" si="615">M146</f>
        <v>0.65</v>
      </c>
      <c r="W146" s="34">
        <f t="shared" si="575"/>
        <v>0.33762886597938102</v>
      </c>
      <c r="X146" s="35">
        <f t="shared" ref="X146:AL146" si="616">W146+($AM146-$W146)/($AM$2-$W$2)</f>
        <v>0.33771456185566973</v>
      </c>
      <c r="Y146" s="35">
        <f t="shared" si="616"/>
        <v>0.33780025773195843</v>
      </c>
      <c r="Z146" s="35">
        <f t="shared" si="616"/>
        <v>0.33788595360824714</v>
      </c>
      <c r="AA146" s="35">
        <f t="shared" si="616"/>
        <v>0.33797164948453584</v>
      </c>
      <c r="AB146" s="35">
        <f t="shared" si="616"/>
        <v>0.33805734536082455</v>
      </c>
      <c r="AC146" s="35">
        <f t="shared" si="616"/>
        <v>0.33814304123711325</v>
      </c>
      <c r="AD146" s="35">
        <f t="shared" si="616"/>
        <v>0.33822873711340196</v>
      </c>
      <c r="AE146" s="35">
        <f t="shared" si="616"/>
        <v>0.33831443298969066</v>
      </c>
      <c r="AF146" s="35">
        <f t="shared" si="616"/>
        <v>0.33840012886597937</v>
      </c>
      <c r="AG146" s="35">
        <f t="shared" si="616"/>
        <v>0.33848582474226807</v>
      </c>
      <c r="AH146" s="35">
        <f t="shared" si="616"/>
        <v>0.33857152061855678</v>
      </c>
      <c r="AI146" s="35">
        <f t="shared" si="616"/>
        <v>0.33865721649484548</v>
      </c>
      <c r="AJ146" s="35">
        <f t="shared" si="616"/>
        <v>0.33874291237113419</v>
      </c>
      <c r="AK146" s="35">
        <f t="shared" si="616"/>
        <v>0.33882860824742289</v>
      </c>
      <c r="AL146" s="35">
        <f t="shared" si="616"/>
        <v>0.3389143041237116</v>
      </c>
      <c r="AM146" s="33">
        <f t="shared" si="554"/>
        <v>0.33900000000000002</v>
      </c>
      <c r="AN146" s="35">
        <f t="shared" ref="AN146:BF146" si="617">AM146+($BG146-$AM146)/($BG$2-$AM$2)</f>
        <v>0.33893144329896907</v>
      </c>
      <c r="AO146" s="35">
        <f t="shared" si="617"/>
        <v>0.33886288659793812</v>
      </c>
      <c r="AP146" s="35">
        <f t="shared" si="617"/>
        <v>0.33879432989690716</v>
      </c>
      <c r="AQ146" s="35">
        <f t="shared" si="617"/>
        <v>0.33872577319587621</v>
      </c>
      <c r="AR146" s="35">
        <f t="shared" si="617"/>
        <v>0.33865721649484526</v>
      </c>
      <c r="AS146" s="35">
        <f t="shared" si="617"/>
        <v>0.33858865979381431</v>
      </c>
      <c r="AT146" s="35">
        <f t="shared" si="617"/>
        <v>0.33852010309278335</v>
      </c>
      <c r="AU146" s="35">
        <f t="shared" si="617"/>
        <v>0.3384515463917524</v>
      </c>
      <c r="AV146" s="35">
        <f t="shared" si="617"/>
        <v>0.33838298969072145</v>
      </c>
      <c r="AW146" s="35">
        <f t="shared" si="617"/>
        <v>0.33831443298969049</v>
      </c>
      <c r="AX146" s="35">
        <f t="shared" si="617"/>
        <v>0.33824587628865954</v>
      </c>
      <c r="AY146" s="35">
        <f t="shared" si="617"/>
        <v>0.33817731958762859</v>
      </c>
      <c r="AZ146" s="35">
        <f t="shared" si="617"/>
        <v>0.33810876288659764</v>
      </c>
      <c r="BA146" s="35">
        <f t="shared" si="617"/>
        <v>0.33804020618556668</v>
      </c>
      <c r="BB146" s="35">
        <f t="shared" si="617"/>
        <v>0.33797164948453573</v>
      </c>
      <c r="BC146" s="35">
        <f t="shared" si="617"/>
        <v>0.33790309278350478</v>
      </c>
      <c r="BD146" s="35">
        <f t="shared" si="617"/>
        <v>0.33783453608247382</v>
      </c>
      <c r="BE146" s="35">
        <f t="shared" si="617"/>
        <v>0.33776597938144287</v>
      </c>
      <c r="BF146" s="35">
        <f t="shared" si="617"/>
        <v>0.33769742268041192</v>
      </c>
      <c r="BG146" s="33">
        <f t="shared" si="556"/>
        <v>0.33762886597938102</v>
      </c>
      <c r="BI146" s="34">
        <f t="shared" si="578"/>
        <v>0.33762886597938102</v>
      </c>
      <c r="BJ146" s="35">
        <f t="shared" ref="BJ146:BX146" si="618">BI146+($BY146-$BI146)/($BY$2-$BI$2)</f>
        <v>0.34371456185566973</v>
      </c>
      <c r="BK146" s="35">
        <f t="shared" si="618"/>
        <v>0.34980025773195844</v>
      </c>
      <c r="BL146" s="35">
        <f t="shared" si="618"/>
        <v>0.35588595360824715</v>
      </c>
      <c r="BM146" s="35">
        <f t="shared" si="618"/>
        <v>0.36197164948453586</v>
      </c>
      <c r="BN146" s="35">
        <f t="shared" si="618"/>
        <v>0.36805734536082457</v>
      </c>
      <c r="BO146" s="35">
        <f t="shared" si="618"/>
        <v>0.37414304123711328</v>
      </c>
      <c r="BP146" s="35">
        <f t="shared" si="618"/>
        <v>0.38022873711340199</v>
      </c>
      <c r="BQ146" s="35">
        <f t="shared" si="618"/>
        <v>0.3863144329896907</v>
      </c>
      <c r="BR146" s="35">
        <f t="shared" si="618"/>
        <v>0.39240012886597941</v>
      </c>
      <c r="BS146" s="35">
        <f t="shared" si="618"/>
        <v>0.39848582474226812</v>
      </c>
      <c r="BT146" s="35">
        <f t="shared" si="618"/>
        <v>0.40457152061855683</v>
      </c>
      <c r="BU146" s="35">
        <f t="shared" si="618"/>
        <v>0.41065721649484555</v>
      </c>
      <c r="BV146" s="35">
        <f t="shared" si="618"/>
        <v>0.41674291237113426</v>
      </c>
      <c r="BW146" s="35">
        <f t="shared" si="618"/>
        <v>0.42282860824742297</v>
      </c>
      <c r="BX146" s="35">
        <f t="shared" si="618"/>
        <v>0.42891430412371168</v>
      </c>
      <c r="BY146" s="33">
        <f t="shared" si="550"/>
        <v>0.435</v>
      </c>
      <c r="BZ146" s="35">
        <f t="shared" ref="BZ146:CR146" si="619">BY146+($CS146-$BY146)/($CS$2-$BY$2)</f>
        <v>0.44574999999999998</v>
      </c>
      <c r="CA146" s="35">
        <f t="shared" si="619"/>
        <v>0.45649999999999996</v>
      </c>
      <c r="CB146" s="35">
        <f t="shared" si="619"/>
        <v>0.46724999999999994</v>
      </c>
      <c r="CC146" s="35">
        <f t="shared" si="619"/>
        <v>0.47799999999999992</v>
      </c>
      <c r="CD146" s="35">
        <f t="shared" si="619"/>
        <v>0.48874999999999991</v>
      </c>
      <c r="CE146" s="35">
        <f t="shared" si="619"/>
        <v>0.49949999999999989</v>
      </c>
      <c r="CF146" s="35">
        <f t="shared" si="619"/>
        <v>0.51024999999999987</v>
      </c>
      <c r="CG146" s="35">
        <f t="shared" si="619"/>
        <v>0.52099999999999991</v>
      </c>
      <c r="CH146" s="35">
        <f t="shared" si="619"/>
        <v>0.53174999999999994</v>
      </c>
      <c r="CI146" s="35">
        <f t="shared" si="619"/>
        <v>0.54249999999999998</v>
      </c>
      <c r="CJ146" s="35">
        <f t="shared" si="619"/>
        <v>0.55325000000000002</v>
      </c>
      <c r="CK146" s="35">
        <f t="shared" si="619"/>
        <v>0.56400000000000006</v>
      </c>
      <c r="CL146" s="35">
        <f t="shared" si="619"/>
        <v>0.57475000000000009</v>
      </c>
      <c r="CM146" s="35">
        <f t="shared" si="619"/>
        <v>0.58550000000000013</v>
      </c>
      <c r="CN146" s="35">
        <f t="shared" si="619"/>
        <v>0.59625000000000017</v>
      </c>
      <c r="CO146" s="35">
        <f t="shared" si="619"/>
        <v>0.60700000000000021</v>
      </c>
      <c r="CP146" s="35">
        <f t="shared" si="619"/>
        <v>0.61775000000000024</v>
      </c>
      <c r="CQ146" s="35">
        <f t="shared" si="619"/>
        <v>0.62850000000000028</v>
      </c>
      <c r="CR146" s="35">
        <f t="shared" si="619"/>
        <v>0.63925000000000032</v>
      </c>
      <c r="CS146" s="33">
        <f t="shared" si="552"/>
        <v>0.65</v>
      </c>
    </row>
    <row r="147" spans="1:97" x14ac:dyDescent="0.35">
      <c r="A147" s="107" t="s">
        <v>213</v>
      </c>
      <c r="B147" s="18" t="s">
        <v>214</v>
      </c>
      <c r="C147" s="306" t="s">
        <v>42</v>
      </c>
      <c r="D147" s="306"/>
      <c r="E147" s="20" t="s">
        <v>21</v>
      </c>
      <c r="F147" s="307"/>
      <c r="G147" s="308">
        <v>0.40587995100040802</v>
      </c>
      <c r="H147" s="309"/>
      <c r="I147" s="309"/>
      <c r="J147" s="310">
        <v>0.46800000000000003</v>
      </c>
      <c r="K147" s="311">
        <v>0.6</v>
      </c>
      <c r="L147" s="312">
        <v>0.51300000000000001</v>
      </c>
      <c r="M147" s="313">
        <v>0.75</v>
      </c>
      <c r="N147" s="314">
        <v>0.46800000000000003</v>
      </c>
      <c r="O147" s="315">
        <v>0.6</v>
      </c>
      <c r="P147" s="316">
        <v>0.40799999999999997</v>
      </c>
      <c r="Q147" s="317">
        <f>G147</f>
        <v>0.40587995100040802</v>
      </c>
      <c r="R147" s="224">
        <f t="shared" si="609"/>
        <v>0.40799999999999997</v>
      </c>
      <c r="S147" s="224">
        <f t="shared" si="609"/>
        <v>0.40587995100040802</v>
      </c>
      <c r="T147" s="131">
        <f t="shared" si="610"/>
        <v>0.51300000000000001</v>
      </c>
      <c r="U147" s="131">
        <f t="shared" si="615"/>
        <v>0.75</v>
      </c>
      <c r="W147" s="34">
        <f t="shared" si="575"/>
        <v>0.40587995100040802</v>
      </c>
      <c r="X147" s="35">
        <f t="shared" ref="X147:AL147" si="620">W147+($AM147-$W147)/($AM$2-$W$2)</f>
        <v>0.4060124540628825</v>
      </c>
      <c r="Y147" s="35">
        <f t="shared" si="620"/>
        <v>0.40614495712535698</v>
      </c>
      <c r="Z147" s="35">
        <f t="shared" si="620"/>
        <v>0.40627746018783145</v>
      </c>
      <c r="AA147" s="35">
        <f t="shared" si="620"/>
        <v>0.40640996325030593</v>
      </c>
      <c r="AB147" s="35">
        <f t="shared" si="620"/>
        <v>0.4065424663127804</v>
      </c>
      <c r="AC147" s="35">
        <f t="shared" si="620"/>
        <v>0.40667496937525488</v>
      </c>
      <c r="AD147" s="35">
        <f t="shared" si="620"/>
        <v>0.40680747243772936</v>
      </c>
      <c r="AE147" s="35">
        <f t="shared" si="620"/>
        <v>0.40693997550020383</v>
      </c>
      <c r="AF147" s="35">
        <f t="shared" si="620"/>
        <v>0.40707247856267831</v>
      </c>
      <c r="AG147" s="35">
        <f t="shared" si="620"/>
        <v>0.40720498162515278</v>
      </c>
      <c r="AH147" s="35">
        <f t="shared" si="620"/>
        <v>0.40733748468762726</v>
      </c>
      <c r="AI147" s="35">
        <f t="shared" si="620"/>
        <v>0.40746998775010174</v>
      </c>
      <c r="AJ147" s="35">
        <f t="shared" si="620"/>
        <v>0.40760249081257621</v>
      </c>
      <c r="AK147" s="35">
        <f t="shared" si="620"/>
        <v>0.40773499387505069</v>
      </c>
      <c r="AL147" s="35">
        <f t="shared" si="620"/>
        <v>0.40786749693752516</v>
      </c>
      <c r="AM147" s="33">
        <f t="shared" si="554"/>
        <v>0.40799999999999997</v>
      </c>
      <c r="AN147" s="35">
        <f t="shared" ref="AN147:BF147" si="621">AM147+($BG147-$AM147)/($BG$2-$AM$2)</f>
        <v>0.40789399755002037</v>
      </c>
      <c r="AO147" s="35">
        <f t="shared" si="621"/>
        <v>0.40778799510004077</v>
      </c>
      <c r="AP147" s="35">
        <f t="shared" si="621"/>
        <v>0.40768199265006116</v>
      </c>
      <c r="AQ147" s="35">
        <f t="shared" si="621"/>
        <v>0.40757599020008156</v>
      </c>
      <c r="AR147" s="35">
        <f t="shared" si="621"/>
        <v>0.40746998775010196</v>
      </c>
      <c r="AS147" s="35">
        <f t="shared" si="621"/>
        <v>0.40736398530012236</v>
      </c>
      <c r="AT147" s="35">
        <f t="shared" si="621"/>
        <v>0.40725798285014275</v>
      </c>
      <c r="AU147" s="35">
        <f t="shared" si="621"/>
        <v>0.40715198040016315</v>
      </c>
      <c r="AV147" s="35">
        <f t="shared" si="621"/>
        <v>0.40704597795018355</v>
      </c>
      <c r="AW147" s="35">
        <f t="shared" si="621"/>
        <v>0.40693997550020394</v>
      </c>
      <c r="AX147" s="35">
        <f t="shared" si="621"/>
        <v>0.40683397305022434</v>
      </c>
      <c r="AY147" s="35">
        <f t="shared" si="621"/>
        <v>0.40672797060024474</v>
      </c>
      <c r="AZ147" s="35">
        <f t="shared" si="621"/>
        <v>0.40662196815026513</v>
      </c>
      <c r="BA147" s="35">
        <f t="shared" si="621"/>
        <v>0.40651596570028553</v>
      </c>
      <c r="BB147" s="35">
        <f t="shared" si="621"/>
        <v>0.40640996325030593</v>
      </c>
      <c r="BC147" s="35">
        <f t="shared" si="621"/>
        <v>0.40630396080032632</v>
      </c>
      <c r="BD147" s="35">
        <f t="shared" si="621"/>
        <v>0.40619795835034672</v>
      </c>
      <c r="BE147" s="35">
        <f t="shared" si="621"/>
        <v>0.40609195590036712</v>
      </c>
      <c r="BF147" s="35">
        <f t="shared" si="621"/>
        <v>0.40598595345038752</v>
      </c>
      <c r="BG147" s="33">
        <f t="shared" si="556"/>
        <v>0.40587995100040802</v>
      </c>
      <c r="BI147" s="34">
        <f t="shared" si="578"/>
        <v>0.40587995100040802</v>
      </c>
      <c r="BJ147" s="35">
        <f t="shared" ref="BJ147:BX147" si="622">BI147+($BY147-$BI147)/($BY$2-$BI$2)</f>
        <v>0.41257495406288253</v>
      </c>
      <c r="BK147" s="35">
        <f t="shared" si="622"/>
        <v>0.41926995712535703</v>
      </c>
      <c r="BL147" s="35">
        <f t="shared" si="622"/>
        <v>0.42596496018783153</v>
      </c>
      <c r="BM147" s="35">
        <f t="shared" si="622"/>
        <v>0.43265996325030603</v>
      </c>
      <c r="BN147" s="35">
        <f t="shared" si="622"/>
        <v>0.43935496631278054</v>
      </c>
      <c r="BO147" s="35">
        <f t="shared" si="622"/>
        <v>0.44604996937525504</v>
      </c>
      <c r="BP147" s="35">
        <f t="shared" si="622"/>
        <v>0.45274497243772954</v>
      </c>
      <c r="BQ147" s="35">
        <f t="shared" si="622"/>
        <v>0.45943997550020405</v>
      </c>
      <c r="BR147" s="35">
        <f t="shared" si="622"/>
        <v>0.46613497856267855</v>
      </c>
      <c r="BS147" s="35">
        <f t="shared" si="622"/>
        <v>0.47282998162515305</v>
      </c>
      <c r="BT147" s="35">
        <f t="shared" si="622"/>
        <v>0.47952498468762755</v>
      </c>
      <c r="BU147" s="35">
        <f t="shared" si="622"/>
        <v>0.48621998775010206</v>
      </c>
      <c r="BV147" s="35">
        <f t="shared" si="622"/>
        <v>0.49291499081257656</v>
      </c>
      <c r="BW147" s="35">
        <f t="shared" si="622"/>
        <v>0.49960999387505106</v>
      </c>
      <c r="BX147" s="35">
        <f t="shared" si="622"/>
        <v>0.50630499693752551</v>
      </c>
      <c r="BY147" s="33">
        <f t="shared" si="550"/>
        <v>0.51300000000000001</v>
      </c>
      <c r="BZ147" s="35">
        <f t="shared" ref="BZ147:CR147" si="623">BY147+($CS147-$BY147)/($CS$2-$BY$2)</f>
        <v>0.52485000000000004</v>
      </c>
      <c r="CA147" s="35">
        <f t="shared" si="623"/>
        <v>0.53670000000000007</v>
      </c>
      <c r="CB147" s="35">
        <f t="shared" si="623"/>
        <v>0.54855000000000009</v>
      </c>
      <c r="CC147" s="35">
        <f t="shared" si="623"/>
        <v>0.56040000000000012</v>
      </c>
      <c r="CD147" s="35">
        <f t="shared" si="623"/>
        <v>0.57225000000000015</v>
      </c>
      <c r="CE147" s="35">
        <f t="shared" si="623"/>
        <v>0.58410000000000017</v>
      </c>
      <c r="CF147" s="35">
        <f t="shared" si="623"/>
        <v>0.5959500000000002</v>
      </c>
      <c r="CG147" s="35">
        <f t="shared" si="623"/>
        <v>0.60780000000000023</v>
      </c>
      <c r="CH147" s="35">
        <f t="shared" si="623"/>
        <v>0.61965000000000026</v>
      </c>
      <c r="CI147" s="35">
        <f t="shared" si="623"/>
        <v>0.63150000000000028</v>
      </c>
      <c r="CJ147" s="35">
        <f t="shared" si="623"/>
        <v>0.64335000000000031</v>
      </c>
      <c r="CK147" s="35">
        <f t="shared" si="623"/>
        <v>0.65520000000000034</v>
      </c>
      <c r="CL147" s="35">
        <f t="shared" si="623"/>
        <v>0.66705000000000036</v>
      </c>
      <c r="CM147" s="35">
        <f t="shared" si="623"/>
        <v>0.67890000000000039</v>
      </c>
      <c r="CN147" s="35">
        <f t="shared" si="623"/>
        <v>0.69075000000000042</v>
      </c>
      <c r="CO147" s="35">
        <f t="shared" si="623"/>
        <v>0.70260000000000045</v>
      </c>
      <c r="CP147" s="35">
        <f t="shared" si="623"/>
        <v>0.71445000000000047</v>
      </c>
      <c r="CQ147" s="35">
        <f t="shared" si="623"/>
        <v>0.7263000000000005</v>
      </c>
      <c r="CR147" s="35">
        <f t="shared" si="623"/>
        <v>0.73815000000000053</v>
      </c>
      <c r="CS147" s="33">
        <f t="shared" si="552"/>
        <v>0.75</v>
      </c>
    </row>
    <row r="148" spans="1:97" x14ac:dyDescent="0.35">
      <c r="A148" s="107" t="s">
        <v>213</v>
      </c>
      <c r="B148" s="18" t="s">
        <v>214</v>
      </c>
      <c r="C148" s="306" t="s">
        <v>44</v>
      </c>
      <c r="D148" s="306"/>
      <c r="E148" s="20" t="s">
        <v>21</v>
      </c>
      <c r="F148" s="307"/>
      <c r="G148" s="308">
        <v>0.19849246231155801</v>
      </c>
      <c r="H148" s="309"/>
      <c r="I148" s="309"/>
      <c r="J148" s="310">
        <v>0.247</v>
      </c>
      <c r="K148" s="311">
        <v>0.35</v>
      </c>
      <c r="L148" s="312">
        <v>0.29199999999999998</v>
      </c>
      <c r="M148" s="313">
        <v>0.5</v>
      </c>
      <c r="N148" s="314">
        <v>0.247</v>
      </c>
      <c r="O148" s="315">
        <v>0.35</v>
      </c>
      <c r="P148" s="316">
        <v>0.19900000000000001</v>
      </c>
      <c r="Q148" s="317">
        <f>G148</f>
        <v>0.19849246231155801</v>
      </c>
      <c r="R148" s="224">
        <f t="shared" si="609"/>
        <v>0.19900000000000001</v>
      </c>
      <c r="S148" s="224">
        <f t="shared" si="609"/>
        <v>0.19849246231155801</v>
      </c>
      <c r="T148" s="131">
        <f t="shared" si="610"/>
        <v>0.29199999999999998</v>
      </c>
      <c r="U148" s="131">
        <f t="shared" si="615"/>
        <v>0.5</v>
      </c>
      <c r="W148" s="34">
        <f t="shared" si="575"/>
        <v>0.19849246231155801</v>
      </c>
      <c r="X148" s="35">
        <f t="shared" ref="X148:AL148" si="624">W148+($AM148-$W148)/($AM$2-$W$2)</f>
        <v>0.19852418341708564</v>
      </c>
      <c r="Y148" s="35">
        <f t="shared" si="624"/>
        <v>0.19855590452261326</v>
      </c>
      <c r="Z148" s="35">
        <f t="shared" si="624"/>
        <v>0.19858762562814089</v>
      </c>
      <c r="AA148" s="35">
        <f t="shared" si="624"/>
        <v>0.19861934673366852</v>
      </c>
      <c r="AB148" s="35">
        <f t="shared" si="624"/>
        <v>0.19865106783919614</v>
      </c>
      <c r="AC148" s="35">
        <f t="shared" si="624"/>
        <v>0.19868278894472377</v>
      </c>
      <c r="AD148" s="35">
        <f t="shared" si="624"/>
        <v>0.1987145100502514</v>
      </c>
      <c r="AE148" s="35">
        <f t="shared" si="624"/>
        <v>0.19874623115577902</v>
      </c>
      <c r="AF148" s="35">
        <f t="shared" si="624"/>
        <v>0.19877795226130665</v>
      </c>
      <c r="AG148" s="35">
        <f t="shared" si="624"/>
        <v>0.19880967336683428</v>
      </c>
      <c r="AH148" s="35">
        <f t="shared" si="624"/>
        <v>0.1988413944723619</v>
      </c>
      <c r="AI148" s="35">
        <f t="shared" si="624"/>
        <v>0.19887311557788953</v>
      </c>
      <c r="AJ148" s="35">
        <f t="shared" si="624"/>
        <v>0.19890483668341716</v>
      </c>
      <c r="AK148" s="35">
        <f t="shared" si="624"/>
        <v>0.19893655778894478</v>
      </c>
      <c r="AL148" s="35">
        <f t="shared" si="624"/>
        <v>0.19896827889447241</v>
      </c>
      <c r="AM148" s="33">
        <f t="shared" si="554"/>
        <v>0.19900000000000001</v>
      </c>
      <c r="AN148" s="35">
        <f t="shared" ref="AN148:BF148" si="625">AM148+($BG148-$AM148)/($BG$2-$AM$2)</f>
        <v>0.1989746231155779</v>
      </c>
      <c r="AO148" s="35">
        <f t="shared" si="625"/>
        <v>0.19894924623115579</v>
      </c>
      <c r="AP148" s="35">
        <f t="shared" si="625"/>
        <v>0.19892386934673367</v>
      </c>
      <c r="AQ148" s="35">
        <f t="shared" si="625"/>
        <v>0.19889849246231156</v>
      </c>
      <c r="AR148" s="35">
        <f t="shared" si="625"/>
        <v>0.19887311557788945</v>
      </c>
      <c r="AS148" s="35">
        <f t="shared" si="625"/>
        <v>0.19884773869346734</v>
      </c>
      <c r="AT148" s="35">
        <f t="shared" si="625"/>
        <v>0.19882236180904522</v>
      </c>
      <c r="AU148" s="35">
        <f t="shared" si="625"/>
        <v>0.19879698492462311</v>
      </c>
      <c r="AV148" s="35">
        <f t="shared" si="625"/>
        <v>0.198771608040201</v>
      </c>
      <c r="AW148" s="35">
        <f t="shared" si="625"/>
        <v>0.19874623115577889</v>
      </c>
      <c r="AX148" s="35">
        <f t="shared" si="625"/>
        <v>0.19872085427135677</v>
      </c>
      <c r="AY148" s="35">
        <f t="shared" si="625"/>
        <v>0.19869547738693466</v>
      </c>
      <c r="AZ148" s="35">
        <f t="shared" si="625"/>
        <v>0.19867010050251255</v>
      </c>
      <c r="BA148" s="35">
        <f t="shared" si="625"/>
        <v>0.19864472361809044</v>
      </c>
      <c r="BB148" s="35">
        <f t="shared" si="625"/>
        <v>0.19861934673366832</v>
      </c>
      <c r="BC148" s="35">
        <f t="shared" si="625"/>
        <v>0.19859396984924621</v>
      </c>
      <c r="BD148" s="35">
        <f t="shared" si="625"/>
        <v>0.1985685929648241</v>
      </c>
      <c r="BE148" s="35">
        <f t="shared" si="625"/>
        <v>0.19854321608040199</v>
      </c>
      <c r="BF148" s="35">
        <f t="shared" si="625"/>
        <v>0.19851783919597987</v>
      </c>
      <c r="BG148" s="33">
        <f t="shared" si="556"/>
        <v>0.19849246231155801</v>
      </c>
      <c r="BI148" s="34">
        <f t="shared" si="578"/>
        <v>0.19849246231155801</v>
      </c>
      <c r="BJ148" s="35">
        <f t="shared" ref="BJ148:BX148" si="626">BI148+($BY148-$BI148)/($BY$2-$BI$2)</f>
        <v>0.20433668341708563</v>
      </c>
      <c r="BK148" s="35">
        <f t="shared" si="626"/>
        <v>0.21018090452261326</v>
      </c>
      <c r="BL148" s="35">
        <f t="shared" si="626"/>
        <v>0.21602512562814088</v>
      </c>
      <c r="BM148" s="35">
        <f t="shared" si="626"/>
        <v>0.22186934673366851</v>
      </c>
      <c r="BN148" s="35">
        <f t="shared" si="626"/>
        <v>0.22771356783919613</v>
      </c>
      <c r="BO148" s="35">
        <f t="shared" si="626"/>
        <v>0.23355778894472376</v>
      </c>
      <c r="BP148" s="35">
        <f t="shared" si="626"/>
        <v>0.23940201005025138</v>
      </c>
      <c r="BQ148" s="35">
        <f t="shared" si="626"/>
        <v>0.24524623115577901</v>
      </c>
      <c r="BR148" s="35">
        <f t="shared" si="626"/>
        <v>0.25109045226130661</v>
      </c>
      <c r="BS148" s="35">
        <f t="shared" si="626"/>
        <v>0.25693467336683423</v>
      </c>
      <c r="BT148" s="35">
        <f t="shared" si="626"/>
        <v>0.26277889447236186</v>
      </c>
      <c r="BU148" s="35">
        <f t="shared" si="626"/>
        <v>0.26862311557788948</v>
      </c>
      <c r="BV148" s="35">
        <f t="shared" si="626"/>
        <v>0.27446733668341711</v>
      </c>
      <c r="BW148" s="35">
        <f t="shared" si="626"/>
        <v>0.28031155778894473</v>
      </c>
      <c r="BX148" s="35">
        <f t="shared" si="626"/>
        <v>0.28615577889447236</v>
      </c>
      <c r="BY148" s="33">
        <f t="shared" si="550"/>
        <v>0.29199999999999998</v>
      </c>
      <c r="BZ148" s="35">
        <f t="shared" ref="BZ148:CR148" si="627">BY148+($CS148-$BY148)/($CS$2-$BY$2)</f>
        <v>0.3024</v>
      </c>
      <c r="CA148" s="35">
        <f t="shared" si="627"/>
        <v>0.31280000000000002</v>
      </c>
      <c r="CB148" s="35">
        <f t="shared" si="627"/>
        <v>0.32320000000000004</v>
      </c>
      <c r="CC148" s="35">
        <f t="shared" si="627"/>
        <v>0.33360000000000006</v>
      </c>
      <c r="CD148" s="35">
        <f t="shared" si="627"/>
        <v>0.34400000000000008</v>
      </c>
      <c r="CE148" s="35">
        <f t="shared" si="627"/>
        <v>0.3544000000000001</v>
      </c>
      <c r="CF148" s="35">
        <f t="shared" si="627"/>
        <v>0.36480000000000012</v>
      </c>
      <c r="CG148" s="35">
        <f t="shared" si="627"/>
        <v>0.37520000000000014</v>
      </c>
      <c r="CH148" s="35">
        <f t="shared" si="627"/>
        <v>0.38560000000000016</v>
      </c>
      <c r="CI148" s="35">
        <f t="shared" si="627"/>
        <v>0.39600000000000019</v>
      </c>
      <c r="CJ148" s="35">
        <f t="shared" si="627"/>
        <v>0.40640000000000021</v>
      </c>
      <c r="CK148" s="35">
        <f t="shared" si="627"/>
        <v>0.41680000000000023</v>
      </c>
      <c r="CL148" s="35">
        <f t="shared" si="627"/>
        <v>0.42720000000000025</v>
      </c>
      <c r="CM148" s="35">
        <f t="shared" si="627"/>
        <v>0.43760000000000027</v>
      </c>
      <c r="CN148" s="35">
        <f t="shared" si="627"/>
        <v>0.44800000000000029</v>
      </c>
      <c r="CO148" s="35">
        <f t="shared" si="627"/>
        <v>0.45840000000000031</v>
      </c>
      <c r="CP148" s="35">
        <f t="shared" si="627"/>
        <v>0.46880000000000033</v>
      </c>
      <c r="CQ148" s="35">
        <f t="shared" si="627"/>
        <v>0.47920000000000035</v>
      </c>
      <c r="CR148" s="35">
        <f t="shared" si="627"/>
        <v>0.48960000000000037</v>
      </c>
      <c r="CS148" s="33">
        <f t="shared" si="552"/>
        <v>0.5</v>
      </c>
    </row>
    <row r="149" spans="1:97" s="332" customFormat="1" ht="14.4" customHeight="1" x14ac:dyDescent="0.35">
      <c r="A149" s="318" t="s">
        <v>213</v>
      </c>
      <c r="B149" s="319" t="s">
        <v>214</v>
      </c>
      <c r="C149" s="320" t="s">
        <v>222</v>
      </c>
      <c r="D149" s="321"/>
      <c r="E149" s="322" t="s">
        <v>21</v>
      </c>
      <c r="F149" s="396" t="s">
        <v>223</v>
      </c>
      <c r="G149" s="396"/>
      <c r="H149" s="323"/>
      <c r="I149" s="323"/>
      <c r="J149" s="324">
        <v>0.28100000000000003</v>
      </c>
      <c r="K149" s="325">
        <v>0.5</v>
      </c>
      <c r="L149" s="326">
        <v>0.42499999999999999</v>
      </c>
      <c r="M149" s="327">
        <v>0.8</v>
      </c>
      <c r="N149" s="328">
        <v>0.28100000000000003</v>
      </c>
      <c r="O149" s="329">
        <v>0.5</v>
      </c>
      <c r="P149" s="330">
        <v>0.13</v>
      </c>
      <c r="Q149" s="331">
        <v>0.3</v>
      </c>
      <c r="R149" s="224">
        <f t="shared" si="609"/>
        <v>0.13</v>
      </c>
      <c r="S149" s="224">
        <f t="shared" si="609"/>
        <v>0.3</v>
      </c>
      <c r="T149" s="131">
        <f t="shared" si="610"/>
        <v>0.42499999999999999</v>
      </c>
      <c r="U149" s="131">
        <f t="shared" si="615"/>
        <v>0.8</v>
      </c>
      <c r="W149" s="34">
        <f t="shared" si="575"/>
        <v>0</v>
      </c>
      <c r="X149" s="35">
        <f t="shared" ref="X149:AL149" si="628">W149+($AM149-$W149)/($AM$2-$W$2)</f>
        <v>8.1250000000000003E-3</v>
      </c>
      <c r="Y149" s="35">
        <f t="shared" si="628"/>
        <v>1.6250000000000001E-2</v>
      </c>
      <c r="Z149" s="35">
        <f t="shared" si="628"/>
        <v>2.4375000000000001E-2</v>
      </c>
      <c r="AA149" s="35">
        <f t="shared" si="628"/>
        <v>3.2500000000000001E-2</v>
      </c>
      <c r="AB149" s="35">
        <f t="shared" si="628"/>
        <v>4.0625000000000001E-2</v>
      </c>
      <c r="AC149" s="35">
        <f t="shared" si="628"/>
        <v>4.8750000000000002E-2</v>
      </c>
      <c r="AD149" s="35">
        <f t="shared" si="628"/>
        <v>5.6875000000000002E-2</v>
      </c>
      <c r="AE149" s="35">
        <f t="shared" si="628"/>
        <v>6.5000000000000002E-2</v>
      </c>
      <c r="AF149" s="35">
        <f t="shared" si="628"/>
        <v>7.3124999999999996E-2</v>
      </c>
      <c r="AG149" s="35">
        <f t="shared" si="628"/>
        <v>8.1249999999999989E-2</v>
      </c>
      <c r="AH149" s="35">
        <f t="shared" si="628"/>
        <v>8.9374999999999982E-2</v>
      </c>
      <c r="AI149" s="35">
        <f t="shared" si="628"/>
        <v>9.7499999999999976E-2</v>
      </c>
      <c r="AJ149" s="35">
        <f t="shared" si="628"/>
        <v>0.10562499999999997</v>
      </c>
      <c r="AK149" s="35">
        <f t="shared" si="628"/>
        <v>0.11374999999999996</v>
      </c>
      <c r="AL149" s="35">
        <f t="shared" si="628"/>
        <v>0.12187499999999996</v>
      </c>
      <c r="AM149" s="33">
        <f t="shared" si="554"/>
        <v>0.13</v>
      </c>
      <c r="AN149" s="35">
        <f t="shared" ref="AN149:BF149" si="629">AM149+($BG149-$AM149)/($BG$2-$AM$2)</f>
        <v>0.13850000000000001</v>
      </c>
      <c r="AO149" s="35">
        <f t="shared" si="629"/>
        <v>0.14700000000000002</v>
      </c>
      <c r="AP149" s="35">
        <f t="shared" si="629"/>
        <v>0.15550000000000003</v>
      </c>
      <c r="AQ149" s="35">
        <f t="shared" si="629"/>
        <v>0.16400000000000003</v>
      </c>
      <c r="AR149" s="35">
        <f t="shared" si="629"/>
        <v>0.17250000000000004</v>
      </c>
      <c r="AS149" s="35">
        <f t="shared" si="629"/>
        <v>0.18100000000000005</v>
      </c>
      <c r="AT149" s="35">
        <f t="shared" si="629"/>
        <v>0.18950000000000006</v>
      </c>
      <c r="AU149" s="35">
        <f t="shared" si="629"/>
        <v>0.19800000000000006</v>
      </c>
      <c r="AV149" s="35">
        <f t="shared" si="629"/>
        <v>0.20650000000000007</v>
      </c>
      <c r="AW149" s="35">
        <f t="shared" si="629"/>
        <v>0.21500000000000008</v>
      </c>
      <c r="AX149" s="35">
        <f t="shared" si="629"/>
        <v>0.22350000000000009</v>
      </c>
      <c r="AY149" s="35">
        <f t="shared" si="629"/>
        <v>0.2320000000000001</v>
      </c>
      <c r="AZ149" s="35">
        <f t="shared" si="629"/>
        <v>0.2405000000000001</v>
      </c>
      <c r="BA149" s="35">
        <f t="shared" si="629"/>
        <v>0.24900000000000011</v>
      </c>
      <c r="BB149" s="35">
        <f t="shared" si="629"/>
        <v>0.25750000000000012</v>
      </c>
      <c r="BC149" s="35">
        <f t="shared" si="629"/>
        <v>0.26600000000000013</v>
      </c>
      <c r="BD149" s="35">
        <f t="shared" si="629"/>
        <v>0.27450000000000013</v>
      </c>
      <c r="BE149" s="35">
        <f t="shared" si="629"/>
        <v>0.28300000000000014</v>
      </c>
      <c r="BF149" s="35">
        <f t="shared" si="629"/>
        <v>0.29150000000000015</v>
      </c>
      <c r="BG149" s="33">
        <f t="shared" si="556"/>
        <v>0.3</v>
      </c>
      <c r="BI149" s="34">
        <f t="shared" si="578"/>
        <v>0</v>
      </c>
      <c r="BJ149" s="35">
        <f t="shared" ref="BJ149:BX149" si="630">BI149+($BY149-$BI149)/($BY$2-$BI$2)</f>
        <v>2.6562499999999999E-2</v>
      </c>
      <c r="BK149" s="35">
        <f t="shared" si="630"/>
        <v>5.3124999999999999E-2</v>
      </c>
      <c r="BL149" s="35">
        <f t="shared" si="630"/>
        <v>7.9687499999999994E-2</v>
      </c>
      <c r="BM149" s="35">
        <f t="shared" si="630"/>
        <v>0.10625</v>
      </c>
      <c r="BN149" s="35">
        <f t="shared" si="630"/>
        <v>0.1328125</v>
      </c>
      <c r="BO149" s="35">
        <f t="shared" si="630"/>
        <v>0.15937499999999999</v>
      </c>
      <c r="BP149" s="35">
        <f t="shared" si="630"/>
        <v>0.18593749999999998</v>
      </c>
      <c r="BQ149" s="35">
        <f t="shared" si="630"/>
        <v>0.21249999999999997</v>
      </c>
      <c r="BR149" s="35">
        <f t="shared" si="630"/>
        <v>0.23906249999999996</v>
      </c>
      <c r="BS149" s="35">
        <f t="shared" si="630"/>
        <v>0.26562499999999994</v>
      </c>
      <c r="BT149" s="35">
        <f t="shared" si="630"/>
        <v>0.29218749999999993</v>
      </c>
      <c r="BU149" s="35">
        <f t="shared" si="630"/>
        <v>0.31874999999999992</v>
      </c>
      <c r="BV149" s="35">
        <f t="shared" si="630"/>
        <v>0.34531249999999991</v>
      </c>
      <c r="BW149" s="35">
        <f t="shared" si="630"/>
        <v>0.3718749999999999</v>
      </c>
      <c r="BX149" s="35">
        <f t="shared" si="630"/>
        <v>0.39843749999999989</v>
      </c>
      <c r="BY149" s="33">
        <f t="shared" si="550"/>
        <v>0.42499999999999999</v>
      </c>
      <c r="BZ149" s="35">
        <f t="shared" ref="BZ149:CR149" si="631">BY149+($CS149-$BY149)/($CS$2-$BY$2)</f>
        <v>0.44374999999999998</v>
      </c>
      <c r="CA149" s="35">
        <f t="shared" si="631"/>
        <v>0.46249999999999997</v>
      </c>
      <c r="CB149" s="35">
        <f t="shared" si="631"/>
        <v>0.48124999999999996</v>
      </c>
      <c r="CC149" s="35">
        <f t="shared" si="631"/>
        <v>0.49999999999999994</v>
      </c>
      <c r="CD149" s="35">
        <f t="shared" si="631"/>
        <v>0.51874999999999993</v>
      </c>
      <c r="CE149" s="35">
        <f t="shared" si="631"/>
        <v>0.53749999999999998</v>
      </c>
      <c r="CF149" s="35">
        <f t="shared" si="631"/>
        <v>0.55625000000000002</v>
      </c>
      <c r="CG149" s="35">
        <f t="shared" si="631"/>
        <v>0.57500000000000007</v>
      </c>
      <c r="CH149" s="35">
        <f t="shared" si="631"/>
        <v>0.59375000000000011</v>
      </c>
      <c r="CI149" s="35">
        <f t="shared" si="631"/>
        <v>0.61250000000000016</v>
      </c>
      <c r="CJ149" s="35">
        <f t="shared" si="631"/>
        <v>0.6312500000000002</v>
      </c>
      <c r="CK149" s="35">
        <f t="shared" si="631"/>
        <v>0.65000000000000024</v>
      </c>
      <c r="CL149" s="35">
        <f t="shared" si="631"/>
        <v>0.66875000000000029</v>
      </c>
      <c r="CM149" s="35">
        <f t="shared" si="631"/>
        <v>0.68750000000000033</v>
      </c>
      <c r="CN149" s="35">
        <f t="shared" si="631"/>
        <v>0.70625000000000038</v>
      </c>
      <c r="CO149" s="35">
        <f t="shared" si="631"/>
        <v>0.72500000000000042</v>
      </c>
      <c r="CP149" s="35">
        <f t="shared" si="631"/>
        <v>0.74375000000000047</v>
      </c>
      <c r="CQ149" s="35">
        <f t="shared" si="631"/>
        <v>0.76250000000000051</v>
      </c>
      <c r="CR149" s="35">
        <f t="shared" si="631"/>
        <v>0.78125000000000056</v>
      </c>
      <c r="CS149" s="33">
        <f t="shared" si="552"/>
        <v>0.8</v>
      </c>
    </row>
    <row r="150" spans="1:97" s="332" customFormat="1" ht="14.4" customHeight="1" x14ac:dyDescent="0.35">
      <c r="A150" s="318" t="s">
        <v>213</v>
      </c>
      <c r="B150" s="319" t="s">
        <v>214</v>
      </c>
      <c r="C150" s="320" t="s">
        <v>224</v>
      </c>
      <c r="D150" s="321"/>
      <c r="E150" s="322" t="s">
        <v>21</v>
      </c>
      <c r="F150" s="396"/>
      <c r="G150" s="396"/>
      <c r="H150" s="323"/>
      <c r="I150" s="323"/>
      <c r="J150" s="324">
        <v>0.28699999999999998</v>
      </c>
      <c r="K150" s="325">
        <v>0.5</v>
      </c>
      <c r="L150" s="326">
        <v>0.43099999999999999</v>
      </c>
      <c r="M150" s="327">
        <v>0.8</v>
      </c>
      <c r="N150" s="328">
        <v>0.28699999999999998</v>
      </c>
      <c r="O150" s="329">
        <v>0.5</v>
      </c>
      <c r="P150" s="330">
        <v>0.13</v>
      </c>
      <c r="Q150" s="331">
        <v>0.3</v>
      </c>
      <c r="R150" s="224">
        <f t="shared" si="609"/>
        <v>0.13</v>
      </c>
      <c r="S150" s="224">
        <f t="shared" si="609"/>
        <v>0.3</v>
      </c>
      <c r="T150" s="131">
        <f t="shared" si="610"/>
        <v>0.43099999999999999</v>
      </c>
      <c r="U150" s="131">
        <f t="shared" si="615"/>
        <v>0.8</v>
      </c>
      <c r="W150" s="34">
        <f t="shared" si="575"/>
        <v>0</v>
      </c>
      <c r="X150" s="35">
        <f t="shared" ref="X150:AL150" si="632">W150+($AM150-$W150)/($AM$2-$W$2)</f>
        <v>8.1250000000000003E-3</v>
      </c>
      <c r="Y150" s="35">
        <f t="shared" si="632"/>
        <v>1.6250000000000001E-2</v>
      </c>
      <c r="Z150" s="35">
        <f t="shared" si="632"/>
        <v>2.4375000000000001E-2</v>
      </c>
      <c r="AA150" s="35">
        <f t="shared" si="632"/>
        <v>3.2500000000000001E-2</v>
      </c>
      <c r="AB150" s="35">
        <f t="shared" si="632"/>
        <v>4.0625000000000001E-2</v>
      </c>
      <c r="AC150" s="35">
        <f t="shared" si="632"/>
        <v>4.8750000000000002E-2</v>
      </c>
      <c r="AD150" s="35">
        <f t="shared" si="632"/>
        <v>5.6875000000000002E-2</v>
      </c>
      <c r="AE150" s="35">
        <f t="shared" si="632"/>
        <v>6.5000000000000002E-2</v>
      </c>
      <c r="AF150" s="35">
        <f t="shared" si="632"/>
        <v>7.3124999999999996E-2</v>
      </c>
      <c r="AG150" s="35">
        <f t="shared" si="632"/>
        <v>8.1249999999999989E-2</v>
      </c>
      <c r="AH150" s="35">
        <f t="shared" si="632"/>
        <v>8.9374999999999982E-2</v>
      </c>
      <c r="AI150" s="35">
        <f t="shared" si="632"/>
        <v>9.7499999999999976E-2</v>
      </c>
      <c r="AJ150" s="35">
        <f t="shared" si="632"/>
        <v>0.10562499999999997</v>
      </c>
      <c r="AK150" s="35">
        <f t="shared" si="632"/>
        <v>0.11374999999999996</v>
      </c>
      <c r="AL150" s="35">
        <f t="shared" si="632"/>
        <v>0.12187499999999996</v>
      </c>
      <c r="AM150" s="33">
        <f t="shared" si="554"/>
        <v>0.13</v>
      </c>
      <c r="AN150" s="35">
        <f t="shared" ref="AN150:BF150" si="633">AM150+($BG150-$AM150)/($BG$2-$AM$2)</f>
        <v>0.13850000000000001</v>
      </c>
      <c r="AO150" s="35">
        <f t="shared" si="633"/>
        <v>0.14700000000000002</v>
      </c>
      <c r="AP150" s="35">
        <f t="shared" si="633"/>
        <v>0.15550000000000003</v>
      </c>
      <c r="AQ150" s="35">
        <f t="shared" si="633"/>
        <v>0.16400000000000003</v>
      </c>
      <c r="AR150" s="35">
        <f t="shared" si="633"/>
        <v>0.17250000000000004</v>
      </c>
      <c r="AS150" s="35">
        <f t="shared" si="633"/>
        <v>0.18100000000000005</v>
      </c>
      <c r="AT150" s="35">
        <f t="shared" si="633"/>
        <v>0.18950000000000006</v>
      </c>
      <c r="AU150" s="35">
        <f t="shared" si="633"/>
        <v>0.19800000000000006</v>
      </c>
      <c r="AV150" s="35">
        <f t="shared" si="633"/>
        <v>0.20650000000000007</v>
      </c>
      <c r="AW150" s="35">
        <f t="shared" si="633"/>
        <v>0.21500000000000008</v>
      </c>
      <c r="AX150" s="35">
        <f t="shared" si="633"/>
        <v>0.22350000000000009</v>
      </c>
      <c r="AY150" s="35">
        <f t="shared" si="633"/>
        <v>0.2320000000000001</v>
      </c>
      <c r="AZ150" s="35">
        <f t="shared" si="633"/>
        <v>0.2405000000000001</v>
      </c>
      <c r="BA150" s="35">
        <f t="shared" si="633"/>
        <v>0.24900000000000011</v>
      </c>
      <c r="BB150" s="35">
        <f t="shared" si="633"/>
        <v>0.25750000000000012</v>
      </c>
      <c r="BC150" s="35">
        <f t="shared" si="633"/>
        <v>0.26600000000000013</v>
      </c>
      <c r="BD150" s="35">
        <f t="shared" si="633"/>
        <v>0.27450000000000013</v>
      </c>
      <c r="BE150" s="35">
        <f t="shared" si="633"/>
        <v>0.28300000000000014</v>
      </c>
      <c r="BF150" s="35">
        <f t="shared" si="633"/>
        <v>0.29150000000000015</v>
      </c>
      <c r="BG150" s="33">
        <f t="shared" si="556"/>
        <v>0.3</v>
      </c>
      <c r="BI150" s="34">
        <f t="shared" si="578"/>
        <v>0</v>
      </c>
      <c r="BJ150" s="35">
        <f t="shared" ref="BJ150:BX150" si="634">BI150+($BY150-$BI150)/($BY$2-$BI$2)</f>
        <v>2.69375E-2</v>
      </c>
      <c r="BK150" s="35">
        <f t="shared" si="634"/>
        <v>5.3874999999999999E-2</v>
      </c>
      <c r="BL150" s="35">
        <f t="shared" si="634"/>
        <v>8.0812499999999995E-2</v>
      </c>
      <c r="BM150" s="35">
        <f t="shared" si="634"/>
        <v>0.10775</v>
      </c>
      <c r="BN150" s="35">
        <f t="shared" si="634"/>
        <v>0.13468749999999999</v>
      </c>
      <c r="BO150" s="35">
        <f t="shared" si="634"/>
        <v>0.16162499999999999</v>
      </c>
      <c r="BP150" s="35">
        <f t="shared" si="634"/>
        <v>0.18856249999999999</v>
      </c>
      <c r="BQ150" s="35">
        <f t="shared" si="634"/>
        <v>0.2155</v>
      </c>
      <c r="BR150" s="35">
        <f t="shared" si="634"/>
        <v>0.2424375</v>
      </c>
      <c r="BS150" s="35">
        <f t="shared" si="634"/>
        <v>0.26937499999999998</v>
      </c>
      <c r="BT150" s="35">
        <f t="shared" si="634"/>
        <v>0.29631249999999998</v>
      </c>
      <c r="BU150" s="35">
        <f t="shared" si="634"/>
        <v>0.32324999999999998</v>
      </c>
      <c r="BV150" s="35">
        <f t="shared" si="634"/>
        <v>0.35018749999999998</v>
      </c>
      <c r="BW150" s="35">
        <f t="shared" si="634"/>
        <v>0.37712499999999999</v>
      </c>
      <c r="BX150" s="35">
        <f t="shared" si="634"/>
        <v>0.40406249999999999</v>
      </c>
      <c r="BY150" s="33">
        <f t="shared" si="550"/>
        <v>0.43099999999999999</v>
      </c>
      <c r="BZ150" s="35">
        <f t="shared" ref="BZ150:CR150" si="635">BY150+($CS150-$BY150)/($CS$2-$BY$2)</f>
        <v>0.44945000000000002</v>
      </c>
      <c r="CA150" s="35">
        <f t="shared" si="635"/>
        <v>0.46790000000000004</v>
      </c>
      <c r="CB150" s="35">
        <f t="shared" si="635"/>
        <v>0.48635000000000006</v>
      </c>
      <c r="CC150" s="35">
        <f t="shared" si="635"/>
        <v>0.50480000000000003</v>
      </c>
      <c r="CD150" s="35">
        <f t="shared" si="635"/>
        <v>0.52324999999999999</v>
      </c>
      <c r="CE150" s="35">
        <f t="shared" si="635"/>
        <v>0.54169999999999996</v>
      </c>
      <c r="CF150" s="35">
        <f t="shared" si="635"/>
        <v>0.56014999999999993</v>
      </c>
      <c r="CG150" s="35">
        <f t="shared" si="635"/>
        <v>0.57859999999999989</v>
      </c>
      <c r="CH150" s="35">
        <f t="shared" si="635"/>
        <v>0.59704999999999986</v>
      </c>
      <c r="CI150" s="35">
        <f t="shared" si="635"/>
        <v>0.61549999999999983</v>
      </c>
      <c r="CJ150" s="35">
        <f t="shared" si="635"/>
        <v>0.63394999999999979</v>
      </c>
      <c r="CK150" s="35">
        <f t="shared" si="635"/>
        <v>0.65239999999999976</v>
      </c>
      <c r="CL150" s="35">
        <f t="shared" si="635"/>
        <v>0.67084999999999972</v>
      </c>
      <c r="CM150" s="35">
        <f t="shared" si="635"/>
        <v>0.68929999999999969</v>
      </c>
      <c r="CN150" s="35">
        <f t="shared" si="635"/>
        <v>0.70774999999999966</v>
      </c>
      <c r="CO150" s="35">
        <f t="shared" si="635"/>
        <v>0.72619999999999962</v>
      </c>
      <c r="CP150" s="35">
        <f t="shared" si="635"/>
        <v>0.74464999999999959</v>
      </c>
      <c r="CQ150" s="35">
        <f t="shared" si="635"/>
        <v>0.76309999999999956</v>
      </c>
      <c r="CR150" s="35">
        <f t="shared" si="635"/>
        <v>0.78154999999999952</v>
      </c>
      <c r="CS150" s="33">
        <f t="shared" si="552"/>
        <v>0.8</v>
      </c>
    </row>
    <row r="151" spans="1:97" s="332" customFormat="1" x14ac:dyDescent="0.35">
      <c r="A151" s="318" t="s">
        <v>213</v>
      </c>
      <c r="B151" s="319" t="s">
        <v>214</v>
      </c>
      <c r="C151" s="320" t="s">
        <v>225</v>
      </c>
      <c r="D151" s="321"/>
      <c r="E151" s="322" t="s">
        <v>21</v>
      </c>
      <c r="F151" s="396"/>
      <c r="G151" s="396"/>
      <c r="H151" s="323"/>
      <c r="I151" s="323"/>
      <c r="J151" s="324">
        <v>0.28000000000000003</v>
      </c>
      <c r="K151" s="325">
        <v>0.5</v>
      </c>
      <c r="L151" s="326">
        <v>0.42299999999999999</v>
      </c>
      <c r="M151" s="327">
        <v>0.8</v>
      </c>
      <c r="N151" s="328">
        <v>0.28000000000000003</v>
      </c>
      <c r="O151" s="329">
        <v>0.5</v>
      </c>
      <c r="P151" s="330">
        <v>0.13</v>
      </c>
      <c r="Q151" s="331">
        <v>0.3</v>
      </c>
      <c r="R151" s="224">
        <f t="shared" si="609"/>
        <v>0.13</v>
      </c>
      <c r="S151" s="224">
        <f t="shared" si="609"/>
        <v>0.3</v>
      </c>
      <c r="T151" s="131">
        <f t="shared" si="610"/>
        <v>0.42299999999999999</v>
      </c>
      <c r="U151" s="131">
        <f t="shared" si="615"/>
        <v>0.8</v>
      </c>
      <c r="W151" s="34">
        <f t="shared" si="575"/>
        <v>0</v>
      </c>
      <c r="X151" s="35">
        <f t="shared" ref="X151:AL151" si="636">W151+($AM151-$W151)/($AM$2-$W$2)</f>
        <v>8.1250000000000003E-3</v>
      </c>
      <c r="Y151" s="35">
        <f t="shared" si="636"/>
        <v>1.6250000000000001E-2</v>
      </c>
      <c r="Z151" s="35">
        <f t="shared" si="636"/>
        <v>2.4375000000000001E-2</v>
      </c>
      <c r="AA151" s="35">
        <f t="shared" si="636"/>
        <v>3.2500000000000001E-2</v>
      </c>
      <c r="AB151" s="35">
        <f t="shared" si="636"/>
        <v>4.0625000000000001E-2</v>
      </c>
      <c r="AC151" s="35">
        <f t="shared" si="636"/>
        <v>4.8750000000000002E-2</v>
      </c>
      <c r="AD151" s="35">
        <f t="shared" si="636"/>
        <v>5.6875000000000002E-2</v>
      </c>
      <c r="AE151" s="35">
        <f t="shared" si="636"/>
        <v>6.5000000000000002E-2</v>
      </c>
      <c r="AF151" s="35">
        <f t="shared" si="636"/>
        <v>7.3124999999999996E-2</v>
      </c>
      <c r="AG151" s="35">
        <f t="shared" si="636"/>
        <v>8.1249999999999989E-2</v>
      </c>
      <c r="AH151" s="35">
        <f t="shared" si="636"/>
        <v>8.9374999999999982E-2</v>
      </c>
      <c r="AI151" s="35">
        <f t="shared" si="636"/>
        <v>9.7499999999999976E-2</v>
      </c>
      <c r="AJ151" s="35">
        <f t="shared" si="636"/>
        <v>0.10562499999999997</v>
      </c>
      <c r="AK151" s="35">
        <f t="shared" si="636"/>
        <v>0.11374999999999996</v>
      </c>
      <c r="AL151" s="35">
        <f t="shared" si="636"/>
        <v>0.12187499999999996</v>
      </c>
      <c r="AM151" s="33">
        <f t="shared" si="554"/>
        <v>0.13</v>
      </c>
      <c r="AN151" s="35">
        <f t="shared" ref="AN151:BF151" si="637">AM151+($BG151-$AM151)/($BG$2-$AM$2)</f>
        <v>0.13850000000000001</v>
      </c>
      <c r="AO151" s="35">
        <f t="shared" si="637"/>
        <v>0.14700000000000002</v>
      </c>
      <c r="AP151" s="35">
        <f t="shared" si="637"/>
        <v>0.15550000000000003</v>
      </c>
      <c r="AQ151" s="35">
        <f t="shared" si="637"/>
        <v>0.16400000000000003</v>
      </c>
      <c r="AR151" s="35">
        <f t="shared" si="637"/>
        <v>0.17250000000000004</v>
      </c>
      <c r="AS151" s="35">
        <f t="shared" si="637"/>
        <v>0.18100000000000005</v>
      </c>
      <c r="AT151" s="35">
        <f t="shared" si="637"/>
        <v>0.18950000000000006</v>
      </c>
      <c r="AU151" s="35">
        <f t="shared" si="637"/>
        <v>0.19800000000000006</v>
      </c>
      <c r="AV151" s="35">
        <f t="shared" si="637"/>
        <v>0.20650000000000007</v>
      </c>
      <c r="AW151" s="35">
        <f t="shared" si="637"/>
        <v>0.21500000000000008</v>
      </c>
      <c r="AX151" s="35">
        <f t="shared" si="637"/>
        <v>0.22350000000000009</v>
      </c>
      <c r="AY151" s="35">
        <f t="shared" si="637"/>
        <v>0.2320000000000001</v>
      </c>
      <c r="AZ151" s="35">
        <f t="shared" si="637"/>
        <v>0.2405000000000001</v>
      </c>
      <c r="BA151" s="35">
        <f t="shared" si="637"/>
        <v>0.24900000000000011</v>
      </c>
      <c r="BB151" s="35">
        <f t="shared" si="637"/>
        <v>0.25750000000000012</v>
      </c>
      <c r="BC151" s="35">
        <f t="shared" si="637"/>
        <v>0.26600000000000013</v>
      </c>
      <c r="BD151" s="35">
        <f t="shared" si="637"/>
        <v>0.27450000000000013</v>
      </c>
      <c r="BE151" s="35">
        <f t="shared" si="637"/>
        <v>0.28300000000000014</v>
      </c>
      <c r="BF151" s="35">
        <f t="shared" si="637"/>
        <v>0.29150000000000015</v>
      </c>
      <c r="BG151" s="33">
        <f t="shared" si="556"/>
        <v>0.3</v>
      </c>
      <c r="BI151" s="34">
        <f t="shared" si="578"/>
        <v>0</v>
      </c>
      <c r="BJ151" s="35">
        <f t="shared" ref="BJ151:BX151" si="638">BI151+($BY151-$BI151)/($BY$2-$BI$2)</f>
        <v>2.6437499999999999E-2</v>
      </c>
      <c r="BK151" s="35">
        <f t="shared" si="638"/>
        <v>5.2874999999999998E-2</v>
      </c>
      <c r="BL151" s="35">
        <f t="shared" si="638"/>
        <v>7.9312499999999994E-2</v>
      </c>
      <c r="BM151" s="35">
        <f t="shared" si="638"/>
        <v>0.10575</v>
      </c>
      <c r="BN151" s="35">
        <f t="shared" si="638"/>
        <v>0.13218749999999999</v>
      </c>
      <c r="BO151" s="35">
        <f t="shared" si="638"/>
        <v>0.15862499999999999</v>
      </c>
      <c r="BP151" s="35">
        <f t="shared" si="638"/>
        <v>0.18506249999999999</v>
      </c>
      <c r="BQ151" s="35">
        <f t="shared" si="638"/>
        <v>0.21149999999999999</v>
      </c>
      <c r="BR151" s="35">
        <f t="shared" si="638"/>
        <v>0.2379375</v>
      </c>
      <c r="BS151" s="35">
        <f t="shared" si="638"/>
        <v>0.26437499999999997</v>
      </c>
      <c r="BT151" s="35">
        <f t="shared" si="638"/>
        <v>0.29081249999999997</v>
      </c>
      <c r="BU151" s="35">
        <f t="shared" si="638"/>
        <v>0.31724999999999998</v>
      </c>
      <c r="BV151" s="35">
        <f t="shared" si="638"/>
        <v>0.34368749999999998</v>
      </c>
      <c r="BW151" s="35">
        <f t="shared" si="638"/>
        <v>0.37012499999999998</v>
      </c>
      <c r="BX151" s="35">
        <f t="shared" si="638"/>
        <v>0.39656249999999998</v>
      </c>
      <c r="BY151" s="33">
        <f t="shared" si="550"/>
        <v>0.42299999999999999</v>
      </c>
      <c r="BZ151" s="35">
        <f t="shared" ref="BZ151:CR151" si="639">BY151+($CS151-$BY151)/($CS$2-$BY$2)</f>
        <v>0.44184999999999997</v>
      </c>
      <c r="CA151" s="35">
        <f t="shared" si="639"/>
        <v>0.46069999999999994</v>
      </c>
      <c r="CB151" s="35">
        <f t="shared" si="639"/>
        <v>0.47954999999999992</v>
      </c>
      <c r="CC151" s="35">
        <f t="shared" si="639"/>
        <v>0.4983999999999999</v>
      </c>
      <c r="CD151" s="35">
        <f t="shared" si="639"/>
        <v>0.51724999999999988</v>
      </c>
      <c r="CE151" s="35">
        <f t="shared" si="639"/>
        <v>0.53609999999999991</v>
      </c>
      <c r="CF151" s="35">
        <f t="shared" si="639"/>
        <v>0.55494999999999994</v>
      </c>
      <c r="CG151" s="35">
        <f t="shared" si="639"/>
        <v>0.57379999999999998</v>
      </c>
      <c r="CH151" s="35">
        <f t="shared" si="639"/>
        <v>0.59265000000000001</v>
      </c>
      <c r="CI151" s="35">
        <f t="shared" si="639"/>
        <v>0.61150000000000004</v>
      </c>
      <c r="CJ151" s="35">
        <f t="shared" si="639"/>
        <v>0.63035000000000008</v>
      </c>
      <c r="CK151" s="35">
        <f t="shared" si="639"/>
        <v>0.64920000000000011</v>
      </c>
      <c r="CL151" s="35">
        <f t="shared" si="639"/>
        <v>0.66805000000000014</v>
      </c>
      <c r="CM151" s="35">
        <f t="shared" si="639"/>
        <v>0.68690000000000018</v>
      </c>
      <c r="CN151" s="35">
        <f t="shared" si="639"/>
        <v>0.70575000000000021</v>
      </c>
      <c r="CO151" s="35">
        <f t="shared" si="639"/>
        <v>0.72460000000000024</v>
      </c>
      <c r="CP151" s="35">
        <f t="shared" si="639"/>
        <v>0.74345000000000028</v>
      </c>
      <c r="CQ151" s="35">
        <f t="shared" si="639"/>
        <v>0.76230000000000031</v>
      </c>
      <c r="CR151" s="35">
        <f t="shared" si="639"/>
        <v>0.78115000000000034</v>
      </c>
      <c r="CS151" s="33">
        <f t="shared" si="552"/>
        <v>0.8</v>
      </c>
    </row>
    <row r="152" spans="1:97" s="332" customFormat="1" x14ac:dyDescent="0.35">
      <c r="A152" s="318" t="s">
        <v>213</v>
      </c>
      <c r="B152" s="319" t="s">
        <v>214</v>
      </c>
      <c r="C152" s="320" t="s">
        <v>226</v>
      </c>
      <c r="D152" s="321"/>
      <c r="E152" s="322" t="s">
        <v>21</v>
      </c>
      <c r="F152" s="396"/>
      <c r="G152" s="396"/>
      <c r="H152" s="323"/>
      <c r="I152" s="323"/>
      <c r="J152" s="324">
        <v>0</v>
      </c>
      <c r="K152" s="325">
        <v>0</v>
      </c>
      <c r="L152" s="326">
        <v>0</v>
      </c>
      <c r="M152" s="327">
        <v>0</v>
      </c>
      <c r="N152" s="328">
        <v>0.28000000000000003</v>
      </c>
      <c r="O152" s="329">
        <v>0.5</v>
      </c>
      <c r="P152" s="330">
        <v>0.13</v>
      </c>
      <c r="Q152" s="331">
        <v>0.2</v>
      </c>
      <c r="R152" s="224">
        <v>0</v>
      </c>
      <c r="S152" s="224">
        <v>0</v>
      </c>
      <c r="T152" s="131">
        <f t="shared" si="610"/>
        <v>0</v>
      </c>
      <c r="U152" s="131">
        <f t="shared" si="615"/>
        <v>0</v>
      </c>
      <c r="V152" s="332" t="s">
        <v>227</v>
      </c>
      <c r="W152" s="34">
        <f t="shared" si="575"/>
        <v>0</v>
      </c>
      <c r="X152" s="35">
        <f t="shared" ref="X152:AL152" si="640">W152+($AM152-$W152)/($AM$2-$W$2)</f>
        <v>0</v>
      </c>
      <c r="Y152" s="35">
        <f t="shared" si="640"/>
        <v>0</v>
      </c>
      <c r="Z152" s="35">
        <f t="shared" si="640"/>
        <v>0</v>
      </c>
      <c r="AA152" s="35">
        <f t="shared" si="640"/>
        <v>0</v>
      </c>
      <c r="AB152" s="35">
        <f t="shared" si="640"/>
        <v>0</v>
      </c>
      <c r="AC152" s="35">
        <f t="shared" si="640"/>
        <v>0</v>
      </c>
      <c r="AD152" s="35">
        <f t="shared" si="640"/>
        <v>0</v>
      </c>
      <c r="AE152" s="35">
        <f t="shared" si="640"/>
        <v>0</v>
      </c>
      <c r="AF152" s="35">
        <f t="shared" si="640"/>
        <v>0</v>
      </c>
      <c r="AG152" s="35">
        <f t="shared" si="640"/>
        <v>0</v>
      </c>
      <c r="AH152" s="35">
        <f t="shared" si="640"/>
        <v>0</v>
      </c>
      <c r="AI152" s="35">
        <f t="shared" si="640"/>
        <v>0</v>
      </c>
      <c r="AJ152" s="35">
        <f t="shared" si="640"/>
        <v>0</v>
      </c>
      <c r="AK152" s="35">
        <f t="shared" si="640"/>
        <v>0</v>
      </c>
      <c r="AL152" s="35">
        <f t="shared" si="640"/>
        <v>0</v>
      </c>
      <c r="AM152" s="33">
        <f t="shared" si="554"/>
        <v>0</v>
      </c>
      <c r="AN152" s="35">
        <f t="shared" ref="AN152:BF152" si="641">AM152+($BG152-$AM152)/($BG$2-$AM$2)</f>
        <v>0</v>
      </c>
      <c r="AO152" s="35">
        <f t="shared" si="641"/>
        <v>0</v>
      </c>
      <c r="AP152" s="35">
        <f t="shared" si="641"/>
        <v>0</v>
      </c>
      <c r="AQ152" s="35">
        <f t="shared" si="641"/>
        <v>0</v>
      </c>
      <c r="AR152" s="35">
        <f t="shared" si="641"/>
        <v>0</v>
      </c>
      <c r="AS152" s="35">
        <f t="shared" si="641"/>
        <v>0</v>
      </c>
      <c r="AT152" s="35">
        <f t="shared" si="641"/>
        <v>0</v>
      </c>
      <c r="AU152" s="35">
        <f t="shared" si="641"/>
        <v>0</v>
      </c>
      <c r="AV152" s="35">
        <f t="shared" si="641"/>
        <v>0</v>
      </c>
      <c r="AW152" s="35">
        <f t="shared" si="641"/>
        <v>0</v>
      </c>
      <c r="AX152" s="35">
        <f t="shared" si="641"/>
        <v>0</v>
      </c>
      <c r="AY152" s="35">
        <f t="shared" si="641"/>
        <v>0</v>
      </c>
      <c r="AZ152" s="35">
        <f t="shared" si="641"/>
        <v>0</v>
      </c>
      <c r="BA152" s="35">
        <f t="shared" si="641"/>
        <v>0</v>
      </c>
      <c r="BB152" s="35">
        <f t="shared" si="641"/>
        <v>0</v>
      </c>
      <c r="BC152" s="35">
        <f t="shared" si="641"/>
        <v>0</v>
      </c>
      <c r="BD152" s="35">
        <f t="shared" si="641"/>
        <v>0</v>
      </c>
      <c r="BE152" s="35">
        <f t="shared" si="641"/>
        <v>0</v>
      </c>
      <c r="BF152" s="35">
        <f t="shared" si="641"/>
        <v>0</v>
      </c>
      <c r="BG152" s="33">
        <f t="shared" si="556"/>
        <v>0</v>
      </c>
      <c r="BI152" s="34">
        <f t="shared" si="578"/>
        <v>0</v>
      </c>
      <c r="BJ152" s="35">
        <f t="shared" ref="BJ152:BX152" si="642">BI152+($BY152-$BI152)/($BY$2-$BI$2)</f>
        <v>0</v>
      </c>
      <c r="BK152" s="35">
        <f t="shared" si="642"/>
        <v>0</v>
      </c>
      <c r="BL152" s="35">
        <f t="shared" si="642"/>
        <v>0</v>
      </c>
      <c r="BM152" s="35">
        <f t="shared" si="642"/>
        <v>0</v>
      </c>
      <c r="BN152" s="35">
        <f t="shared" si="642"/>
        <v>0</v>
      </c>
      <c r="BO152" s="35">
        <f t="shared" si="642"/>
        <v>0</v>
      </c>
      <c r="BP152" s="35">
        <f t="shared" si="642"/>
        <v>0</v>
      </c>
      <c r="BQ152" s="35">
        <f t="shared" si="642"/>
        <v>0</v>
      </c>
      <c r="BR152" s="35">
        <f t="shared" si="642"/>
        <v>0</v>
      </c>
      <c r="BS152" s="35">
        <f t="shared" si="642"/>
        <v>0</v>
      </c>
      <c r="BT152" s="35">
        <f t="shared" si="642"/>
        <v>0</v>
      </c>
      <c r="BU152" s="35">
        <f t="shared" si="642"/>
        <v>0</v>
      </c>
      <c r="BV152" s="35">
        <f t="shared" si="642"/>
        <v>0</v>
      </c>
      <c r="BW152" s="35">
        <f t="shared" si="642"/>
        <v>0</v>
      </c>
      <c r="BX152" s="35">
        <f t="shared" si="642"/>
        <v>0</v>
      </c>
      <c r="BY152" s="33">
        <f t="shared" si="550"/>
        <v>0</v>
      </c>
      <c r="BZ152" s="35">
        <f t="shared" ref="BZ152:CR152" si="643">BY152+($CS152-$BY152)/($CS$2-$BY$2)</f>
        <v>0</v>
      </c>
      <c r="CA152" s="35">
        <f t="shared" si="643"/>
        <v>0</v>
      </c>
      <c r="CB152" s="35">
        <f t="shared" si="643"/>
        <v>0</v>
      </c>
      <c r="CC152" s="35">
        <f t="shared" si="643"/>
        <v>0</v>
      </c>
      <c r="CD152" s="35">
        <f t="shared" si="643"/>
        <v>0</v>
      </c>
      <c r="CE152" s="35">
        <f t="shared" si="643"/>
        <v>0</v>
      </c>
      <c r="CF152" s="35">
        <f t="shared" si="643"/>
        <v>0</v>
      </c>
      <c r="CG152" s="35">
        <f t="shared" si="643"/>
        <v>0</v>
      </c>
      <c r="CH152" s="35">
        <f t="shared" si="643"/>
        <v>0</v>
      </c>
      <c r="CI152" s="35">
        <f t="shared" si="643"/>
        <v>0</v>
      </c>
      <c r="CJ152" s="35">
        <f t="shared" si="643"/>
        <v>0</v>
      </c>
      <c r="CK152" s="35">
        <f t="shared" si="643"/>
        <v>0</v>
      </c>
      <c r="CL152" s="35">
        <f t="shared" si="643"/>
        <v>0</v>
      </c>
      <c r="CM152" s="35">
        <f t="shared" si="643"/>
        <v>0</v>
      </c>
      <c r="CN152" s="35">
        <f t="shared" si="643"/>
        <v>0</v>
      </c>
      <c r="CO152" s="35">
        <f t="shared" si="643"/>
        <v>0</v>
      </c>
      <c r="CP152" s="35">
        <f t="shared" si="643"/>
        <v>0</v>
      </c>
      <c r="CQ152" s="35">
        <f t="shared" si="643"/>
        <v>0</v>
      </c>
      <c r="CR152" s="35">
        <f t="shared" si="643"/>
        <v>0</v>
      </c>
      <c r="CS152" s="33">
        <f t="shared" si="552"/>
        <v>0</v>
      </c>
    </row>
    <row r="153" spans="1:97" s="332" customFormat="1" x14ac:dyDescent="0.35">
      <c r="A153" s="318" t="s">
        <v>213</v>
      </c>
      <c r="B153" s="319" t="s">
        <v>214</v>
      </c>
      <c r="C153" s="320" t="s">
        <v>228</v>
      </c>
      <c r="D153" s="321"/>
      <c r="E153" s="322" t="s">
        <v>21</v>
      </c>
      <c r="F153" s="396"/>
      <c r="G153" s="396"/>
      <c r="H153" s="323"/>
      <c r="I153" s="323"/>
      <c r="J153" s="324">
        <v>0.4</v>
      </c>
      <c r="K153" s="325">
        <v>0.8</v>
      </c>
      <c r="L153" s="326">
        <v>0.45</v>
      </c>
      <c r="M153" s="327">
        <v>0.9</v>
      </c>
      <c r="N153" s="328">
        <v>0.25</v>
      </c>
      <c r="O153" s="329">
        <v>0.5</v>
      </c>
      <c r="P153" s="330">
        <v>0.25</v>
      </c>
      <c r="Q153" s="331">
        <v>0.5</v>
      </c>
      <c r="R153" s="224">
        <f t="shared" ref="R153:S156" si="644">P153</f>
        <v>0.25</v>
      </c>
      <c r="S153" s="224">
        <f t="shared" si="644"/>
        <v>0.5</v>
      </c>
      <c r="T153" s="131">
        <f t="shared" si="610"/>
        <v>0.45</v>
      </c>
      <c r="U153" s="131">
        <f t="shared" si="615"/>
        <v>0.9</v>
      </c>
      <c r="W153" s="34">
        <f t="shared" si="575"/>
        <v>0</v>
      </c>
      <c r="X153" s="35">
        <f t="shared" ref="X153:AL153" si="645">W153+($AM153-$W153)/($AM$2-$W$2)</f>
        <v>1.5625E-2</v>
      </c>
      <c r="Y153" s="35">
        <f t="shared" si="645"/>
        <v>3.125E-2</v>
      </c>
      <c r="Z153" s="35">
        <f t="shared" si="645"/>
        <v>4.6875E-2</v>
      </c>
      <c r="AA153" s="35">
        <f t="shared" si="645"/>
        <v>6.25E-2</v>
      </c>
      <c r="AB153" s="35">
        <f t="shared" si="645"/>
        <v>7.8125E-2</v>
      </c>
      <c r="AC153" s="35">
        <f t="shared" si="645"/>
        <v>9.375E-2</v>
      </c>
      <c r="AD153" s="35">
        <f t="shared" si="645"/>
        <v>0.109375</v>
      </c>
      <c r="AE153" s="35">
        <f t="shared" si="645"/>
        <v>0.125</v>
      </c>
      <c r="AF153" s="35">
        <f t="shared" si="645"/>
        <v>0.140625</v>
      </c>
      <c r="AG153" s="35">
        <f t="shared" si="645"/>
        <v>0.15625</v>
      </c>
      <c r="AH153" s="35">
        <f t="shared" si="645"/>
        <v>0.171875</v>
      </c>
      <c r="AI153" s="35">
        <f t="shared" si="645"/>
        <v>0.1875</v>
      </c>
      <c r="AJ153" s="35">
        <f t="shared" si="645"/>
        <v>0.203125</v>
      </c>
      <c r="AK153" s="35">
        <f t="shared" si="645"/>
        <v>0.21875</v>
      </c>
      <c r="AL153" s="35">
        <f t="shared" si="645"/>
        <v>0.234375</v>
      </c>
      <c r="AM153" s="33">
        <f t="shared" si="554"/>
        <v>0.25</v>
      </c>
      <c r="AN153" s="35">
        <f t="shared" ref="AN153:BF153" si="646">AM153+($BG153-$AM153)/($BG$2-$AM$2)</f>
        <v>0.26250000000000001</v>
      </c>
      <c r="AO153" s="35">
        <f t="shared" si="646"/>
        <v>0.27500000000000002</v>
      </c>
      <c r="AP153" s="35">
        <f t="shared" si="646"/>
        <v>0.28750000000000003</v>
      </c>
      <c r="AQ153" s="35">
        <f t="shared" si="646"/>
        <v>0.30000000000000004</v>
      </c>
      <c r="AR153" s="35">
        <f t="shared" si="646"/>
        <v>0.31250000000000006</v>
      </c>
      <c r="AS153" s="35">
        <f t="shared" si="646"/>
        <v>0.32500000000000007</v>
      </c>
      <c r="AT153" s="35">
        <f t="shared" si="646"/>
        <v>0.33750000000000008</v>
      </c>
      <c r="AU153" s="35">
        <f t="shared" si="646"/>
        <v>0.35000000000000009</v>
      </c>
      <c r="AV153" s="35">
        <f t="shared" si="646"/>
        <v>0.3625000000000001</v>
      </c>
      <c r="AW153" s="35">
        <f t="shared" si="646"/>
        <v>0.37500000000000011</v>
      </c>
      <c r="AX153" s="35">
        <f t="shared" si="646"/>
        <v>0.38750000000000012</v>
      </c>
      <c r="AY153" s="35">
        <f t="shared" si="646"/>
        <v>0.40000000000000013</v>
      </c>
      <c r="AZ153" s="35">
        <f t="shared" si="646"/>
        <v>0.41250000000000014</v>
      </c>
      <c r="BA153" s="35">
        <f t="shared" si="646"/>
        <v>0.42500000000000016</v>
      </c>
      <c r="BB153" s="35">
        <f t="shared" si="646"/>
        <v>0.43750000000000017</v>
      </c>
      <c r="BC153" s="35">
        <f t="shared" si="646"/>
        <v>0.45000000000000018</v>
      </c>
      <c r="BD153" s="35">
        <f t="shared" si="646"/>
        <v>0.46250000000000019</v>
      </c>
      <c r="BE153" s="35">
        <f t="shared" si="646"/>
        <v>0.4750000000000002</v>
      </c>
      <c r="BF153" s="35">
        <f t="shared" si="646"/>
        <v>0.48750000000000021</v>
      </c>
      <c r="BG153" s="33">
        <f t="shared" si="556"/>
        <v>0.5</v>
      </c>
      <c r="BI153" s="34">
        <f t="shared" si="578"/>
        <v>0</v>
      </c>
      <c r="BJ153" s="35">
        <f t="shared" ref="BJ153:BX153" si="647">BI153+($BY153-$BI153)/($BY$2-$BI$2)</f>
        <v>2.8125000000000001E-2</v>
      </c>
      <c r="BK153" s="35">
        <f t="shared" si="647"/>
        <v>5.6250000000000001E-2</v>
      </c>
      <c r="BL153" s="35">
        <f t="shared" si="647"/>
        <v>8.4375000000000006E-2</v>
      </c>
      <c r="BM153" s="35">
        <f t="shared" si="647"/>
        <v>0.1125</v>
      </c>
      <c r="BN153" s="35">
        <f t="shared" si="647"/>
        <v>0.140625</v>
      </c>
      <c r="BO153" s="35">
        <f t="shared" si="647"/>
        <v>0.16875000000000001</v>
      </c>
      <c r="BP153" s="35">
        <f t="shared" si="647"/>
        <v>0.19687500000000002</v>
      </c>
      <c r="BQ153" s="35">
        <f t="shared" si="647"/>
        <v>0.22500000000000003</v>
      </c>
      <c r="BR153" s="35">
        <f t="shared" si="647"/>
        <v>0.25312500000000004</v>
      </c>
      <c r="BS153" s="35">
        <f t="shared" si="647"/>
        <v>0.28125000000000006</v>
      </c>
      <c r="BT153" s="35">
        <f t="shared" si="647"/>
        <v>0.30937500000000007</v>
      </c>
      <c r="BU153" s="35">
        <f t="shared" si="647"/>
        <v>0.33750000000000008</v>
      </c>
      <c r="BV153" s="35">
        <f t="shared" si="647"/>
        <v>0.36562500000000009</v>
      </c>
      <c r="BW153" s="35">
        <f t="shared" si="647"/>
        <v>0.3937500000000001</v>
      </c>
      <c r="BX153" s="35">
        <f t="shared" si="647"/>
        <v>0.42187500000000011</v>
      </c>
      <c r="BY153" s="33">
        <f t="shared" si="550"/>
        <v>0.45</v>
      </c>
      <c r="BZ153" s="35">
        <f t="shared" ref="BZ153:CR153" si="648">BY153+($CS153-$BY153)/($CS$2-$BY$2)</f>
        <v>0.47250000000000003</v>
      </c>
      <c r="CA153" s="35">
        <f t="shared" si="648"/>
        <v>0.49500000000000005</v>
      </c>
      <c r="CB153" s="35">
        <f t="shared" si="648"/>
        <v>0.51750000000000007</v>
      </c>
      <c r="CC153" s="35">
        <f t="shared" si="648"/>
        <v>0.54</v>
      </c>
      <c r="CD153" s="35">
        <f t="shared" si="648"/>
        <v>0.5625</v>
      </c>
      <c r="CE153" s="35">
        <f t="shared" si="648"/>
        <v>0.58499999999999996</v>
      </c>
      <c r="CF153" s="35">
        <f t="shared" si="648"/>
        <v>0.60749999999999993</v>
      </c>
      <c r="CG153" s="35">
        <f t="shared" si="648"/>
        <v>0.62999999999999989</v>
      </c>
      <c r="CH153" s="35">
        <f t="shared" si="648"/>
        <v>0.65249999999999986</v>
      </c>
      <c r="CI153" s="35">
        <f t="shared" si="648"/>
        <v>0.67499999999999982</v>
      </c>
      <c r="CJ153" s="35">
        <f t="shared" si="648"/>
        <v>0.69749999999999979</v>
      </c>
      <c r="CK153" s="35">
        <f t="shared" si="648"/>
        <v>0.71999999999999975</v>
      </c>
      <c r="CL153" s="35">
        <f t="shared" si="648"/>
        <v>0.74249999999999972</v>
      </c>
      <c r="CM153" s="35">
        <f t="shared" si="648"/>
        <v>0.76499999999999968</v>
      </c>
      <c r="CN153" s="35">
        <f t="shared" si="648"/>
        <v>0.78749999999999964</v>
      </c>
      <c r="CO153" s="35">
        <f t="shared" si="648"/>
        <v>0.80999999999999961</v>
      </c>
      <c r="CP153" s="35">
        <f t="shared" si="648"/>
        <v>0.83249999999999957</v>
      </c>
      <c r="CQ153" s="35">
        <f t="shared" si="648"/>
        <v>0.85499999999999954</v>
      </c>
      <c r="CR153" s="35">
        <f t="shared" si="648"/>
        <v>0.8774999999999995</v>
      </c>
      <c r="CS153" s="33">
        <f t="shared" si="552"/>
        <v>0.9</v>
      </c>
    </row>
    <row r="154" spans="1:97" s="332" customFormat="1" x14ac:dyDescent="0.35">
      <c r="A154" s="318" t="s">
        <v>213</v>
      </c>
      <c r="B154" s="319" t="s">
        <v>214</v>
      </c>
      <c r="C154" s="320" t="s">
        <v>229</v>
      </c>
      <c r="D154" s="321"/>
      <c r="E154" s="322" t="s">
        <v>21</v>
      </c>
      <c r="F154" s="396"/>
      <c r="G154" s="396"/>
      <c r="H154" s="323"/>
      <c r="I154" s="323"/>
      <c r="J154" s="324">
        <v>0</v>
      </c>
      <c r="K154" s="325">
        <v>0</v>
      </c>
      <c r="L154" s="326">
        <v>0</v>
      </c>
      <c r="M154" s="327">
        <v>0.3</v>
      </c>
      <c r="N154" s="328">
        <v>0</v>
      </c>
      <c r="O154" s="329">
        <v>0</v>
      </c>
      <c r="P154" s="330">
        <v>0</v>
      </c>
      <c r="Q154" s="331">
        <v>0</v>
      </c>
      <c r="R154" s="224">
        <f t="shared" si="644"/>
        <v>0</v>
      </c>
      <c r="S154" s="224">
        <f t="shared" si="644"/>
        <v>0</v>
      </c>
      <c r="T154" s="131">
        <f t="shared" si="610"/>
        <v>0</v>
      </c>
      <c r="U154" s="131">
        <f t="shared" si="615"/>
        <v>0.3</v>
      </c>
      <c r="W154" s="34">
        <f t="shared" si="575"/>
        <v>0</v>
      </c>
      <c r="X154" s="35">
        <f t="shared" ref="X154:AL154" si="649">W154+($AM154-$W154)/($AM$2-$W$2)</f>
        <v>0</v>
      </c>
      <c r="Y154" s="35">
        <f t="shared" si="649"/>
        <v>0</v>
      </c>
      <c r="Z154" s="35">
        <f t="shared" si="649"/>
        <v>0</v>
      </c>
      <c r="AA154" s="35">
        <f t="shared" si="649"/>
        <v>0</v>
      </c>
      <c r="AB154" s="35">
        <f t="shared" si="649"/>
        <v>0</v>
      </c>
      <c r="AC154" s="35">
        <f t="shared" si="649"/>
        <v>0</v>
      </c>
      <c r="AD154" s="35">
        <f t="shared" si="649"/>
        <v>0</v>
      </c>
      <c r="AE154" s="35">
        <f t="shared" si="649"/>
        <v>0</v>
      </c>
      <c r="AF154" s="35">
        <f t="shared" si="649"/>
        <v>0</v>
      </c>
      <c r="AG154" s="35">
        <f t="shared" si="649"/>
        <v>0</v>
      </c>
      <c r="AH154" s="35">
        <f t="shared" si="649"/>
        <v>0</v>
      </c>
      <c r="AI154" s="35">
        <f t="shared" si="649"/>
        <v>0</v>
      </c>
      <c r="AJ154" s="35">
        <f t="shared" si="649"/>
        <v>0</v>
      </c>
      <c r="AK154" s="35">
        <f t="shared" si="649"/>
        <v>0</v>
      </c>
      <c r="AL154" s="35">
        <f t="shared" si="649"/>
        <v>0</v>
      </c>
      <c r="AM154" s="33">
        <f t="shared" si="554"/>
        <v>0</v>
      </c>
      <c r="AN154" s="35">
        <f t="shared" ref="AN154:BF154" si="650">AM154+($BG154-$AM154)/($BG$2-$AM$2)</f>
        <v>0</v>
      </c>
      <c r="AO154" s="35">
        <f t="shared" si="650"/>
        <v>0</v>
      </c>
      <c r="AP154" s="35">
        <f t="shared" si="650"/>
        <v>0</v>
      </c>
      <c r="AQ154" s="35">
        <f t="shared" si="650"/>
        <v>0</v>
      </c>
      <c r="AR154" s="35">
        <f t="shared" si="650"/>
        <v>0</v>
      </c>
      <c r="AS154" s="35">
        <f t="shared" si="650"/>
        <v>0</v>
      </c>
      <c r="AT154" s="35">
        <f t="shared" si="650"/>
        <v>0</v>
      </c>
      <c r="AU154" s="35">
        <f t="shared" si="650"/>
        <v>0</v>
      </c>
      <c r="AV154" s="35">
        <f t="shared" si="650"/>
        <v>0</v>
      </c>
      <c r="AW154" s="35">
        <f t="shared" si="650"/>
        <v>0</v>
      </c>
      <c r="AX154" s="35">
        <f t="shared" si="650"/>
        <v>0</v>
      </c>
      <c r="AY154" s="35">
        <f t="shared" si="650"/>
        <v>0</v>
      </c>
      <c r="AZ154" s="35">
        <f t="shared" si="650"/>
        <v>0</v>
      </c>
      <c r="BA154" s="35">
        <f t="shared" si="650"/>
        <v>0</v>
      </c>
      <c r="BB154" s="35">
        <f t="shared" si="650"/>
        <v>0</v>
      </c>
      <c r="BC154" s="35">
        <f t="shared" si="650"/>
        <v>0</v>
      </c>
      <c r="BD154" s="35">
        <f t="shared" si="650"/>
        <v>0</v>
      </c>
      <c r="BE154" s="35">
        <f t="shared" si="650"/>
        <v>0</v>
      </c>
      <c r="BF154" s="35">
        <f t="shared" si="650"/>
        <v>0</v>
      </c>
      <c r="BG154" s="33">
        <f t="shared" si="556"/>
        <v>0</v>
      </c>
      <c r="BI154" s="34">
        <f t="shared" si="578"/>
        <v>0</v>
      </c>
      <c r="BJ154" s="35">
        <f t="shared" ref="BJ154:BX154" si="651">BI154+($BY154-$BI154)/($BY$2-$BI$2)</f>
        <v>0</v>
      </c>
      <c r="BK154" s="35">
        <f t="shared" si="651"/>
        <v>0</v>
      </c>
      <c r="BL154" s="35">
        <f t="shared" si="651"/>
        <v>0</v>
      </c>
      <c r="BM154" s="35">
        <f t="shared" si="651"/>
        <v>0</v>
      </c>
      <c r="BN154" s="35">
        <f t="shared" si="651"/>
        <v>0</v>
      </c>
      <c r="BO154" s="35">
        <f t="shared" si="651"/>
        <v>0</v>
      </c>
      <c r="BP154" s="35">
        <f t="shared" si="651"/>
        <v>0</v>
      </c>
      <c r="BQ154" s="35">
        <f t="shared" si="651"/>
        <v>0</v>
      </c>
      <c r="BR154" s="35">
        <f t="shared" si="651"/>
        <v>0</v>
      </c>
      <c r="BS154" s="35">
        <f t="shared" si="651"/>
        <v>0</v>
      </c>
      <c r="BT154" s="35">
        <f t="shared" si="651"/>
        <v>0</v>
      </c>
      <c r="BU154" s="35">
        <f t="shared" si="651"/>
        <v>0</v>
      </c>
      <c r="BV154" s="35">
        <f t="shared" si="651"/>
        <v>0</v>
      </c>
      <c r="BW154" s="35">
        <f t="shared" si="651"/>
        <v>0</v>
      </c>
      <c r="BX154" s="35">
        <f t="shared" si="651"/>
        <v>0</v>
      </c>
      <c r="BY154" s="33">
        <f t="shared" si="550"/>
        <v>0</v>
      </c>
      <c r="BZ154" s="35">
        <f t="shared" ref="BZ154:CR154" si="652">BY154+($CS154-$BY154)/($CS$2-$BY$2)</f>
        <v>1.4999999999999999E-2</v>
      </c>
      <c r="CA154" s="35">
        <f t="shared" si="652"/>
        <v>0.03</v>
      </c>
      <c r="CB154" s="35">
        <f t="shared" si="652"/>
        <v>4.4999999999999998E-2</v>
      </c>
      <c r="CC154" s="35">
        <f t="shared" si="652"/>
        <v>0.06</v>
      </c>
      <c r="CD154" s="35">
        <f t="shared" si="652"/>
        <v>7.4999999999999997E-2</v>
      </c>
      <c r="CE154" s="35">
        <f t="shared" si="652"/>
        <v>0.09</v>
      </c>
      <c r="CF154" s="35">
        <f t="shared" si="652"/>
        <v>0.105</v>
      </c>
      <c r="CG154" s="35">
        <f t="shared" si="652"/>
        <v>0.12</v>
      </c>
      <c r="CH154" s="35">
        <f t="shared" si="652"/>
        <v>0.13500000000000001</v>
      </c>
      <c r="CI154" s="35">
        <f t="shared" si="652"/>
        <v>0.15000000000000002</v>
      </c>
      <c r="CJ154" s="35">
        <f t="shared" si="652"/>
        <v>0.16500000000000004</v>
      </c>
      <c r="CK154" s="35">
        <f t="shared" si="652"/>
        <v>0.18000000000000005</v>
      </c>
      <c r="CL154" s="35">
        <f t="shared" si="652"/>
        <v>0.19500000000000006</v>
      </c>
      <c r="CM154" s="35">
        <f t="shared" si="652"/>
        <v>0.21000000000000008</v>
      </c>
      <c r="CN154" s="35">
        <f t="shared" si="652"/>
        <v>0.22500000000000009</v>
      </c>
      <c r="CO154" s="35">
        <f t="shared" si="652"/>
        <v>0.2400000000000001</v>
      </c>
      <c r="CP154" s="35">
        <f t="shared" si="652"/>
        <v>0.25500000000000012</v>
      </c>
      <c r="CQ154" s="35">
        <f t="shared" si="652"/>
        <v>0.27000000000000013</v>
      </c>
      <c r="CR154" s="35">
        <f t="shared" si="652"/>
        <v>0.28500000000000014</v>
      </c>
      <c r="CS154" s="33">
        <f t="shared" si="552"/>
        <v>0.3</v>
      </c>
    </row>
    <row r="155" spans="1:97" s="332" customFormat="1" x14ac:dyDescent="0.35">
      <c r="A155" s="318" t="s">
        <v>213</v>
      </c>
      <c r="B155" s="319" t="s">
        <v>214</v>
      </c>
      <c r="C155" s="320" t="s">
        <v>230</v>
      </c>
      <c r="D155" s="321"/>
      <c r="E155" s="322" t="s">
        <v>21</v>
      </c>
      <c r="F155" s="396"/>
      <c r="G155" s="396"/>
      <c r="H155" s="323"/>
      <c r="I155" s="323"/>
      <c r="J155" s="324">
        <v>0</v>
      </c>
      <c r="K155" s="325">
        <v>0.2</v>
      </c>
      <c r="L155" s="326">
        <v>0</v>
      </c>
      <c r="M155" s="327">
        <v>0.3</v>
      </c>
      <c r="N155" s="328">
        <v>0</v>
      </c>
      <c r="O155" s="329">
        <v>0</v>
      </c>
      <c r="P155" s="330">
        <v>0</v>
      </c>
      <c r="Q155" s="331">
        <v>0</v>
      </c>
      <c r="R155" s="224">
        <f t="shared" si="644"/>
        <v>0</v>
      </c>
      <c r="S155" s="224">
        <f t="shared" si="644"/>
        <v>0</v>
      </c>
      <c r="T155" s="131">
        <f t="shared" si="610"/>
        <v>0</v>
      </c>
      <c r="U155" s="131">
        <f t="shared" si="615"/>
        <v>0.3</v>
      </c>
      <c r="W155" s="34">
        <f t="shared" si="575"/>
        <v>0</v>
      </c>
      <c r="X155" s="35">
        <f t="shared" ref="X155:AL155" si="653">W155+($AM155-$W155)/($AM$2-$W$2)</f>
        <v>0</v>
      </c>
      <c r="Y155" s="35">
        <f t="shared" si="653"/>
        <v>0</v>
      </c>
      <c r="Z155" s="35">
        <f t="shared" si="653"/>
        <v>0</v>
      </c>
      <c r="AA155" s="35">
        <f t="shared" si="653"/>
        <v>0</v>
      </c>
      <c r="AB155" s="35">
        <f t="shared" si="653"/>
        <v>0</v>
      </c>
      <c r="AC155" s="35">
        <f t="shared" si="653"/>
        <v>0</v>
      </c>
      <c r="AD155" s="35">
        <f t="shared" si="653"/>
        <v>0</v>
      </c>
      <c r="AE155" s="35">
        <f t="shared" si="653"/>
        <v>0</v>
      </c>
      <c r="AF155" s="35">
        <f t="shared" si="653"/>
        <v>0</v>
      </c>
      <c r="AG155" s="35">
        <f t="shared" si="653"/>
        <v>0</v>
      </c>
      <c r="AH155" s="35">
        <f t="shared" si="653"/>
        <v>0</v>
      </c>
      <c r="AI155" s="35">
        <f t="shared" si="653"/>
        <v>0</v>
      </c>
      <c r="AJ155" s="35">
        <f t="shared" si="653"/>
        <v>0</v>
      </c>
      <c r="AK155" s="35">
        <f t="shared" si="653"/>
        <v>0</v>
      </c>
      <c r="AL155" s="35">
        <f t="shared" si="653"/>
        <v>0</v>
      </c>
      <c r="AM155" s="33">
        <f t="shared" si="554"/>
        <v>0</v>
      </c>
      <c r="AN155" s="35">
        <f t="shared" ref="AN155:BF155" si="654">AM155+($BG155-$AM155)/($BG$2-$AM$2)</f>
        <v>0</v>
      </c>
      <c r="AO155" s="35">
        <f t="shared" si="654"/>
        <v>0</v>
      </c>
      <c r="AP155" s="35">
        <f t="shared" si="654"/>
        <v>0</v>
      </c>
      <c r="AQ155" s="35">
        <f t="shared" si="654"/>
        <v>0</v>
      </c>
      <c r="AR155" s="35">
        <f t="shared" si="654"/>
        <v>0</v>
      </c>
      <c r="AS155" s="35">
        <f t="shared" si="654"/>
        <v>0</v>
      </c>
      <c r="AT155" s="35">
        <f t="shared" si="654"/>
        <v>0</v>
      </c>
      <c r="AU155" s="35">
        <f t="shared" si="654"/>
        <v>0</v>
      </c>
      <c r="AV155" s="35">
        <f t="shared" si="654"/>
        <v>0</v>
      </c>
      <c r="AW155" s="35">
        <f t="shared" si="654"/>
        <v>0</v>
      </c>
      <c r="AX155" s="35">
        <f t="shared" si="654"/>
        <v>0</v>
      </c>
      <c r="AY155" s="35">
        <f t="shared" si="654"/>
        <v>0</v>
      </c>
      <c r="AZ155" s="35">
        <f t="shared" si="654"/>
        <v>0</v>
      </c>
      <c r="BA155" s="35">
        <f t="shared" si="654"/>
        <v>0</v>
      </c>
      <c r="BB155" s="35">
        <f t="shared" si="654"/>
        <v>0</v>
      </c>
      <c r="BC155" s="35">
        <f t="shared" si="654"/>
        <v>0</v>
      </c>
      <c r="BD155" s="35">
        <f t="shared" si="654"/>
        <v>0</v>
      </c>
      <c r="BE155" s="35">
        <f t="shared" si="654"/>
        <v>0</v>
      </c>
      <c r="BF155" s="35">
        <f t="shared" si="654"/>
        <v>0</v>
      </c>
      <c r="BG155" s="33">
        <f t="shared" si="556"/>
        <v>0</v>
      </c>
      <c r="BI155" s="34">
        <f t="shared" si="578"/>
        <v>0</v>
      </c>
      <c r="BJ155" s="35">
        <f t="shared" ref="BJ155:BX155" si="655">BI155+($BY155-$BI155)/($BY$2-$BI$2)</f>
        <v>0</v>
      </c>
      <c r="BK155" s="35">
        <f t="shared" si="655"/>
        <v>0</v>
      </c>
      <c r="BL155" s="35">
        <f t="shared" si="655"/>
        <v>0</v>
      </c>
      <c r="BM155" s="35">
        <f t="shared" si="655"/>
        <v>0</v>
      </c>
      <c r="BN155" s="35">
        <f t="shared" si="655"/>
        <v>0</v>
      </c>
      <c r="BO155" s="35">
        <f t="shared" si="655"/>
        <v>0</v>
      </c>
      <c r="BP155" s="35">
        <f t="shared" si="655"/>
        <v>0</v>
      </c>
      <c r="BQ155" s="35">
        <f t="shared" si="655"/>
        <v>0</v>
      </c>
      <c r="BR155" s="35">
        <f t="shared" si="655"/>
        <v>0</v>
      </c>
      <c r="BS155" s="35">
        <f t="shared" si="655"/>
        <v>0</v>
      </c>
      <c r="BT155" s="35">
        <f t="shared" si="655"/>
        <v>0</v>
      </c>
      <c r="BU155" s="35">
        <f t="shared" si="655"/>
        <v>0</v>
      </c>
      <c r="BV155" s="35">
        <f t="shared" si="655"/>
        <v>0</v>
      </c>
      <c r="BW155" s="35">
        <f t="shared" si="655"/>
        <v>0</v>
      </c>
      <c r="BX155" s="35">
        <f t="shared" si="655"/>
        <v>0</v>
      </c>
      <c r="BY155" s="33">
        <f t="shared" si="550"/>
        <v>0</v>
      </c>
      <c r="BZ155" s="35">
        <f t="shared" ref="BZ155:CR155" si="656">BY155+($CS155-$BY155)/($CS$2-$BY$2)</f>
        <v>1.4999999999999999E-2</v>
      </c>
      <c r="CA155" s="35">
        <f t="shared" si="656"/>
        <v>0.03</v>
      </c>
      <c r="CB155" s="35">
        <f t="shared" si="656"/>
        <v>4.4999999999999998E-2</v>
      </c>
      <c r="CC155" s="35">
        <f t="shared" si="656"/>
        <v>0.06</v>
      </c>
      <c r="CD155" s="35">
        <f t="shared" si="656"/>
        <v>7.4999999999999997E-2</v>
      </c>
      <c r="CE155" s="35">
        <f t="shared" si="656"/>
        <v>0.09</v>
      </c>
      <c r="CF155" s="35">
        <f t="shared" si="656"/>
        <v>0.105</v>
      </c>
      <c r="CG155" s="35">
        <f t="shared" si="656"/>
        <v>0.12</v>
      </c>
      <c r="CH155" s="35">
        <f t="shared" si="656"/>
        <v>0.13500000000000001</v>
      </c>
      <c r="CI155" s="35">
        <f t="shared" si="656"/>
        <v>0.15000000000000002</v>
      </c>
      <c r="CJ155" s="35">
        <f t="shared" si="656"/>
        <v>0.16500000000000004</v>
      </c>
      <c r="CK155" s="35">
        <f t="shared" si="656"/>
        <v>0.18000000000000005</v>
      </c>
      <c r="CL155" s="35">
        <f t="shared" si="656"/>
        <v>0.19500000000000006</v>
      </c>
      <c r="CM155" s="35">
        <f t="shared" si="656"/>
        <v>0.21000000000000008</v>
      </c>
      <c r="CN155" s="35">
        <f t="shared" si="656"/>
        <v>0.22500000000000009</v>
      </c>
      <c r="CO155" s="35">
        <f t="shared" si="656"/>
        <v>0.2400000000000001</v>
      </c>
      <c r="CP155" s="35">
        <f t="shared" si="656"/>
        <v>0.25500000000000012</v>
      </c>
      <c r="CQ155" s="35">
        <f t="shared" si="656"/>
        <v>0.27000000000000013</v>
      </c>
      <c r="CR155" s="35">
        <f t="shared" si="656"/>
        <v>0.28500000000000014</v>
      </c>
      <c r="CS155" s="33">
        <f t="shared" si="552"/>
        <v>0.3</v>
      </c>
    </row>
    <row r="156" spans="1:97" s="332" customFormat="1" x14ac:dyDescent="0.35">
      <c r="A156" s="333" t="s">
        <v>213</v>
      </c>
      <c r="B156" s="334" t="s">
        <v>214</v>
      </c>
      <c r="C156" s="335" t="s">
        <v>231</v>
      </c>
      <c r="D156" s="336"/>
      <c r="E156" s="337" t="s">
        <v>21</v>
      </c>
      <c r="F156" s="396"/>
      <c r="G156" s="396"/>
      <c r="H156" s="323"/>
      <c r="I156" s="323"/>
      <c r="J156" s="338">
        <v>0</v>
      </c>
      <c r="K156" s="339">
        <v>0</v>
      </c>
      <c r="L156" s="340">
        <v>0</v>
      </c>
      <c r="M156" s="341">
        <v>0.3</v>
      </c>
      <c r="N156" s="342">
        <v>0</v>
      </c>
      <c r="O156" s="343">
        <v>0</v>
      </c>
      <c r="P156" s="344">
        <v>0</v>
      </c>
      <c r="Q156" s="345">
        <v>0</v>
      </c>
      <c r="R156" s="224">
        <f t="shared" si="644"/>
        <v>0</v>
      </c>
      <c r="S156" s="224">
        <f t="shared" si="644"/>
        <v>0</v>
      </c>
      <c r="T156" s="131">
        <f t="shared" si="610"/>
        <v>0</v>
      </c>
      <c r="U156" s="131">
        <f t="shared" si="615"/>
        <v>0.3</v>
      </c>
      <c r="W156" s="34">
        <f t="shared" si="575"/>
        <v>0</v>
      </c>
      <c r="X156" s="35">
        <f t="shared" ref="X156:AL156" si="657">W156+($AM156-$W156)/($AM$2-$W$2)</f>
        <v>0</v>
      </c>
      <c r="Y156" s="35">
        <f t="shared" si="657"/>
        <v>0</v>
      </c>
      <c r="Z156" s="35">
        <f t="shared" si="657"/>
        <v>0</v>
      </c>
      <c r="AA156" s="35">
        <f t="shared" si="657"/>
        <v>0</v>
      </c>
      <c r="AB156" s="35">
        <f t="shared" si="657"/>
        <v>0</v>
      </c>
      <c r="AC156" s="35">
        <f t="shared" si="657"/>
        <v>0</v>
      </c>
      <c r="AD156" s="35">
        <f t="shared" si="657"/>
        <v>0</v>
      </c>
      <c r="AE156" s="35">
        <f t="shared" si="657"/>
        <v>0</v>
      </c>
      <c r="AF156" s="35">
        <f t="shared" si="657"/>
        <v>0</v>
      </c>
      <c r="AG156" s="35">
        <f t="shared" si="657"/>
        <v>0</v>
      </c>
      <c r="AH156" s="35">
        <f t="shared" si="657"/>
        <v>0</v>
      </c>
      <c r="AI156" s="35">
        <f t="shared" si="657"/>
        <v>0</v>
      </c>
      <c r="AJ156" s="35">
        <f t="shared" si="657"/>
        <v>0</v>
      </c>
      <c r="AK156" s="35">
        <f t="shared" si="657"/>
        <v>0</v>
      </c>
      <c r="AL156" s="35">
        <f t="shared" si="657"/>
        <v>0</v>
      </c>
      <c r="AM156" s="33">
        <f t="shared" si="554"/>
        <v>0</v>
      </c>
      <c r="AN156" s="35">
        <f t="shared" ref="AN156:BF156" si="658">AM156+($BG156-$AM156)/($BG$2-$AM$2)</f>
        <v>0</v>
      </c>
      <c r="AO156" s="35">
        <f t="shared" si="658"/>
        <v>0</v>
      </c>
      <c r="AP156" s="35">
        <f t="shared" si="658"/>
        <v>0</v>
      </c>
      <c r="AQ156" s="35">
        <f t="shared" si="658"/>
        <v>0</v>
      </c>
      <c r="AR156" s="35">
        <f t="shared" si="658"/>
        <v>0</v>
      </c>
      <c r="AS156" s="35">
        <f t="shared" si="658"/>
        <v>0</v>
      </c>
      <c r="AT156" s="35">
        <f t="shared" si="658"/>
        <v>0</v>
      </c>
      <c r="AU156" s="35">
        <f t="shared" si="658"/>
        <v>0</v>
      </c>
      <c r="AV156" s="35">
        <f t="shared" si="658"/>
        <v>0</v>
      </c>
      <c r="AW156" s="35">
        <f t="shared" si="658"/>
        <v>0</v>
      </c>
      <c r="AX156" s="35">
        <f t="shared" si="658"/>
        <v>0</v>
      </c>
      <c r="AY156" s="35">
        <f t="shared" si="658"/>
        <v>0</v>
      </c>
      <c r="AZ156" s="35">
        <f t="shared" si="658"/>
        <v>0</v>
      </c>
      <c r="BA156" s="35">
        <f t="shared" si="658"/>
        <v>0</v>
      </c>
      <c r="BB156" s="35">
        <f t="shared" si="658"/>
        <v>0</v>
      </c>
      <c r="BC156" s="35">
        <f t="shared" si="658"/>
        <v>0</v>
      </c>
      <c r="BD156" s="35">
        <f t="shared" si="658"/>
        <v>0</v>
      </c>
      <c r="BE156" s="35">
        <f t="shared" si="658"/>
        <v>0</v>
      </c>
      <c r="BF156" s="35">
        <f t="shared" si="658"/>
        <v>0</v>
      </c>
      <c r="BG156" s="33">
        <f t="shared" si="556"/>
        <v>0</v>
      </c>
      <c r="BI156" s="34">
        <f t="shared" si="578"/>
        <v>0</v>
      </c>
      <c r="BJ156" s="35">
        <f t="shared" ref="BJ156:BX156" si="659">BI156+($BY156-$BI156)/($BY$2-$BI$2)</f>
        <v>0</v>
      </c>
      <c r="BK156" s="35">
        <f t="shared" si="659"/>
        <v>0</v>
      </c>
      <c r="BL156" s="35">
        <f t="shared" si="659"/>
        <v>0</v>
      </c>
      <c r="BM156" s="35">
        <f t="shared" si="659"/>
        <v>0</v>
      </c>
      <c r="BN156" s="35">
        <f t="shared" si="659"/>
        <v>0</v>
      </c>
      <c r="BO156" s="35">
        <f t="shared" si="659"/>
        <v>0</v>
      </c>
      <c r="BP156" s="35">
        <f t="shared" si="659"/>
        <v>0</v>
      </c>
      <c r="BQ156" s="35">
        <f t="shared" si="659"/>
        <v>0</v>
      </c>
      <c r="BR156" s="35">
        <f t="shared" si="659"/>
        <v>0</v>
      </c>
      <c r="BS156" s="35">
        <f t="shared" si="659"/>
        <v>0</v>
      </c>
      <c r="BT156" s="35">
        <f t="shared" si="659"/>
        <v>0</v>
      </c>
      <c r="BU156" s="35">
        <f t="shared" si="659"/>
        <v>0</v>
      </c>
      <c r="BV156" s="35">
        <f t="shared" si="659"/>
        <v>0</v>
      </c>
      <c r="BW156" s="35">
        <f t="shared" si="659"/>
        <v>0</v>
      </c>
      <c r="BX156" s="35">
        <f t="shared" si="659"/>
        <v>0</v>
      </c>
      <c r="BY156" s="33">
        <f t="shared" si="550"/>
        <v>0</v>
      </c>
      <c r="BZ156" s="35">
        <f t="shared" ref="BZ156:CR156" si="660">BY156+($CS156-$BY156)/($CS$2-$BY$2)</f>
        <v>1.4999999999999999E-2</v>
      </c>
      <c r="CA156" s="35">
        <f t="shared" si="660"/>
        <v>0.03</v>
      </c>
      <c r="CB156" s="35">
        <f t="shared" si="660"/>
        <v>4.4999999999999998E-2</v>
      </c>
      <c r="CC156" s="35">
        <f t="shared" si="660"/>
        <v>0.06</v>
      </c>
      <c r="CD156" s="35">
        <f t="shared" si="660"/>
        <v>7.4999999999999997E-2</v>
      </c>
      <c r="CE156" s="35">
        <f t="shared" si="660"/>
        <v>0.09</v>
      </c>
      <c r="CF156" s="35">
        <f t="shared" si="660"/>
        <v>0.105</v>
      </c>
      <c r="CG156" s="35">
        <f t="shared" si="660"/>
        <v>0.12</v>
      </c>
      <c r="CH156" s="35">
        <f t="shared" si="660"/>
        <v>0.13500000000000001</v>
      </c>
      <c r="CI156" s="35">
        <f t="shared" si="660"/>
        <v>0.15000000000000002</v>
      </c>
      <c r="CJ156" s="35">
        <f t="shared" si="660"/>
        <v>0.16500000000000004</v>
      </c>
      <c r="CK156" s="35">
        <f t="shared" si="660"/>
        <v>0.18000000000000005</v>
      </c>
      <c r="CL156" s="35">
        <f t="shared" si="660"/>
        <v>0.19500000000000006</v>
      </c>
      <c r="CM156" s="35">
        <f t="shared" si="660"/>
        <v>0.21000000000000008</v>
      </c>
      <c r="CN156" s="35">
        <f t="shared" si="660"/>
        <v>0.22500000000000009</v>
      </c>
      <c r="CO156" s="35">
        <f t="shared" si="660"/>
        <v>0.2400000000000001</v>
      </c>
      <c r="CP156" s="35">
        <f t="shared" si="660"/>
        <v>0.25500000000000012</v>
      </c>
      <c r="CQ156" s="35">
        <f t="shared" si="660"/>
        <v>0.27000000000000013</v>
      </c>
      <c r="CR156" s="35">
        <f t="shared" si="660"/>
        <v>0.28500000000000014</v>
      </c>
      <c r="CS156" s="33">
        <f t="shared" si="552"/>
        <v>0.3</v>
      </c>
    </row>
    <row r="157" spans="1:97" hidden="1" x14ac:dyDescent="0.35">
      <c r="A157" s="170" t="s">
        <v>213</v>
      </c>
      <c r="B157" s="63" t="s">
        <v>48</v>
      </c>
      <c r="C157" s="281" t="s">
        <v>215</v>
      </c>
      <c r="D157" s="281"/>
      <c r="E157" s="281"/>
      <c r="F157" s="282"/>
      <c r="G157" s="283">
        <v>1.2079603580562699</v>
      </c>
      <c r="H157" s="283"/>
      <c r="I157" s="283"/>
      <c r="J157" s="284"/>
      <c r="K157" s="285"/>
      <c r="L157" s="286"/>
      <c r="M157" s="287"/>
      <c r="N157" s="288"/>
      <c r="O157" s="289"/>
      <c r="P157" s="290"/>
      <c r="Q157" s="291"/>
      <c r="W157" s="34">
        <f t="shared" si="575"/>
        <v>1.2079603580562699</v>
      </c>
      <c r="X157" s="35">
        <f t="shared" ref="X157:AL157" si="661">W157+($AM157-$W157)/($AM$2-$W$2)</f>
        <v>1.1324628356777531</v>
      </c>
      <c r="Y157" s="35">
        <f t="shared" si="661"/>
        <v>1.0569653132992363</v>
      </c>
      <c r="Z157" s="35">
        <f t="shared" si="661"/>
        <v>0.98146779092071945</v>
      </c>
      <c r="AA157" s="35">
        <f t="shared" si="661"/>
        <v>0.90597026854220264</v>
      </c>
      <c r="AB157" s="35">
        <f t="shared" si="661"/>
        <v>0.83047274616368583</v>
      </c>
      <c r="AC157" s="35">
        <f t="shared" si="661"/>
        <v>0.75497522378516901</v>
      </c>
      <c r="AD157" s="35">
        <f t="shared" si="661"/>
        <v>0.6794777014066522</v>
      </c>
      <c r="AE157" s="35">
        <f t="shared" si="661"/>
        <v>0.60398017902813539</v>
      </c>
      <c r="AF157" s="35">
        <f t="shared" si="661"/>
        <v>0.52848265664961858</v>
      </c>
      <c r="AG157" s="35">
        <f t="shared" si="661"/>
        <v>0.45298513427110171</v>
      </c>
      <c r="AH157" s="35">
        <f t="shared" si="661"/>
        <v>0.37748761189258484</v>
      </c>
      <c r="AI157" s="35">
        <f t="shared" si="661"/>
        <v>0.30199008951406797</v>
      </c>
      <c r="AJ157" s="35">
        <f t="shared" si="661"/>
        <v>0.2264925671355511</v>
      </c>
      <c r="AK157" s="35">
        <f t="shared" si="661"/>
        <v>0.15099504475703424</v>
      </c>
      <c r="AL157" s="35">
        <f t="shared" si="661"/>
        <v>7.5497522378517368E-2</v>
      </c>
      <c r="AM157" s="33">
        <f t="shared" si="554"/>
        <v>0</v>
      </c>
      <c r="AN157" s="35">
        <f t="shared" ref="AN157:BF157" si="662">AM157+($BG157-$AM157)/($BG$2-$AM$2)</f>
        <v>0</v>
      </c>
      <c r="AO157" s="35">
        <f t="shared" si="662"/>
        <v>0</v>
      </c>
      <c r="AP157" s="35">
        <f t="shared" si="662"/>
        <v>0</v>
      </c>
      <c r="AQ157" s="35">
        <f t="shared" si="662"/>
        <v>0</v>
      </c>
      <c r="AR157" s="35">
        <f t="shared" si="662"/>
        <v>0</v>
      </c>
      <c r="AS157" s="35">
        <f t="shared" si="662"/>
        <v>0</v>
      </c>
      <c r="AT157" s="35">
        <f t="shared" si="662"/>
        <v>0</v>
      </c>
      <c r="AU157" s="35">
        <f t="shared" si="662"/>
        <v>0</v>
      </c>
      <c r="AV157" s="35">
        <f t="shared" si="662"/>
        <v>0</v>
      </c>
      <c r="AW157" s="35">
        <f t="shared" si="662"/>
        <v>0</v>
      </c>
      <c r="AX157" s="35">
        <f t="shared" si="662"/>
        <v>0</v>
      </c>
      <c r="AY157" s="35">
        <f t="shared" si="662"/>
        <v>0</v>
      </c>
      <c r="AZ157" s="35">
        <f t="shared" si="662"/>
        <v>0</v>
      </c>
      <c r="BA157" s="35">
        <f t="shared" si="662"/>
        <v>0</v>
      </c>
      <c r="BB157" s="35">
        <f t="shared" si="662"/>
        <v>0</v>
      </c>
      <c r="BC157" s="35">
        <f t="shared" si="662"/>
        <v>0</v>
      </c>
      <c r="BD157" s="35">
        <f t="shared" si="662"/>
        <v>0</v>
      </c>
      <c r="BE157" s="35">
        <f t="shared" si="662"/>
        <v>0</v>
      </c>
      <c r="BF157" s="35">
        <f t="shared" si="662"/>
        <v>0</v>
      </c>
      <c r="BG157" s="33">
        <f t="shared" si="556"/>
        <v>0</v>
      </c>
      <c r="BI157" s="34">
        <f t="shared" si="578"/>
        <v>1.2079603580562699</v>
      </c>
      <c r="BJ157" s="35">
        <f t="shared" ref="BJ157:BX157" si="663">BI157+($BY157-$BI157)/($BY$2-$BI$2)</f>
        <v>1.1324628356777531</v>
      </c>
      <c r="BK157" s="35">
        <f t="shared" si="663"/>
        <v>1.0569653132992363</v>
      </c>
      <c r="BL157" s="35">
        <f t="shared" si="663"/>
        <v>0.98146779092071945</v>
      </c>
      <c r="BM157" s="35">
        <f t="shared" si="663"/>
        <v>0.90597026854220264</v>
      </c>
      <c r="BN157" s="35">
        <f t="shared" si="663"/>
        <v>0.83047274616368583</v>
      </c>
      <c r="BO157" s="35">
        <f t="shared" si="663"/>
        <v>0.75497522378516901</v>
      </c>
      <c r="BP157" s="35">
        <f t="shared" si="663"/>
        <v>0.6794777014066522</v>
      </c>
      <c r="BQ157" s="35">
        <f t="shared" si="663"/>
        <v>0.60398017902813539</v>
      </c>
      <c r="BR157" s="35">
        <f t="shared" si="663"/>
        <v>0.52848265664961858</v>
      </c>
      <c r="BS157" s="35">
        <f t="shared" si="663"/>
        <v>0.45298513427110171</v>
      </c>
      <c r="BT157" s="35">
        <f t="shared" si="663"/>
        <v>0.37748761189258484</v>
      </c>
      <c r="BU157" s="35">
        <f t="shared" si="663"/>
        <v>0.30199008951406797</v>
      </c>
      <c r="BV157" s="35">
        <f t="shared" si="663"/>
        <v>0.2264925671355511</v>
      </c>
      <c r="BW157" s="35">
        <f t="shared" si="663"/>
        <v>0.15099504475703424</v>
      </c>
      <c r="BX157" s="35">
        <f t="shared" si="663"/>
        <v>7.5497522378517368E-2</v>
      </c>
      <c r="BY157" s="33">
        <f t="shared" si="550"/>
        <v>0</v>
      </c>
      <c r="BZ157" s="35">
        <f t="shared" ref="BZ157:CR157" si="664">BY157+($CS157-$BY157)/($CS$2-$BY$2)</f>
        <v>0</v>
      </c>
      <c r="CA157" s="35">
        <f t="shared" si="664"/>
        <v>0</v>
      </c>
      <c r="CB157" s="35">
        <f t="shared" si="664"/>
        <v>0</v>
      </c>
      <c r="CC157" s="35">
        <f t="shared" si="664"/>
        <v>0</v>
      </c>
      <c r="CD157" s="35">
        <f t="shared" si="664"/>
        <v>0</v>
      </c>
      <c r="CE157" s="35">
        <f t="shared" si="664"/>
        <v>0</v>
      </c>
      <c r="CF157" s="35">
        <f t="shared" si="664"/>
        <v>0</v>
      </c>
      <c r="CG157" s="35">
        <f t="shared" si="664"/>
        <v>0</v>
      </c>
      <c r="CH157" s="35">
        <f t="shared" si="664"/>
        <v>0</v>
      </c>
      <c r="CI157" s="35">
        <f t="shared" si="664"/>
        <v>0</v>
      </c>
      <c r="CJ157" s="35">
        <f t="shared" si="664"/>
        <v>0</v>
      </c>
      <c r="CK157" s="35">
        <f t="shared" si="664"/>
        <v>0</v>
      </c>
      <c r="CL157" s="35">
        <f t="shared" si="664"/>
        <v>0</v>
      </c>
      <c r="CM157" s="35">
        <f t="shared" si="664"/>
        <v>0</v>
      </c>
      <c r="CN157" s="35">
        <f t="shared" si="664"/>
        <v>0</v>
      </c>
      <c r="CO157" s="35">
        <f t="shared" si="664"/>
        <v>0</v>
      </c>
      <c r="CP157" s="35">
        <f t="shared" si="664"/>
        <v>0</v>
      </c>
      <c r="CQ157" s="35">
        <f t="shared" si="664"/>
        <v>0</v>
      </c>
      <c r="CR157" s="35">
        <f t="shared" si="664"/>
        <v>0</v>
      </c>
      <c r="CS157" s="33">
        <f t="shared" si="552"/>
        <v>0</v>
      </c>
    </row>
    <row r="158" spans="1:97" hidden="1" x14ac:dyDescent="0.35">
      <c r="A158" s="170" t="s">
        <v>213</v>
      </c>
      <c r="B158" s="63" t="s">
        <v>48</v>
      </c>
      <c r="C158" s="281" t="s">
        <v>232</v>
      </c>
      <c r="D158" s="281"/>
      <c r="E158" s="281"/>
      <c r="F158" s="282"/>
      <c r="G158" s="283">
        <v>1</v>
      </c>
      <c r="H158" s="283"/>
      <c r="I158" s="283"/>
      <c r="J158" s="284"/>
      <c r="K158" s="285"/>
      <c r="L158" s="286"/>
      <c r="M158" s="287"/>
      <c r="N158" s="288"/>
      <c r="O158" s="289"/>
      <c r="P158" s="290"/>
      <c r="Q158" s="291"/>
      <c r="W158" s="34">
        <f t="shared" si="575"/>
        <v>1</v>
      </c>
      <c r="X158" s="35">
        <f t="shared" ref="X158:AL158" si="665">W158+($AM158-$W158)/($AM$2-$W$2)</f>
        <v>0.9375</v>
      </c>
      <c r="Y158" s="35">
        <f t="shared" si="665"/>
        <v>0.875</v>
      </c>
      <c r="Z158" s="35">
        <f t="shared" si="665"/>
        <v>0.8125</v>
      </c>
      <c r="AA158" s="35">
        <f t="shared" si="665"/>
        <v>0.75</v>
      </c>
      <c r="AB158" s="35">
        <f t="shared" si="665"/>
        <v>0.6875</v>
      </c>
      <c r="AC158" s="35">
        <f t="shared" si="665"/>
        <v>0.625</v>
      </c>
      <c r="AD158" s="35">
        <f t="shared" si="665"/>
        <v>0.5625</v>
      </c>
      <c r="AE158" s="35">
        <f t="shared" si="665"/>
        <v>0.5</v>
      </c>
      <c r="AF158" s="35">
        <f t="shared" si="665"/>
        <v>0.4375</v>
      </c>
      <c r="AG158" s="35">
        <f t="shared" si="665"/>
        <v>0.375</v>
      </c>
      <c r="AH158" s="35">
        <f t="shared" si="665"/>
        <v>0.3125</v>
      </c>
      <c r="AI158" s="35">
        <f t="shared" si="665"/>
        <v>0.25</v>
      </c>
      <c r="AJ158" s="35">
        <f t="shared" si="665"/>
        <v>0.1875</v>
      </c>
      <c r="AK158" s="35">
        <f t="shared" si="665"/>
        <v>0.125</v>
      </c>
      <c r="AL158" s="35">
        <f t="shared" si="665"/>
        <v>6.25E-2</v>
      </c>
      <c r="AM158" s="33">
        <f t="shared" si="554"/>
        <v>0</v>
      </c>
      <c r="AN158" s="35">
        <f t="shared" ref="AN158:BF158" si="666">AM158+($BG158-$AM158)/($BG$2-$AM$2)</f>
        <v>0</v>
      </c>
      <c r="AO158" s="35">
        <f t="shared" si="666"/>
        <v>0</v>
      </c>
      <c r="AP158" s="35">
        <f t="shared" si="666"/>
        <v>0</v>
      </c>
      <c r="AQ158" s="35">
        <f t="shared" si="666"/>
        <v>0</v>
      </c>
      <c r="AR158" s="35">
        <f t="shared" si="666"/>
        <v>0</v>
      </c>
      <c r="AS158" s="35">
        <f t="shared" si="666"/>
        <v>0</v>
      </c>
      <c r="AT158" s="35">
        <f t="shared" si="666"/>
        <v>0</v>
      </c>
      <c r="AU158" s="35">
        <f t="shared" si="666"/>
        <v>0</v>
      </c>
      <c r="AV158" s="35">
        <f t="shared" si="666"/>
        <v>0</v>
      </c>
      <c r="AW158" s="35">
        <f t="shared" si="666"/>
        <v>0</v>
      </c>
      <c r="AX158" s="35">
        <f t="shared" si="666"/>
        <v>0</v>
      </c>
      <c r="AY158" s="35">
        <f t="shared" si="666"/>
        <v>0</v>
      </c>
      <c r="AZ158" s="35">
        <f t="shared" si="666"/>
        <v>0</v>
      </c>
      <c r="BA158" s="35">
        <f t="shared" si="666"/>
        <v>0</v>
      </c>
      <c r="BB158" s="35">
        <f t="shared" si="666"/>
        <v>0</v>
      </c>
      <c r="BC158" s="35">
        <f t="shared" si="666"/>
        <v>0</v>
      </c>
      <c r="BD158" s="35">
        <f t="shared" si="666"/>
        <v>0</v>
      </c>
      <c r="BE158" s="35">
        <f t="shared" si="666"/>
        <v>0</v>
      </c>
      <c r="BF158" s="35">
        <f t="shared" si="666"/>
        <v>0</v>
      </c>
      <c r="BG158" s="33">
        <f t="shared" si="556"/>
        <v>0</v>
      </c>
      <c r="BI158" s="34">
        <f t="shared" si="578"/>
        <v>1</v>
      </c>
      <c r="BJ158" s="35">
        <f t="shared" ref="BJ158:BX158" si="667">BI158+($BY158-$BI158)/($BY$2-$BI$2)</f>
        <v>0.9375</v>
      </c>
      <c r="BK158" s="35">
        <f t="shared" si="667"/>
        <v>0.875</v>
      </c>
      <c r="BL158" s="35">
        <f t="shared" si="667"/>
        <v>0.8125</v>
      </c>
      <c r="BM158" s="35">
        <f t="shared" si="667"/>
        <v>0.75</v>
      </c>
      <c r="BN158" s="35">
        <f t="shared" si="667"/>
        <v>0.6875</v>
      </c>
      <c r="BO158" s="35">
        <f t="shared" si="667"/>
        <v>0.625</v>
      </c>
      <c r="BP158" s="35">
        <f t="shared" si="667"/>
        <v>0.5625</v>
      </c>
      <c r="BQ158" s="35">
        <f t="shared" si="667"/>
        <v>0.5</v>
      </c>
      <c r="BR158" s="35">
        <f t="shared" si="667"/>
        <v>0.4375</v>
      </c>
      <c r="BS158" s="35">
        <f t="shared" si="667"/>
        <v>0.375</v>
      </c>
      <c r="BT158" s="35">
        <f t="shared" si="667"/>
        <v>0.3125</v>
      </c>
      <c r="BU158" s="35">
        <f t="shared" si="667"/>
        <v>0.25</v>
      </c>
      <c r="BV158" s="35">
        <f t="shared" si="667"/>
        <v>0.1875</v>
      </c>
      <c r="BW158" s="35">
        <f t="shared" si="667"/>
        <v>0.125</v>
      </c>
      <c r="BX158" s="35">
        <f t="shared" si="667"/>
        <v>6.25E-2</v>
      </c>
      <c r="BY158" s="33">
        <f t="shared" si="550"/>
        <v>0</v>
      </c>
      <c r="BZ158" s="35">
        <f t="shared" ref="BZ158:CR158" si="668">BY158+($CS158-$BY158)/($CS$2-$BY$2)</f>
        <v>0</v>
      </c>
      <c r="CA158" s="35">
        <f t="shared" si="668"/>
        <v>0</v>
      </c>
      <c r="CB158" s="35">
        <f t="shared" si="668"/>
        <v>0</v>
      </c>
      <c r="CC158" s="35">
        <f t="shared" si="668"/>
        <v>0</v>
      </c>
      <c r="CD158" s="35">
        <f t="shared" si="668"/>
        <v>0</v>
      </c>
      <c r="CE158" s="35">
        <f t="shared" si="668"/>
        <v>0</v>
      </c>
      <c r="CF158" s="35">
        <f t="shared" si="668"/>
        <v>0</v>
      </c>
      <c r="CG158" s="35">
        <f t="shared" si="668"/>
        <v>0</v>
      </c>
      <c r="CH158" s="35">
        <f t="shared" si="668"/>
        <v>0</v>
      </c>
      <c r="CI158" s="35">
        <f t="shared" si="668"/>
        <v>0</v>
      </c>
      <c r="CJ158" s="35">
        <f t="shared" si="668"/>
        <v>0</v>
      </c>
      <c r="CK158" s="35">
        <f t="shared" si="668"/>
        <v>0</v>
      </c>
      <c r="CL158" s="35">
        <f t="shared" si="668"/>
        <v>0</v>
      </c>
      <c r="CM158" s="35">
        <f t="shared" si="668"/>
        <v>0</v>
      </c>
      <c r="CN158" s="35">
        <f t="shared" si="668"/>
        <v>0</v>
      </c>
      <c r="CO158" s="35">
        <f t="shared" si="668"/>
        <v>0</v>
      </c>
      <c r="CP158" s="35">
        <f t="shared" si="668"/>
        <v>0</v>
      </c>
      <c r="CQ158" s="35">
        <f t="shared" si="668"/>
        <v>0</v>
      </c>
      <c r="CR158" s="35">
        <f t="shared" si="668"/>
        <v>0</v>
      </c>
      <c r="CS158" s="33">
        <f t="shared" si="552"/>
        <v>0</v>
      </c>
    </row>
    <row r="159" spans="1:97" hidden="1" x14ac:dyDescent="0.35">
      <c r="A159" s="170" t="s">
        <v>213</v>
      </c>
      <c r="B159" s="63" t="s">
        <v>48</v>
      </c>
      <c r="C159" s="281" t="s">
        <v>217</v>
      </c>
      <c r="D159" s="281"/>
      <c r="E159" s="281"/>
      <c r="F159" s="282"/>
      <c r="G159" s="283">
        <v>0.72735116479723905</v>
      </c>
      <c r="H159" s="283"/>
      <c r="I159" s="283"/>
      <c r="J159" s="284"/>
      <c r="K159" s="285"/>
      <c r="L159" s="286"/>
      <c r="M159" s="287"/>
      <c r="N159" s="288"/>
      <c r="O159" s="289"/>
      <c r="P159" s="290"/>
      <c r="Q159" s="291"/>
      <c r="W159" s="34">
        <f t="shared" si="575"/>
        <v>0.72735116479723905</v>
      </c>
      <c r="X159" s="35">
        <f t="shared" ref="X159:AL159" si="669">W159+($AM159-$W159)/($AM$2-$W$2)</f>
        <v>0.68189171699741158</v>
      </c>
      <c r="Y159" s="35">
        <f t="shared" si="669"/>
        <v>0.63643226919758411</v>
      </c>
      <c r="Z159" s="35">
        <f t="shared" si="669"/>
        <v>0.59097282139775664</v>
      </c>
      <c r="AA159" s="35">
        <f t="shared" si="669"/>
        <v>0.54551337359792917</v>
      </c>
      <c r="AB159" s="35">
        <f t="shared" si="669"/>
        <v>0.50005392579810171</v>
      </c>
      <c r="AC159" s="35">
        <f t="shared" si="669"/>
        <v>0.45459447799827424</v>
      </c>
      <c r="AD159" s="35">
        <f t="shared" si="669"/>
        <v>0.40913503019844677</v>
      </c>
      <c r="AE159" s="35">
        <f t="shared" si="669"/>
        <v>0.3636755823986193</v>
      </c>
      <c r="AF159" s="35">
        <f t="shared" si="669"/>
        <v>0.31821613459879183</v>
      </c>
      <c r="AG159" s="35">
        <f t="shared" si="669"/>
        <v>0.27275668679896437</v>
      </c>
      <c r="AH159" s="35">
        <f t="shared" si="669"/>
        <v>0.22729723899913692</v>
      </c>
      <c r="AI159" s="35">
        <f t="shared" si="669"/>
        <v>0.18183779119930948</v>
      </c>
      <c r="AJ159" s="35">
        <f t="shared" si="669"/>
        <v>0.13637834339948204</v>
      </c>
      <c r="AK159" s="35">
        <f t="shared" si="669"/>
        <v>9.0918895599654603E-2</v>
      </c>
      <c r="AL159" s="35">
        <f t="shared" si="669"/>
        <v>4.5459447799827163E-2</v>
      </c>
      <c r="AM159" s="33">
        <f t="shared" si="554"/>
        <v>0</v>
      </c>
      <c r="AN159" s="35">
        <f t="shared" ref="AN159:BF159" si="670">AM159+($BG159-$AM159)/($BG$2-$AM$2)</f>
        <v>0</v>
      </c>
      <c r="AO159" s="35">
        <f t="shared" si="670"/>
        <v>0</v>
      </c>
      <c r="AP159" s="35">
        <f t="shared" si="670"/>
        <v>0</v>
      </c>
      <c r="AQ159" s="35">
        <f t="shared" si="670"/>
        <v>0</v>
      </c>
      <c r="AR159" s="35">
        <f t="shared" si="670"/>
        <v>0</v>
      </c>
      <c r="AS159" s="35">
        <f t="shared" si="670"/>
        <v>0</v>
      </c>
      <c r="AT159" s="35">
        <f t="shared" si="670"/>
        <v>0</v>
      </c>
      <c r="AU159" s="35">
        <f t="shared" si="670"/>
        <v>0</v>
      </c>
      <c r="AV159" s="35">
        <f t="shared" si="670"/>
        <v>0</v>
      </c>
      <c r="AW159" s="35">
        <f t="shared" si="670"/>
        <v>0</v>
      </c>
      <c r="AX159" s="35">
        <f t="shared" si="670"/>
        <v>0</v>
      </c>
      <c r="AY159" s="35">
        <f t="shared" si="670"/>
        <v>0</v>
      </c>
      <c r="AZ159" s="35">
        <f t="shared" si="670"/>
        <v>0</v>
      </c>
      <c r="BA159" s="35">
        <f t="shared" si="670"/>
        <v>0</v>
      </c>
      <c r="BB159" s="35">
        <f t="shared" si="670"/>
        <v>0</v>
      </c>
      <c r="BC159" s="35">
        <f t="shared" si="670"/>
        <v>0</v>
      </c>
      <c r="BD159" s="35">
        <f t="shared" si="670"/>
        <v>0</v>
      </c>
      <c r="BE159" s="35">
        <f t="shared" si="670"/>
        <v>0</v>
      </c>
      <c r="BF159" s="35">
        <f t="shared" si="670"/>
        <v>0</v>
      </c>
      <c r="BG159" s="33">
        <f t="shared" si="556"/>
        <v>0</v>
      </c>
      <c r="BI159" s="34">
        <f t="shared" si="578"/>
        <v>0.72735116479723905</v>
      </c>
      <c r="BJ159" s="35">
        <f t="shared" ref="BJ159:BX159" si="671">BI159+($BY159-$BI159)/($BY$2-$BI$2)</f>
        <v>0.68189171699741158</v>
      </c>
      <c r="BK159" s="35">
        <f t="shared" si="671"/>
        <v>0.63643226919758411</v>
      </c>
      <c r="BL159" s="35">
        <f t="shared" si="671"/>
        <v>0.59097282139775664</v>
      </c>
      <c r="BM159" s="35">
        <f t="shared" si="671"/>
        <v>0.54551337359792917</v>
      </c>
      <c r="BN159" s="35">
        <f t="shared" si="671"/>
        <v>0.50005392579810171</v>
      </c>
      <c r="BO159" s="35">
        <f t="shared" si="671"/>
        <v>0.45459447799827424</v>
      </c>
      <c r="BP159" s="35">
        <f t="shared" si="671"/>
        <v>0.40913503019844677</v>
      </c>
      <c r="BQ159" s="35">
        <f t="shared" si="671"/>
        <v>0.3636755823986193</v>
      </c>
      <c r="BR159" s="35">
        <f t="shared" si="671"/>
        <v>0.31821613459879183</v>
      </c>
      <c r="BS159" s="35">
        <f t="shared" si="671"/>
        <v>0.27275668679896437</v>
      </c>
      <c r="BT159" s="35">
        <f t="shared" si="671"/>
        <v>0.22729723899913692</v>
      </c>
      <c r="BU159" s="35">
        <f t="shared" si="671"/>
        <v>0.18183779119930948</v>
      </c>
      <c r="BV159" s="35">
        <f t="shared" si="671"/>
        <v>0.13637834339948204</v>
      </c>
      <c r="BW159" s="35">
        <f t="shared" si="671"/>
        <v>9.0918895599654603E-2</v>
      </c>
      <c r="BX159" s="35">
        <f t="shared" si="671"/>
        <v>4.5459447799827163E-2</v>
      </c>
      <c r="BY159" s="33">
        <f t="shared" si="550"/>
        <v>0</v>
      </c>
      <c r="BZ159" s="35">
        <f t="shared" ref="BZ159:CR159" si="672">BY159+($CS159-$BY159)/($CS$2-$BY$2)</f>
        <v>0</v>
      </c>
      <c r="CA159" s="35">
        <f t="shared" si="672"/>
        <v>0</v>
      </c>
      <c r="CB159" s="35">
        <f t="shared" si="672"/>
        <v>0</v>
      </c>
      <c r="CC159" s="35">
        <f t="shared" si="672"/>
        <v>0</v>
      </c>
      <c r="CD159" s="35">
        <f t="shared" si="672"/>
        <v>0</v>
      </c>
      <c r="CE159" s="35">
        <f t="shared" si="672"/>
        <v>0</v>
      </c>
      <c r="CF159" s="35">
        <f t="shared" si="672"/>
        <v>0</v>
      </c>
      <c r="CG159" s="35">
        <f t="shared" si="672"/>
        <v>0</v>
      </c>
      <c r="CH159" s="35">
        <f t="shared" si="672"/>
        <v>0</v>
      </c>
      <c r="CI159" s="35">
        <f t="shared" si="672"/>
        <v>0</v>
      </c>
      <c r="CJ159" s="35">
        <f t="shared" si="672"/>
        <v>0</v>
      </c>
      <c r="CK159" s="35">
        <f t="shared" si="672"/>
        <v>0</v>
      </c>
      <c r="CL159" s="35">
        <f t="shared" si="672"/>
        <v>0</v>
      </c>
      <c r="CM159" s="35">
        <f t="shared" si="672"/>
        <v>0</v>
      </c>
      <c r="CN159" s="35">
        <f t="shared" si="672"/>
        <v>0</v>
      </c>
      <c r="CO159" s="35">
        <f t="shared" si="672"/>
        <v>0</v>
      </c>
      <c r="CP159" s="35">
        <f t="shared" si="672"/>
        <v>0</v>
      </c>
      <c r="CQ159" s="35">
        <f t="shared" si="672"/>
        <v>0</v>
      </c>
      <c r="CR159" s="35">
        <f t="shared" si="672"/>
        <v>0</v>
      </c>
      <c r="CS159" s="33">
        <f t="shared" si="552"/>
        <v>0</v>
      </c>
    </row>
    <row r="160" spans="1:97" hidden="1" x14ac:dyDescent="0.35">
      <c r="A160" s="170" t="s">
        <v>213</v>
      </c>
      <c r="B160" s="63" t="s">
        <v>48</v>
      </c>
      <c r="C160" s="281" t="s">
        <v>233</v>
      </c>
      <c r="D160" s="281"/>
      <c r="E160" s="281"/>
      <c r="F160" s="282"/>
      <c r="G160" s="283">
        <v>0.84784198975859504</v>
      </c>
      <c r="H160" s="283"/>
      <c r="I160" s="283"/>
      <c r="J160" s="284"/>
      <c r="K160" s="285"/>
      <c r="L160" s="286"/>
      <c r="M160" s="287"/>
      <c r="N160" s="288"/>
      <c r="O160" s="289"/>
      <c r="P160" s="290"/>
      <c r="Q160" s="291"/>
      <c r="W160" s="34">
        <f t="shared" si="575"/>
        <v>0.84784198975859504</v>
      </c>
      <c r="X160" s="35">
        <f t="shared" ref="X160:AL160" si="673">W160+($AM160-$W160)/($AM$2-$W$2)</f>
        <v>0.7948518653986828</v>
      </c>
      <c r="Y160" s="35">
        <f t="shared" si="673"/>
        <v>0.74186174103877056</v>
      </c>
      <c r="Z160" s="35">
        <f t="shared" si="673"/>
        <v>0.68887161667885832</v>
      </c>
      <c r="AA160" s="35">
        <f t="shared" si="673"/>
        <v>0.63588149231894608</v>
      </c>
      <c r="AB160" s="35">
        <f t="shared" si="673"/>
        <v>0.58289136795903385</v>
      </c>
      <c r="AC160" s="35">
        <f t="shared" si="673"/>
        <v>0.52990124359912161</v>
      </c>
      <c r="AD160" s="35">
        <f t="shared" si="673"/>
        <v>0.47691111923920942</v>
      </c>
      <c r="AE160" s="35">
        <f t="shared" si="673"/>
        <v>0.42392099487929724</v>
      </c>
      <c r="AF160" s="35">
        <f t="shared" si="673"/>
        <v>0.37093087051938506</v>
      </c>
      <c r="AG160" s="35">
        <f t="shared" si="673"/>
        <v>0.31794074615947288</v>
      </c>
      <c r="AH160" s="35">
        <f t="shared" si="673"/>
        <v>0.26495062179956069</v>
      </c>
      <c r="AI160" s="35">
        <f t="shared" si="673"/>
        <v>0.21196049743964851</v>
      </c>
      <c r="AJ160" s="35">
        <f t="shared" si="673"/>
        <v>0.15897037307973633</v>
      </c>
      <c r="AK160" s="35">
        <f t="shared" si="673"/>
        <v>0.10598024871982414</v>
      </c>
      <c r="AL160" s="35">
        <f t="shared" si="673"/>
        <v>5.2990124359911954E-2</v>
      </c>
      <c r="AM160" s="33">
        <f t="shared" si="554"/>
        <v>0</v>
      </c>
      <c r="AN160" s="35">
        <f t="shared" ref="AN160:BF160" si="674">AM160+($BG160-$AM160)/($BG$2-$AM$2)</f>
        <v>0</v>
      </c>
      <c r="AO160" s="35">
        <f t="shared" si="674"/>
        <v>0</v>
      </c>
      <c r="AP160" s="35">
        <f t="shared" si="674"/>
        <v>0</v>
      </c>
      <c r="AQ160" s="35">
        <f t="shared" si="674"/>
        <v>0</v>
      </c>
      <c r="AR160" s="35">
        <f t="shared" si="674"/>
        <v>0</v>
      </c>
      <c r="AS160" s="35">
        <f t="shared" si="674"/>
        <v>0</v>
      </c>
      <c r="AT160" s="35">
        <f t="shared" si="674"/>
        <v>0</v>
      </c>
      <c r="AU160" s="35">
        <f t="shared" si="674"/>
        <v>0</v>
      </c>
      <c r="AV160" s="35">
        <f t="shared" si="674"/>
        <v>0</v>
      </c>
      <c r="AW160" s="35">
        <f t="shared" si="674"/>
        <v>0</v>
      </c>
      <c r="AX160" s="35">
        <f t="shared" si="674"/>
        <v>0</v>
      </c>
      <c r="AY160" s="35">
        <f t="shared" si="674"/>
        <v>0</v>
      </c>
      <c r="AZ160" s="35">
        <f t="shared" si="674"/>
        <v>0</v>
      </c>
      <c r="BA160" s="35">
        <f t="shared" si="674"/>
        <v>0</v>
      </c>
      <c r="BB160" s="35">
        <f t="shared" si="674"/>
        <v>0</v>
      </c>
      <c r="BC160" s="35">
        <f t="shared" si="674"/>
        <v>0</v>
      </c>
      <c r="BD160" s="35">
        <f t="shared" si="674"/>
        <v>0</v>
      </c>
      <c r="BE160" s="35">
        <f t="shared" si="674"/>
        <v>0</v>
      </c>
      <c r="BF160" s="35">
        <f t="shared" si="674"/>
        <v>0</v>
      </c>
      <c r="BG160" s="33">
        <f t="shared" si="556"/>
        <v>0</v>
      </c>
      <c r="BI160" s="34">
        <f t="shared" si="578"/>
        <v>0.84784198975859504</v>
      </c>
      <c r="BJ160" s="35">
        <f t="shared" ref="BJ160:BX160" si="675">BI160+($BY160-$BI160)/($BY$2-$BI$2)</f>
        <v>0.7948518653986828</v>
      </c>
      <c r="BK160" s="35">
        <f t="shared" si="675"/>
        <v>0.74186174103877056</v>
      </c>
      <c r="BL160" s="35">
        <f t="shared" si="675"/>
        <v>0.68887161667885832</v>
      </c>
      <c r="BM160" s="35">
        <f t="shared" si="675"/>
        <v>0.63588149231894608</v>
      </c>
      <c r="BN160" s="35">
        <f t="shared" si="675"/>
        <v>0.58289136795903385</v>
      </c>
      <c r="BO160" s="35">
        <f t="shared" si="675"/>
        <v>0.52990124359912161</v>
      </c>
      <c r="BP160" s="35">
        <f t="shared" si="675"/>
        <v>0.47691111923920942</v>
      </c>
      <c r="BQ160" s="35">
        <f t="shared" si="675"/>
        <v>0.42392099487929724</v>
      </c>
      <c r="BR160" s="35">
        <f t="shared" si="675"/>
        <v>0.37093087051938506</v>
      </c>
      <c r="BS160" s="35">
        <f t="shared" si="675"/>
        <v>0.31794074615947288</v>
      </c>
      <c r="BT160" s="35">
        <f t="shared" si="675"/>
        <v>0.26495062179956069</v>
      </c>
      <c r="BU160" s="35">
        <f t="shared" si="675"/>
        <v>0.21196049743964851</v>
      </c>
      <c r="BV160" s="35">
        <f t="shared" si="675"/>
        <v>0.15897037307973633</v>
      </c>
      <c r="BW160" s="35">
        <f t="shared" si="675"/>
        <v>0.10598024871982414</v>
      </c>
      <c r="BX160" s="35">
        <f t="shared" si="675"/>
        <v>5.2990124359911954E-2</v>
      </c>
      <c r="BY160" s="33">
        <f t="shared" si="550"/>
        <v>0</v>
      </c>
      <c r="BZ160" s="35">
        <f t="shared" ref="BZ160:CR160" si="676">BY160+($CS160-$BY160)/($CS$2-$BY$2)</f>
        <v>0</v>
      </c>
      <c r="CA160" s="35">
        <f t="shared" si="676"/>
        <v>0</v>
      </c>
      <c r="CB160" s="35">
        <f t="shared" si="676"/>
        <v>0</v>
      </c>
      <c r="CC160" s="35">
        <f t="shared" si="676"/>
        <v>0</v>
      </c>
      <c r="CD160" s="35">
        <f t="shared" si="676"/>
        <v>0</v>
      </c>
      <c r="CE160" s="35">
        <f t="shared" si="676"/>
        <v>0</v>
      </c>
      <c r="CF160" s="35">
        <f t="shared" si="676"/>
        <v>0</v>
      </c>
      <c r="CG160" s="35">
        <f t="shared" si="676"/>
        <v>0</v>
      </c>
      <c r="CH160" s="35">
        <f t="shared" si="676"/>
        <v>0</v>
      </c>
      <c r="CI160" s="35">
        <f t="shared" si="676"/>
        <v>0</v>
      </c>
      <c r="CJ160" s="35">
        <f t="shared" si="676"/>
        <v>0</v>
      </c>
      <c r="CK160" s="35">
        <f t="shared" si="676"/>
        <v>0</v>
      </c>
      <c r="CL160" s="35">
        <f t="shared" si="676"/>
        <v>0</v>
      </c>
      <c r="CM160" s="35">
        <f t="shared" si="676"/>
        <v>0</v>
      </c>
      <c r="CN160" s="35">
        <f t="shared" si="676"/>
        <v>0</v>
      </c>
      <c r="CO160" s="35">
        <f t="shared" si="676"/>
        <v>0</v>
      </c>
      <c r="CP160" s="35">
        <f t="shared" si="676"/>
        <v>0</v>
      </c>
      <c r="CQ160" s="35">
        <f t="shared" si="676"/>
        <v>0</v>
      </c>
      <c r="CR160" s="35">
        <f t="shared" si="676"/>
        <v>0</v>
      </c>
      <c r="CS160" s="33">
        <f t="shared" si="552"/>
        <v>0</v>
      </c>
    </row>
    <row r="161" spans="1:97" hidden="1" x14ac:dyDescent="0.35">
      <c r="A161" s="170" t="s">
        <v>213</v>
      </c>
      <c r="B161" s="63" t="s">
        <v>48</v>
      </c>
      <c r="C161" s="281" t="s">
        <v>234</v>
      </c>
      <c r="D161" s="281"/>
      <c r="E161" s="281"/>
      <c r="F161" s="282"/>
      <c r="G161" s="283">
        <v>0.98767843726521398</v>
      </c>
      <c r="H161" s="283"/>
      <c r="I161" s="283"/>
      <c r="J161" s="284"/>
      <c r="K161" s="285"/>
      <c r="L161" s="286"/>
      <c r="M161" s="287"/>
      <c r="N161" s="288"/>
      <c r="O161" s="289"/>
      <c r="P161" s="290"/>
      <c r="Q161" s="291"/>
      <c r="W161" s="34">
        <f t="shared" si="575"/>
        <v>0.98767843726521398</v>
      </c>
      <c r="X161" s="35">
        <f t="shared" ref="X161:AL161" si="677">W161+($AM161-$W161)/($AM$2-$W$2)</f>
        <v>0.92594853493613816</v>
      </c>
      <c r="Y161" s="35">
        <f t="shared" si="677"/>
        <v>0.86421863260706233</v>
      </c>
      <c r="Z161" s="35">
        <f t="shared" si="677"/>
        <v>0.80248873027798651</v>
      </c>
      <c r="AA161" s="35">
        <f t="shared" si="677"/>
        <v>0.74075882794891068</v>
      </c>
      <c r="AB161" s="35">
        <f t="shared" si="677"/>
        <v>0.67902892561983486</v>
      </c>
      <c r="AC161" s="35">
        <f t="shared" si="677"/>
        <v>0.61729902329075903</v>
      </c>
      <c r="AD161" s="35">
        <f t="shared" si="677"/>
        <v>0.5555691209616832</v>
      </c>
      <c r="AE161" s="35">
        <f t="shared" si="677"/>
        <v>0.49383921863260732</v>
      </c>
      <c r="AF161" s="35">
        <f t="shared" si="677"/>
        <v>0.43210931630353144</v>
      </c>
      <c r="AG161" s="35">
        <f t="shared" si="677"/>
        <v>0.37037941397445556</v>
      </c>
      <c r="AH161" s="35">
        <f t="shared" si="677"/>
        <v>0.30864951164537968</v>
      </c>
      <c r="AI161" s="35">
        <f t="shared" si="677"/>
        <v>0.2469196093163038</v>
      </c>
      <c r="AJ161" s="35">
        <f t="shared" si="677"/>
        <v>0.18518970698722792</v>
      </c>
      <c r="AK161" s="35">
        <f t="shared" si="677"/>
        <v>0.12345980465815204</v>
      </c>
      <c r="AL161" s="35">
        <f t="shared" si="677"/>
        <v>6.1729902329076165E-2</v>
      </c>
      <c r="AM161" s="33">
        <f t="shared" si="554"/>
        <v>0</v>
      </c>
      <c r="AN161" s="35">
        <f t="shared" ref="AN161:BF161" si="678">AM161+($BG161-$AM161)/($BG$2-$AM$2)</f>
        <v>0</v>
      </c>
      <c r="AO161" s="35">
        <f t="shared" si="678"/>
        <v>0</v>
      </c>
      <c r="AP161" s="35">
        <f t="shared" si="678"/>
        <v>0</v>
      </c>
      <c r="AQ161" s="35">
        <f t="shared" si="678"/>
        <v>0</v>
      </c>
      <c r="AR161" s="35">
        <f t="shared" si="678"/>
        <v>0</v>
      </c>
      <c r="AS161" s="35">
        <f t="shared" si="678"/>
        <v>0</v>
      </c>
      <c r="AT161" s="35">
        <f t="shared" si="678"/>
        <v>0</v>
      </c>
      <c r="AU161" s="35">
        <f t="shared" si="678"/>
        <v>0</v>
      </c>
      <c r="AV161" s="35">
        <f t="shared" si="678"/>
        <v>0</v>
      </c>
      <c r="AW161" s="35">
        <f t="shared" si="678"/>
        <v>0</v>
      </c>
      <c r="AX161" s="35">
        <f t="shared" si="678"/>
        <v>0</v>
      </c>
      <c r="AY161" s="35">
        <f t="shared" si="678"/>
        <v>0</v>
      </c>
      <c r="AZ161" s="35">
        <f t="shared" si="678"/>
        <v>0</v>
      </c>
      <c r="BA161" s="35">
        <f t="shared" si="678"/>
        <v>0</v>
      </c>
      <c r="BB161" s="35">
        <f t="shared" si="678"/>
        <v>0</v>
      </c>
      <c r="BC161" s="35">
        <f t="shared" si="678"/>
        <v>0</v>
      </c>
      <c r="BD161" s="35">
        <f t="shared" si="678"/>
        <v>0</v>
      </c>
      <c r="BE161" s="35">
        <f t="shared" si="678"/>
        <v>0</v>
      </c>
      <c r="BF161" s="35">
        <f t="shared" si="678"/>
        <v>0</v>
      </c>
      <c r="BG161" s="33">
        <f t="shared" si="556"/>
        <v>0</v>
      </c>
      <c r="BI161" s="34">
        <f t="shared" si="578"/>
        <v>0.98767843726521398</v>
      </c>
      <c r="BJ161" s="35">
        <f t="shared" ref="BJ161:BX161" si="679">BI161+($BY161-$BI161)/($BY$2-$BI$2)</f>
        <v>0.92594853493613816</v>
      </c>
      <c r="BK161" s="35">
        <f t="shared" si="679"/>
        <v>0.86421863260706233</v>
      </c>
      <c r="BL161" s="35">
        <f t="shared" si="679"/>
        <v>0.80248873027798651</v>
      </c>
      <c r="BM161" s="35">
        <f t="shared" si="679"/>
        <v>0.74075882794891068</v>
      </c>
      <c r="BN161" s="35">
        <f t="shared" si="679"/>
        <v>0.67902892561983486</v>
      </c>
      <c r="BO161" s="35">
        <f t="shared" si="679"/>
        <v>0.61729902329075903</v>
      </c>
      <c r="BP161" s="35">
        <f t="shared" si="679"/>
        <v>0.5555691209616832</v>
      </c>
      <c r="BQ161" s="35">
        <f t="shared" si="679"/>
        <v>0.49383921863260732</v>
      </c>
      <c r="BR161" s="35">
        <f t="shared" si="679"/>
        <v>0.43210931630353144</v>
      </c>
      <c r="BS161" s="35">
        <f t="shared" si="679"/>
        <v>0.37037941397445556</v>
      </c>
      <c r="BT161" s="35">
        <f t="shared" si="679"/>
        <v>0.30864951164537968</v>
      </c>
      <c r="BU161" s="35">
        <f t="shared" si="679"/>
        <v>0.2469196093163038</v>
      </c>
      <c r="BV161" s="35">
        <f t="shared" si="679"/>
        <v>0.18518970698722792</v>
      </c>
      <c r="BW161" s="35">
        <f t="shared" si="679"/>
        <v>0.12345980465815204</v>
      </c>
      <c r="BX161" s="35">
        <f t="shared" si="679"/>
        <v>6.1729902329076165E-2</v>
      </c>
      <c r="BY161" s="33">
        <f t="shared" si="550"/>
        <v>0</v>
      </c>
      <c r="BZ161" s="35">
        <f t="shared" ref="BZ161:CR161" si="680">BY161+($CS161-$BY161)/($CS$2-$BY$2)</f>
        <v>0</v>
      </c>
      <c r="CA161" s="35">
        <f t="shared" si="680"/>
        <v>0</v>
      </c>
      <c r="CB161" s="35">
        <f t="shared" si="680"/>
        <v>0</v>
      </c>
      <c r="CC161" s="35">
        <f t="shared" si="680"/>
        <v>0</v>
      </c>
      <c r="CD161" s="35">
        <f t="shared" si="680"/>
        <v>0</v>
      </c>
      <c r="CE161" s="35">
        <f t="shared" si="680"/>
        <v>0</v>
      </c>
      <c r="CF161" s="35">
        <f t="shared" si="680"/>
        <v>0</v>
      </c>
      <c r="CG161" s="35">
        <f t="shared" si="680"/>
        <v>0</v>
      </c>
      <c r="CH161" s="35">
        <f t="shared" si="680"/>
        <v>0</v>
      </c>
      <c r="CI161" s="35">
        <f t="shared" si="680"/>
        <v>0</v>
      </c>
      <c r="CJ161" s="35">
        <f t="shared" si="680"/>
        <v>0</v>
      </c>
      <c r="CK161" s="35">
        <f t="shared" si="680"/>
        <v>0</v>
      </c>
      <c r="CL161" s="35">
        <f t="shared" si="680"/>
        <v>0</v>
      </c>
      <c r="CM161" s="35">
        <f t="shared" si="680"/>
        <v>0</v>
      </c>
      <c r="CN161" s="35">
        <f t="shared" si="680"/>
        <v>0</v>
      </c>
      <c r="CO161" s="35">
        <f t="shared" si="680"/>
        <v>0</v>
      </c>
      <c r="CP161" s="35">
        <f t="shared" si="680"/>
        <v>0</v>
      </c>
      <c r="CQ161" s="35">
        <f t="shared" si="680"/>
        <v>0</v>
      </c>
      <c r="CR161" s="35">
        <f t="shared" si="680"/>
        <v>0</v>
      </c>
      <c r="CS161" s="33">
        <f t="shared" si="552"/>
        <v>0</v>
      </c>
    </row>
    <row r="162" spans="1:97" hidden="1" x14ac:dyDescent="0.35">
      <c r="A162" s="170" t="s">
        <v>213</v>
      </c>
      <c r="B162" s="63" t="s">
        <v>48</v>
      </c>
      <c r="C162" s="281" t="s">
        <v>235</v>
      </c>
      <c r="D162" s="281"/>
      <c r="E162" s="281"/>
      <c r="F162" s="282"/>
      <c r="G162" s="283">
        <v>0.89716487751169804</v>
      </c>
      <c r="H162" s="283"/>
      <c r="I162" s="283"/>
      <c r="J162" s="284"/>
      <c r="K162" s="285"/>
      <c r="L162" s="286"/>
      <c r="M162" s="287"/>
      <c r="N162" s="288"/>
      <c r="O162" s="289"/>
      <c r="P162" s="290"/>
      <c r="Q162" s="291"/>
      <c r="W162" s="34">
        <f t="shared" si="575"/>
        <v>0.89716487751169804</v>
      </c>
      <c r="X162" s="35">
        <f t="shared" ref="X162:AL162" si="681">W162+($AM162-$W162)/($AM$2-$W$2)</f>
        <v>0.84109207266721686</v>
      </c>
      <c r="Y162" s="35">
        <f t="shared" si="681"/>
        <v>0.78501926782273568</v>
      </c>
      <c r="Z162" s="35">
        <f t="shared" si="681"/>
        <v>0.72894646297825449</v>
      </c>
      <c r="AA162" s="35">
        <f t="shared" si="681"/>
        <v>0.67287365813377331</v>
      </c>
      <c r="AB162" s="35">
        <f t="shared" si="681"/>
        <v>0.61680085328929213</v>
      </c>
      <c r="AC162" s="35">
        <f t="shared" si="681"/>
        <v>0.56072804844481094</v>
      </c>
      <c r="AD162" s="35">
        <f t="shared" si="681"/>
        <v>0.50465524360032976</v>
      </c>
      <c r="AE162" s="35">
        <f t="shared" si="681"/>
        <v>0.44858243875584863</v>
      </c>
      <c r="AF162" s="35">
        <f t="shared" si="681"/>
        <v>0.39250963391136751</v>
      </c>
      <c r="AG162" s="35">
        <f t="shared" si="681"/>
        <v>0.33643682906688638</v>
      </c>
      <c r="AH162" s="35">
        <f t="shared" si="681"/>
        <v>0.28036402422240525</v>
      </c>
      <c r="AI162" s="35">
        <f t="shared" si="681"/>
        <v>0.22429121937792412</v>
      </c>
      <c r="AJ162" s="35">
        <f t="shared" si="681"/>
        <v>0.16821841453344299</v>
      </c>
      <c r="AK162" s="35">
        <f t="shared" si="681"/>
        <v>0.11214560968896187</v>
      </c>
      <c r="AL162" s="35">
        <f t="shared" si="681"/>
        <v>5.6072804844480739E-2</v>
      </c>
      <c r="AM162" s="33">
        <f t="shared" si="554"/>
        <v>0</v>
      </c>
      <c r="AN162" s="35">
        <f t="shared" ref="AN162:BF162" si="682">AM162+($BG162-$AM162)/($BG$2-$AM$2)</f>
        <v>0</v>
      </c>
      <c r="AO162" s="35">
        <f t="shared" si="682"/>
        <v>0</v>
      </c>
      <c r="AP162" s="35">
        <f t="shared" si="682"/>
        <v>0</v>
      </c>
      <c r="AQ162" s="35">
        <f t="shared" si="682"/>
        <v>0</v>
      </c>
      <c r="AR162" s="35">
        <f t="shared" si="682"/>
        <v>0</v>
      </c>
      <c r="AS162" s="35">
        <f t="shared" si="682"/>
        <v>0</v>
      </c>
      <c r="AT162" s="35">
        <f t="shared" si="682"/>
        <v>0</v>
      </c>
      <c r="AU162" s="35">
        <f t="shared" si="682"/>
        <v>0</v>
      </c>
      <c r="AV162" s="35">
        <f t="shared" si="682"/>
        <v>0</v>
      </c>
      <c r="AW162" s="35">
        <f t="shared" si="682"/>
        <v>0</v>
      </c>
      <c r="AX162" s="35">
        <f t="shared" si="682"/>
        <v>0</v>
      </c>
      <c r="AY162" s="35">
        <f t="shared" si="682"/>
        <v>0</v>
      </c>
      <c r="AZ162" s="35">
        <f t="shared" si="682"/>
        <v>0</v>
      </c>
      <c r="BA162" s="35">
        <f t="shared" si="682"/>
        <v>0</v>
      </c>
      <c r="BB162" s="35">
        <f t="shared" si="682"/>
        <v>0</v>
      </c>
      <c r="BC162" s="35">
        <f t="shared" si="682"/>
        <v>0</v>
      </c>
      <c r="BD162" s="35">
        <f t="shared" si="682"/>
        <v>0</v>
      </c>
      <c r="BE162" s="35">
        <f t="shared" si="682"/>
        <v>0</v>
      </c>
      <c r="BF162" s="35">
        <f t="shared" si="682"/>
        <v>0</v>
      </c>
      <c r="BG162" s="33">
        <f t="shared" si="556"/>
        <v>0</v>
      </c>
      <c r="BI162" s="34">
        <f t="shared" si="578"/>
        <v>0.89716487751169804</v>
      </c>
      <c r="BJ162" s="35">
        <f t="shared" ref="BJ162:BX162" si="683">BI162+($BY162-$BI162)/($BY$2-$BI$2)</f>
        <v>0.84109207266721686</v>
      </c>
      <c r="BK162" s="35">
        <f t="shared" si="683"/>
        <v>0.78501926782273568</v>
      </c>
      <c r="BL162" s="35">
        <f t="shared" si="683"/>
        <v>0.72894646297825449</v>
      </c>
      <c r="BM162" s="35">
        <f t="shared" si="683"/>
        <v>0.67287365813377331</v>
      </c>
      <c r="BN162" s="35">
        <f t="shared" si="683"/>
        <v>0.61680085328929213</v>
      </c>
      <c r="BO162" s="35">
        <f t="shared" si="683"/>
        <v>0.56072804844481094</v>
      </c>
      <c r="BP162" s="35">
        <f t="shared" si="683"/>
        <v>0.50465524360032976</v>
      </c>
      <c r="BQ162" s="35">
        <f t="shared" si="683"/>
        <v>0.44858243875584863</v>
      </c>
      <c r="BR162" s="35">
        <f t="shared" si="683"/>
        <v>0.39250963391136751</v>
      </c>
      <c r="BS162" s="35">
        <f t="shared" si="683"/>
        <v>0.33643682906688638</v>
      </c>
      <c r="BT162" s="35">
        <f t="shared" si="683"/>
        <v>0.28036402422240525</v>
      </c>
      <c r="BU162" s="35">
        <f t="shared" si="683"/>
        <v>0.22429121937792412</v>
      </c>
      <c r="BV162" s="35">
        <f t="shared" si="683"/>
        <v>0.16821841453344299</v>
      </c>
      <c r="BW162" s="35">
        <f t="shared" si="683"/>
        <v>0.11214560968896187</v>
      </c>
      <c r="BX162" s="35">
        <f t="shared" si="683"/>
        <v>5.6072804844480739E-2</v>
      </c>
      <c r="BY162" s="33">
        <f t="shared" si="550"/>
        <v>0</v>
      </c>
      <c r="BZ162" s="35">
        <f t="shared" ref="BZ162:CR162" si="684">BY162+($CS162-$BY162)/($CS$2-$BY$2)</f>
        <v>0</v>
      </c>
      <c r="CA162" s="35">
        <f t="shared" si="684"/>
        <v>0</v>
      </c>
      <c r="CB162" s="35">
        <f t="shared" si="684"/>
        <v>0</v>
      </c>
      <c r="CC162" s="35">
        <f t="shared" si="684"/>
        <v>0</v>
      </c>
      <c r="CD162" s="35">
        <f t="shared" si="684"/>
        <v>0</v>
      </c>
      <c r="CE162" s="35">
        <f t="shared" si="684"/>
        <v>0</v>
      </c>
      <c r="CF162" s="35">
        <f t="shared" si="684"/>
        <v>0</v>
      </c>
      <c r="CG162" s="35">
        <f t="shared" si="684"/>
        <v>0</v>
      </c>
      <c r="CH162" s="35">
        <f t="shared" si="684"/>
        <v>0</v>
      </c>
      <c r="CI162" s="35">
        <f t="shared" si="684"/>
        <v>0</v>
      </c>
      <c r="CJ162" s="35">
        <f t="shared" si="684"/>
        <v>0</v>
      </c>
      <c r="CK162" s="35">
        <f t="shared" si="684"/>
        <v>0</v>
      </c>
      <c r="CL162" s="35">
        <f t="shared" si="684"/>
        <v>0</v>
      </c>
      <c r="CM162" s="35">
        <f t="shared" si="684"/>
        <v>0</v>
      </c>
      <c r="CN162" s="35">
        <f t="shared" si="684"/>
        <v>0</v>
      </c>
      <c r="CO162" s="35">
        <f t="shared" si="684"/>
        <v>0</v>
      </c>
      <c r="CP162" s="35">
        <f t="shared" si="684"/>
        <v>0</v>
      </c>
      <c r="CQ162" s="35">
        <f t="shared" si="684"/>
        <v>0</v>
      </c>
      <c r="CR162" s="35">
        <f t="shared" si="684"/>
        <v>0</v>
      </c>
      <c r="CS162" s="33">
        <f t="shared" si="552"/>
        <v>0</v>
      </c>
    </row>
    <row r="163" spans="1:97" hidden="1" x14ac:dyDescent="0.35">
      <c r="A163" s="170" t="s">
        <v>213</v>
      </c>
      <c r="B163" s="63" t="s">
        <v>48</v>
      </c>
      <c r="C163" s="281" t="s">
        <v>236</v>
      </c>
      <c r="D163" s="281"/>
      <c r="E163" s="281"/>
      <c r="F163" s="282"/>
      <c r="G163" s="283">
        <v>0.92318634423897605</v>
      </c>
      <c r="H163" s="283"/>
      <c r="I163" s="283"/>
      <c r="J163" s="284"/>
      <c r="K163" s="285"/>
      <c r="L163" s="286"/>
      <c r="M163" s="287"/>
      <c r="N163" s="288"/>
      <c r="O163" s="289"/>
      <c r="P163" s="290"/>
      <c r="Q163" s="291"/>
      <c r="W163" s="34">
        <f t="shared" si="575"/>
        <v>0.92318634423897605</v>
      </c>
      <c r="X163" s="35">
        <f t="shared" ref="X163:AL163" si="685">W163+($AM163-$W163)/($AM$2-$W$2)</f>
        <v>0.86548719772404004</v>
      </c>
      <c r="Y163" s="35">
        <f t="shared" si="685"/>
        <v>0.80778805120910402</v>
      </c>
      <c r="Z163" s="35">
        <f t="shared" si="685"/>
        <v>0.750088904694168</v>
      </c>
      <c r="AA163" s="35">
        <f t="shared" si="685"/>
        <v>0.69238975817923198</v>
      </c>
      <c r="AB163" s="35">
        <f t="shared" si="685"/>
        <v>0.63469061166429597</v>
      </c>
      <c r="AC163" s="35">
        <f t="shared" si="685"/>
        <v>0.57699146514935995</v>
      </c>
      <c r="AD163" s="35">
        <f t="shared" si="685"/>
        <v>0.51929231863442393</v>
      </c>
      <c r="AE163" s="35">
        <f t="shared" si="685"/>
        <v>0.46159317211948792</v>
      </c>
      <c r="AF163" s="35">
        <f t="shared" si="685"/>
        <v>0.4038940256045519</v>
      </c>
      <c r="AG163" s="35">
        <f t="shared" si="685"/>
        <v>0.34619487908961588</v>
      </c>
      <c r="AH163" s="35">
        <f t="shared" si="685"/>
        <v>0.28849573257467986</v>
      </c>
      <c r="AI163" s="35">
        <f t="shared" si="685"/>
        <v>0.23079658605974385</v>
      </c>
      <c r="AJ163" s="35">
        <f t="shared" si="685"/>
        <v>0.17309743954480783</v>
      </c>
      <c r="AK163" s="35">
        <f t="shared" si="685"/>
        <v>0.11539829302987183</v>
      </c>
      <c r="AL163" s="35">
        <f t="shared" si="685"/>
        <v>5.7699146514935823E-2</v>
      </c>
      <c r="AM163" s="33">
        <f t="shared" si="554"/>
        <v>0</v>
      </c>
      <c r="AN163" s="35">
        <f t="shared" ref="AN163:BF163" si="686">AM163+($BG163-$AM163)/($BG$2-$AM$2)</f>
        <v>0</v>
      </c>
      <c r="AO163" s="35">
        <f t="shared" si="686"/>
        <v>0</v>
      </c>
      <c r="AP163" s="35">
        <f t="shared" si="686"/>
        <v>0</v>
      </c>
      <c r="AQ163" s="35">
        <f t="shared" si="686"/>
        <v>0</v>
      </c>
      <c r="AR163" s="35">
        <f t="shared" si="686"/>
        <v>0</v>
      </c>
      <c r="AS163" s="35">
        <f t="shared" si="686"/>
        <v>0</v>
      </c>
      <c r="AT163" s="35">
        <f t="shared" si="686"/>
        <v>0</v>
      </c>
      <c r="AU163" s="35">
        <f t="shared" si="686"/>
        <v>0</v>
      </c>
      <c r="AV163" s="35">
        <f t="shared" si="686"/>
        <v>0</v>
      </c>
      <c r="AW163" s="35">
        <f t="shared" si="686"/>
        <v>0</v>
      </c>
      <c r="AX163" s="35">
        <f t="shared" si="686"/>
        <v>0</v>
      </c>
      <c r="AY163" s="35">
        <f t="shared" si="686"/>
        <v>0</v>
      </c>
      <c r="AZ163" s="35">
        <f t="shared" si="686"/>
        <v>0</v>
      </c>
      <c r="BA163" s="35">
        <f t="shared" si="686"/>
        <v>0</v>
      </c>
      <c r="BB163" s="35">
        <f t="shared" si="686"/>
        <v>0</v>
      </c>
      <c r="BC163" s="35">
        <f t="shared" si="686"/>
        <v>0</v>
      </c>
      <c r="BD163" s="35">
        <f t="shared" si="686"/>
        <v>0</v>
      </c>
      <c r="BE163" s="35">
        <f t="shared" si="686"/>
        <v>0</v>
      </c>
      <c r="BF163" s="35">
        <f t="shared" si="686"/>
        <v>0</v>
      </c>
      <c r="BG163" s="33">
        <f t="shared" si="556"/>
        <v>0</v>
      </c>
      <c r="BI163" s="34">
        <f t="shared" si="578"/>
        <v>0.92318634423897605</v>
      </c>
      <c r="BJ163" s="35">
        <f t="shared" ref="BJ163:BX163" si="687">BI163+($BY163-$BI163)/($BY$2-$BI$2)</f>
        <v>0.86548719772404004</v>
      </c>
      <c r="BK163" s="35">
        <f t="shared" si="687"/>
        <v>0.80778805120910402</v>
      </c>
      <c r="BL163" s="35">
        <f t="shared" si="687"/>
        <v>0.750088904694168</v>
      </c>
      <c r="BM163" s="35">
        <f t="shared" si="687"/>
        <v>0.69238975817923198</v>
      </c>
      <c r="BN163" s="35">
        <f t="shared" si="687"/>
        <v>0.63469061166429597</v>
      </c>
      <c r="BO163" s="35">
        <f t="shared" si="687"/>
        <v>0.57699146514935995</v>
      </c>
      <c r="BP163" s="35">
        <f t="shared" si="687"/>
        <v>0.51929231863442393</v>
      </c>
      <c r="BQ163" s="35">
        <f t="shared" si="687"/>
        <v>0.46159317211948792</v>
      </c>
      <c r="BR163" s="35">
        <f t="shared" si="687"/>
        <v>0.4038940256045519</v>
      </c>
      <c r="BS163" s="35">
        <f t="shared" si="687"/>
        <v>0.34619487908961588</v>
      </c>
      <c r="BT163" s="35">
        <f t="shared" si="687"/>
        <v>0.28849573257467986</v>
      </c>
      <c r="BU163" s="35">
        <f t="shared" si="687"/>
        <v>0.23079658605974385</v>
      </c>
      <c r="BV163" s="35">
        <f t="shared" si="687"/>
        <v>0.17309743954480783</v>
      </c>
      <c r="BW163" s="35">
        <f t="shared" si="687"/>
        <v>0.11539829302987183</v>
      </c>
      <c r="BX163" s="35">
        <f t="shared" si="687"/>
        <v>5.7699146514935823E-2</v>
      </c>
      <c r="BY163" s="33">
        <f t="shared" ref="BY163:BY193" si="688">$T163</f>
        <v>0</v>
      </c>
      <c r="BZ163" s="35">
        <f t="shared" ref="BZ163:CR163" si="689">BY163+($CS163-$BY163)/($CS$2-$BY$2)</f>
        <v>0</v>
      </c>
      <c r="CA163" s="35">
        <f t="shared" si="689"/>
        <v>0</v>
      </c>
      <c r="CB163" s="35">
        <f t="shared" si="689"/>
        <v>0</v>
      </c>
      <c r="CC163" s="35">
        <f t="shared" si="689"/>
        <v>0</v>
      </c>
      <c r="CD163" s="35">
        <f t="shared" si="689"/>
        <v>0</v>
      </c>
      <c r="CE163" s="35">
        <f t="shared" si="689"/>
        <v>0</v>
      </c>
      <c r="CF163" s="35">
        <f t="shared" si="689"/>
        <v>0</v>
      </c>
      <c r="CG163" s="35">
        <f t="shared" si="689"/>
        <v>0</v>
      </c>
      <c r="CH163" s="35">
        <f t="shared" si="689"/>
        <v>0</v>
      </c>
      <c r="CI163" s="35">
        <f t="shared" si="689"/>
        <v>0</v>
      </c>
      <c r="CJ163" s="35">
        <f t="shared" si="689"/>
        <v>0</v>
      </c>
      <c r="CK163" s="35">
        <f t="shared" si="689"/>
        <v>0</v>
      </c>
      <c r="CL163" s="35">
        <f t="shared" si="689"/>
        <v>0</v>
      </c>
      <c r="CM163" s="35">
        <f t="shared" si="689"/>
        <v>0</v>
      </c>
      <c r="CN163" s="35">
        <f t="shared" si="689"/>
        <v>0</v>
      </c>
      <c r="CO163" s="35">
        <f t="shared" si="689"/>
        <v>0</v>
      </c>
      <c r="CP163" s="35">
        <f t="shared" si="689"/>
        <v>0</v>
      </c>
      <c r="CQ163" s="35">
        <f t="shared" si="689"/>
        <v>0</v>
      </c>
      <c r="CR163" s="35">
        <f t="shared" si="689"/>
        <v>0</v>
      </c>
      <c r="CS163" s="33">
        <f t="shared" ref="CS163:CS193" si="690">$U163</f>
        <v>0</v>
      </c>
    </row>
    <row r="164" spans="1:97" hidden="1" x14ac:dyDescent="0.35">
      <c r="A164" s="170" t="s">
        <v>213</v>
      </c>
      <c r="B164" s="63" t="s">
        <v>48</v>
      </c>
      <c r="C164" s="281" t="s">
        <v>237</v>
      </c>
      <c r="D164" s="281"/>
      <c r="E164" s="281"/>
      <c r="F164" s="282"/>
      <c r="G164" s="283">
        <v>0.56659927930013498</v>
      </c>
      <c r="H164" s="283"/>
      <c r="I164" s="283"/>
      <c r="J164" s="284"/>
      <c r="K164" s="285"/>
      <c r="L164" s="286"/>
      <c r="M164" s="287"/>
      <c r="N164" s="288"/>
      <c r="O164" s="289"/>
      <c r="P164" s="290"/>
      <c r="Q164" s="291"/>
      <c r="W164" s="34">
        <f t="shared" si="575"/>
        <v>0.56659927930013498</v>
      </c>
      <c r="X164" s="35">
        <f t="shared" ref="X164:AL164" si="691">W164+($AM164-$W164)/($AM$2-$W$2)</f>
        <v>0.53118682434387654</v>
      </c>
      <c r="Y164" s="35">
        <f t="shared" si="691"/>
        <v>0.4957743693876181</v>
      </c>
      <c r="Z164" s="35">
        <f t="shared" si="691"/>
        <v>0.46036191443135965</v>
      </c>
      <c r="AA164" s="35">
        <f t="shared" si="691"/>
        <v>0.42494945947510121</v>
      </c>
      <c r="AB164" s="35">
        <f t="shared" si="691"/>
        <v>0.38953700451884277</v>
      </c>
      <c r="AC164" s="35">
        <f t="shared" si="691"/>
        <v>0.35412454956258432</v>
      </c>
      <c r="AD164" s="35">
        <f t="shared" si="691"/>
        <v>0.31871209460632588</v>
      </c>
      <c r="AE164" s="35">
        <f t="shared" si="691"/>
        <v>0.28329963965006744</v>
      </c>
      <c r="AF164" s="35">
        <f t="shared" si="691"/>
        <v>0.24788718469380899</v>
      </c>
      <c r="AG164" s="35">
        <f t="shared" si="691"/>
        <v>0.21247472973755055</v>
      </c>
      <c r="AH164" s="35">
        <f t="shared" si="691"/>
        <v>0.17706227478129211</v>
      </c>
      <c r="AI164" s="35">
        <f t="shared" si="691"/>
        <v>0.14164981982503366</v>
      </c>
      <c r="AJ164" s="35">
        <f t="shared" si="691"/>
        <v>0.10623736486877522</v>
      </c>
      <c r="AK164" s="35">
        <f t="shared" si="691"/>
        <v>7.0824909912516776E-2</v>
      </c>
      <c r="AL164" s="35">
        <f t="shared" si="691"/>
        <v>3.5412454956258339E-2</v>
      </c>
      <c r="AM164" s="33">
        <f t="shared" ref="AM164:AM193" si="692">R164</f>
        <v>0</v>
      </c>
      <c r="AN164" s="35">
        <f t="shared" ref="AN164:BF164" si="693">AM164+($BG164-$AM164)/($BG$2-$AM$2)</f>
        <v>0</v>
      </c>
      <c r="AO164" s="35">
        <f t="shared" si="693"/>
        <v>0</v>
      </c>
      <c r="AP164" s="35">
        <f t="shared" si="693"/>
        <v>0</v>
      </c>
      <c r="AQ164" s="35">
        <f t="shared" si="693"/>
        <v>0</v>
      </c>
      <c r="AR164" s="35">
        <f t="shared" si="693"/>
        <v>0</v>
      </c>
      <c r="AS164" s="35">
        <f t="shared" si="693"/>
        <v>0</v>
      </c>
      <c r="AT164" s="35">
        <f t="shared" si="693"/>
        <v>0</v>
      </c>
      <c r="AU164" s="35">
        <f t="shared" si="693"/>
        <v>0</v>
      </c>
      <c r="AV164" s="35">
        <f t="shared" si="693"/>
        <v>0</v>
      </c>
      <c r="AW164" s="35">
        <f t="shared" si="693"/>
        <v>0</v>
      </c>
      <c r="AX164" s="35">
        <f t="shared" si="693"/>
        <v>0</v>
      </c>
      <c r="AY164" s="35">
        <f t="shared" si="693"/>
        <v>0</v>
      </c>
      <c r="AZ164" s="35">
        <f t="shared" si="693"/>
        <v>0</v>
      </c>
      <c r="BA164" s="35">
        <f t="shared" si="693"/>
        <v>0</v>
      </c>
      <c r="BB164" s="35">
        <f t="shared" si="693"/>
        <v>0</v>
      </c>
      <c r="BC164" s="35">
        <f t="shared" si="693"/>
        <v>0</v>
      </c>
      <c r="BD164" s="35">
        <f t="shared" si="693"/>
        <v>0</v>
      </c>
      <c r="BE164" s="35">
        <f t="shared" si="693"/>
        <v>0</v>
      </c>
      <c r="BF164" s="35">
        <f t="shared" si="693"/>
        <v>0</v>
      </c>
      <c r="BG164" s="33">
        <f t="shared" ref="BG164:BG193" si="694">S164</f>
        <v>0</v>
      </c>
      <c r="BI164" s="34">
        <f t="shared" si="578"/>
        <v>0.56659927930013498</v>
      </c>
      <c r="BJ164" s="35">
        <f t="shared" ref="BJ164:BX164" si="695">BI164+($BY164-$BI164)/($BY$2-$BI$2)</f>
        <v>0.53118682434387654</v>
      </c>
      <c r="BK164" s="35">
        <f t="shared" si="695"/>
        <v>0.4957743693876181</v>
      </c>
      <c r="BL164" s="35">
        <f t="shared" si="695"/>
        <v>0.46036191443135965</v>
      </c>
      <c r="BM164" s="35">
        <f t="shared" si="695"/>
        <v>0.42494945947510121</v>
      </c>
      <c r="BN164" s="35">
        <f t="shared" si="695"/>
        <v>0.38953700451884277</v>
      </c>
      <c r="BO164" s="35">
        <f t="shared" si="695"/>
        <v>0.35412454956258432</v>
      </c>
      <c r="BP164" s="35">
        <f t="shared" si="695"/>
        <v>0.31871209460632588</v>
      </c>
      <c r="BQ164" s="35">
        <f t="shared" si="695"/>
        <v>0.28329963965006744</v>
      </c>
      <c r="BR164" s="35">
        <f t="shared" si="695"/>
        <v>0.24788718469380899</v>
      </c>
      <c r="BS164" s="35">
        <f t="shared" si="695"/>
        <v>0.21247472973755055</v>
      </c>
      <c r="BT164" s="35">
        <f t="shared" si="695"/>
        <v>0.17706227478129211</v>
      </c>
      <c r="BU164" s="35">
        <f t="shared" si="695"/>
        <v>0.14164981982503366</v>
      </c>
      <c r="BV164" s="35">
        <f t="shared" si="695"/>
        <v>0.10623736486877522</v>
      </c>
      <c r="BW164" s="35">
        <f t="shared" si="695"/>
        <v>7.0824909912516776E-2</v>
      </c>
      <c r="BX164" s="35">
        <f t="shared" si="695"/>
        <v>3.5412454956258339E-2</v>
      </c>
      <c r="BY164" s="33">
        <f t="shared" si="688"/>
        <v>0</v>
      </c>
      <c r="BZ164" s="35">
        <f t="shared" ref="BZ164:CR164" si="696">BY164+($CS164-$BY164)/($CS$2-$BY$2)</f>
        <v>0</v>
      </c>
      <c r="CA164" s="35">
        <f t="shared" si="696"/>
        <v>0</v>
      </c>
      <c r="CB164" s="35">
        <f t="shared" si="696"/>
        <v>0</v>
      </c>
      <c r="CC164" s="35">
        <f t="shared" si="696"/>
        <v>0</v>
      </c>
      <c r="CD164" s="35">
        <f t="shared" si="696"/>
        <v>0</v>
      </c>
      <c r="CE164" s="35">
        <f t="shared" si="696"/>
        <v>0</v>
      </c>
      <c r="CF164" s="35">
        <f t="shared" si="696"/>
        <v>0</v>
      </c>
      <c r="CG164" s="35">
        <f t="shared" si="696"/>
        <v>0</v>
      </c>
      <c r="CH164" s="35">
        <f t="shared" si="696"/>
        <v>0</v>
      </c>
      <c r="CI164" s="35">
        <f t="shared" si="696"/>
        <v>0</v>
      </c>
      <c r="CJ164" s="35">
        <f t="shared" si="696"/>
        <v>0</v>
      </c>
      <c r="CK164" s="35">
        <f t="shared" si="696"/>
        <v>0</v>
      </c>
      <c r="CL164" s="35">
        <f t="shared" si="696"/>
        <v>0</v>
      </c>
      <c r="CM164" s="35">
        <f t="shared" si="696"/>
        <v>0</v>
      </c>
      <c r="CN164" s="35">
        <f t="shared" si="696"/>
        <v>0</v>
      </c>
      <c r="CO164" s="35">
        <f t="shared" si="696"/>
        <v>0</v>
      </c>
      <c r="CP164" s="35">
        <f t="shared" si="696"/>
        <v>0</v>
      </c>
      <c r="CQ164" s="35">
        <f t="shared" si="696"/>
        <v>0</v>
      </c>
      <c r="CR164" s="35">
        <f t="shared" si="696"/>
        <v>0</v>
      </c>
      <c r="CS164" s="33">
        <f t="shared" si="690"/>
        <v>0</v>
      </c>
    </row>
    <row r="165" spans="1:97" hidden="1" x14ac:dyDescent="0.35">
      <c r="A165" s="170" t="s">
        <v>213</v>
      </c>
      <c r="B165" s="63" t="s">
        <v>48</v>
      </c>
      <c r="C165" s="281" t="s">
        <v>238</v>
      </c>
      <c r="D165" s="281"/>
      <c r="E165" s="281"/>
      <c r="F165" s="282"/>
      <c r="G165" s="283">
        <v>1.0585129375856599</v>
      </c>
      <c r="H165" s="283"/>
      <c r="I165" s="283"/>
      <c r="J165" s="284"/>
      <c r="K165" s="285"/>
      <c r="L165" s="286"/>
      <c r="M165" s="287"/>
      <c r="N165" s="288"/>
      <c r="O165" s="289"/>
      <c r="P165" s="290"/>
      <c r="Q165" s="291"/>
      <c r="W165" s="34">
        <f t="shared" si="575"/>
        <v>1.0585129375856599</v>
      </c>
      <c r="X165" s="35">
        <f t="shared" ref="X165:AL165" si="697">W165+($AM165-$W165)/($AM$2-$W$2)</f>
        <v>0.99235587898655619</v>
      </c>
      <c r="Y165" s="35">
        <f t="shared" si="697"/>
        <v>0.92619882038745249</v>
      </c>
      <c r="Z165" s="35">
        <f t="shared" si="697"/>
        <v>0.86004176178834879</v>
      </c>
      <c r="AA165" s="35">
        <f t="shared" si="697"/>
        <v>0.79388470318924509</v>
      </c>
      <c r="AB165" s="35">
        <f t="shared" si="697"/>
        <v>0.72772764459014139</v>
      </c>
      <c r="AC165" s="35">
        <f t="shared" si="697"/>
        <v>0.66157058599103769</v>
      </c>
      <c r="AD165" s="35">
        <f t="shared" si="697"/>
        <v>0.59541352739193398</v>
      </c>
      <c r="AE165" s="35">
        <f t="shared" si="697"/>
        <v>0.52925646879283028</v>
      </c>
      <c r="AF165" s="35">
        <f t="shared" si="697"/>
        <v>0.46309941019372652</v>
      </c>
      <c r="AG165" s="35">
        <f t="shared" si="697"/>
        <v>0.39694235159462277</v>
      </c>
      <c r="AH165" s="35">
        <f t="shared" si="697"/>
        <v>0.33078529299551901</v>
      </c>
      <c r="AI165" s="35">
        <f t="shared" si="697"/>
        <v>0.26462823439641525</v>
      </c>
      <c r="AJ165" s="35">
        <f t="shared" si="697"/>
        <v>0.19847117579731149</v>
      </c>
      <c r="AK165" s="35">
        <f t="shared" si="697"/>
        <v>0.13231411719820774</v>
      </c>
      <c r="AL165" s="35">
        <f t="shared" si="697"/>
        <v>6.6157058599103993E-2</v>
      </c>
      <c r="AM165" s="33">
        <f t="shared" si="692"/>
        <v>0</v>
      </c>
      <c r="AN165" s="35">
        <f t="shared" ref="AN165:BF165" si="698">AM165+($BG165-$AM165)/($BG$2-$AM$2)</f>
        <v>0</v>
      </c>
      <c r="AO165" s="35">
        <f t="shared" si="698"/>
        <v>0</v>
      </c>
      <c r="AP165" s="35">
        <f t="shared" si="698"/>
        <v>0</v>
      </c>
      <c r="AQ165" s="35">
        <f t="shared" si="698"/>
        <v>0</v>
      </c>
      <c r="AR165" s="35">
        <f t="shared" si="698"/>
        <v>0</v>
      </c>
      <c r="AS165" s="35">
        <f t="shared" si="698"/>
        <v>0</v>
      </c>
      <c r="AT165" s="35">
        <f t="shared" si="698"/>
        <v>0</v>
      </c>
      <c r="AU165" s="35">
        <f t="shared" si="698"/>
        <v>0</v>
      </c>
      <c r="AV165" s="35">
        <f t="shared" si="698"/>
        <v>0</v>
      </c>
      <c r="AW165" s="35">
        <f t="shared" si="698"/>
        <v>0</v>
      </c>
      <c r="AX165" s="35">
        <f t="shared" si="698"/>
        <v>0</v>
      </c>
      <c r="AY165" s="35">
        <f t="shared" si="698"/>
        <v>0</v>
      </c>
      <c r="AZ165" s="35">
        <f t="shared" si="698"/>
        <v>0</v>
      </c>
      <c r="BA165" s="35">
        <f t="shared" si="698"/>
        <v>0</v>
      </c>
      <c r="BB165" s="35">
        <f t="shared" si="698"/>
        <v>0</v>
      </c>
      <c r="BC165" s="35">
        <f t="shared" si="698"/>
        <v>0</v>
      </c>
      <c r="BD165" s="35">
        <f t="shared" si="698"/>
        <v>0</v>
      </c>
      <c r="BE165" s="35">
        <f t="shared" si="698"/>
        <v>0</v>
      </c>
      <c r="BF165" s="35">
        <f t="shared" si="698"/>
        <v>0</v>
      </c>
      <c r="BG165" s="33">
        <f t="shared" si="694"/>
        <v>0</v>
      </c>
      <c r="BI165" s="34">
        <f t="shared" si="578"/>
        <v>1.0585129375856599</v>
      </c>
      <c r="BJ165" s="35">
        <f t="shared" ref="BJ165:BX165" si="699">BI165+($BY165-$BI165)/($BY$2-$BI$2)</f>
        <v>0.99235587898655619</v>
      </c>
      <c r="BK165" s="35">
        <f t="shared" si="699"/>
        <v>0.92619882038745249</v>
      </c>
      <c r="BL165" s="35">
        <f t="shared" si="699"/>
        <v>0.86004176178834879</v>
      </c>
      <c r="BM165" s="35">
        <f t="shared" si="699"/>
        <v>0.79388470318924509</v>
      </c>
      <c r="BN165" s="35">
        <f t="shared" si="699"/>
        <v>0.72772764459014139</v>
      </c>
      <c r="BO165" s="35">
        <f t="shared" si="699"/>
        <v>0.66157058599103769</v>
      </c>
      <c r="BP165" s="35">
        <f t="shared" si="699"/>
        <v>0.59541352739193398</v>
      </c>
      <c r="BQ165" s="35">
        <f t="shared" si="699"/>
        <v>0.52925646879283028</v>
      </c>
      <c r="BR165" s="35">
        <f t="shared" si="699"/>
        <v>0.46309941019372652</v>
      </c>
      <c r="BS165" s="35">
        <f t="shared" si="699"/>
        <v>0.39694235159462277</v>
      </c>
      <c r="BT165" s="35">
        <f t="shared" si="699"/>
        <v>0.33078529299551901</v>
      </c>
      <c r="BU165" s="35">
        <f t="shared" si="699"/>
        <v>0.26462823439641525</v>
      </c>
      <c r="BV165" s="35">
        <f t="shared" si="699"/>
        <v>0.19847117579731149</v>
      </c>
      <c r="BW165" s="35">
        <f t="shared" si="699"/>
        <v>0.13231411719820774</v>
      </c>
      <c r="BX165" s="35">
        <f t="shared" si="699"/>
        <v>6.6157058599103993E-2</v>
      </c>
      <c r="BY165" s="33">
        <f t="shared" si="688"/>
        <v>0</v>
      </c>
      <c r="BZ165" s="35">
        <f t="shared" ref="BZ165:CR165" si="700">BY165+($CS165-$BY165)/($CS$2-$BY$2)</f>
        <v>0</v>
      </c>
      <c r="CA165" s="35">
        <f t="shared" si="700"/>
        <v>0</v>
      </c>
      <c r="CB165" s="35">
        <f t="shared" si="700"/>
        <v>0</v>
      </c>
      <c r="CC165" s="35">
        <f t="shared" si="700"/>
        <v>0</v>
      </c>
      <c r="CD165" s="35">
        <f t="shared" si="700"/>
        <v>0</v>
      </c>
      <c r="CE165" s="35">
        <f t="shared" si="700"/>
        <v>0</v>
      </c>
      <c r="CF165" s="35">
        <f t="shared" si="700"/>
        <v>0</v>
      </c>
      <c r="CG165" s="35">
        <f t="shared" si="700"/>
        <v>0</v>
      </c>
      <c r="CH165" s="35">
        <f t="shared" si="700"/>
        <v>0</v>
      </c>
      <c r="CI165" s="35">
        <f t="shared" si="700"/>
        <v>0</v>
      </c>
      <c r="CJ165" s="35">
        <f t="shared" si="700"/>
        <v>0</v>
      </c>
      <c r="CK165" s="35">
        <f t="shared" si="700"/>
        <v>0</v>
      </c>
      <c r="CL165" s="35">
        <f t="shared" si="700"/>
        <v>0</v>
      </c>
      <c r="CM165" s="35">
        <f t="shared" si="700"/>
        <v>0</v>
      </c>
      <c r="CN165" s="35">
        <f t="shared" si="700"/>
        <v>0</v>
      </c>
      <c r="CO165" s="35">
        <f t="shared" si="700"/>
        <v>0</v>
      </c>
      <c r="CP165" s="35">
        <f t="shared" si="700"/>
        <v>0</v>
      </c>
      <c r="CQ165" s="35">
        <f t="shared" si="700"/>
        <v>0</v>
      </c>
      <c r="CR165" s="35">
        <f t="shared" si="700"/>
        <v>0</v>
      </c>
      <c r="CS165" s="33">
        <f t="shared" si="690"/>
        <v>0</v>
      </c>
    </row>
    <row r="166" spans="1:97" hidden="1" x14ac:dyDescent="0.35">
      <c r="A166" s="170" t="s">
        <v>213</v>
      </c>
      <c r="B166" s="63" t="s">
        <v>48</v>
      </c>
      <c r="C166" s="281" t="s">
        <v>239</v>
      </c>
      <c r="D166" s="281"/>
      <c r="E166" s="281"/>
      <c r="F166" s="282"/>
      <c r="G166" s="283">
        <v>0.74350854971500902</v>
      </c>
      <c r="H166" s="283"/>
      <c r="I166" s="283"/>
      <c r="J166" s="284"/>
      <c r="K166" s="285"/>
      <c r="L166" s="286"/>
      <c r="M166" s="287"/>
      <c r="N166" s="288"/>
      <c r="O166" s="289"/>
      <c r="P166" s="290"/>
      <c r="Q166" s="291"/>
      <c r="W166" s="34">
        <f t="shared" si="575"/>
        <v>0.74350854971500902</v>
      </c>
      <c r="X166" s="35">
        <f t="shared" ref="X166:AL166" si="701">W166+($AM166-$W166)/($AM$2-$W$2)</f>
        <v>0.6970392653578209</v>
      </c>
      <c r="Y166" s="35">
        <f t="shared" si="701"/>
        <v>0.65056998100063279</v>
      </c>
      <c r="Z166" s="35">
        <f t="shared" si="701"/>
        <v>0.60410069664344468</v>
      </c>
      <c r="AA166" s="35">
        <f t="shared" si="701"/>
        <v>0.55763141228625657</v>
      </c>
      <c r="AB166" s="35">
        <f t="shared" si="701"/>
        <v>0.51116212792906845</v>
      </c>
      <c r="AC166" s="35">
        <f t="shared" si="701"/>
        <v>0.4646928435718804</v>
      </c>
      <c r="AD166" s="35">
        <f t="shared" si="701"/>
        <v>0.41822355921469234</v>
      </c>
      <c r="AE166" s="35">
        <f t="shared" si="701"/>
        <v>0.37175427485750429</v>
      </c>
      <c r="AF166" s="35">
        <f t="shared" si="701"/>
        <v>0.32528499050031623</v>
      </c>
      <c r="AG166" s="35">
        <f t="shared" si="701"/>
        <v>0.27881570614312817</v>
      </c>
      <c r="AH166" s="35">
        <f t="shared" si="701"/>
        <v>0.23234642178594012</v>
      </c>
      <c r="AI166" s="35">
        <f t="shared" si="701"/>
        <v>0.18587713742875206</v>
      </c>
      <c r="AJ166" s="35">
        <f t="shared" si="701"/>
        <v>0.139407853071564</v>
      </c>
      <c r="AK166" s="35">
        <f t="shared" si="701"/>
        <v>9.2938568714375946E-2</v>
      </c>
      <c r="AL166" s="35">
        <f t="shared" si="701"/>
        <v>4.6469284357187883E-2</v>
      </c>
      <c r="AM166" s="33">
        <f t="shared" si="692"/>
        <v>0</v>
      </c>
      <c r="AN166" s="35">
        <f t="shared" ref="AN166:BF166" si="702">AM166+($BG166-$AM166)/($BG$2-$AM$2)</f>
        <v>0</v>
      </c>
      <c r="AO166" s="35">
        <f t="shared" si="702"/>
        <v>0</v>
      </c>
      <c r="AP166" s="35">
        <f t="shared" si="702"/>
        <v>0</v>
      </c>
      <c r="AQ166" s="35">
        <f t="shared" si="702"/>
        <v>0</v>
      </c>
      <c r="AR166" s="35">
        <f t="shared" si="702"/>
        <v>0</v>
      </c>
      <c r="AS166" s="35">
        <f t="shared" si="702"/>
        <v>0</v>
      </c>
      <c r="AT166" s="35">
        <f t="shared" si="702"/>
        <v>0</v>
      </c>
      <c r="AU166" s="35">
        <f t="shared" si="702"/>
        <v>0</v>
      </c>
      <c r="AV166" s="35">
        <f t="shared" si="702"/>
        <v>0</v>
      </c>
      <c r="AW166" s="35">
        <f t="shared" si="702"/>
        <v>0</v>
      </c>
      <c r="AX166" s="35">
        <f t="shared" si="702"/>
        <v>0</v>
      </c>
      <c r="AY166" s="35">
        <f t="shared" si="702"/>
        <v>0</v>
      </c>
      <c r="AZ166" s="35">
        <f t="shared" si="702"/>
        <v>0</v>
      </c>
      <c r="BA166" s="35">
        <f t="shared" si="702"/>
        <v>0</v>
      </c>
      <c r="BB166" s="35">
        <f t="shared" si="702"/>
        <v>0</v>
      </c>
      <c r="BC166" s="35">
        <f t="shared" si="702"/>
        <v>0</v>
      </c>
      <c r="BD166" s="35">
        <f t="shared" si="702"/>
        <v>0</v>
      </c>
      <c r="BE166" s="35">
        <f t="shared" si="702"/>
        <v>0</v>
      </c>
      <c r="BF166" s="35">
        <f t="shared" si="702"/>
        <v>0</v>
      </c>
      <c r="BG166" s="33">
        <f t="shared" si="694"/>
        <v>0</v>
      </c>
      <c r="BI166" s="34">
        <f t="shared" si="578"/>
        <v>0.74350854971500902</v>
      </c>
      <c r="BJ166" s="35">
        <f t="shared" ref="BJ166:BX166" si="703">BI166+($BY166-$BI166)/($BY$2-$BI$2)</f>
        <v>0.6970392653578209</v>
      </c>
      <c r="BK166" s="35">
        <f t="shared" si="703"/>
        <v>0.65056998100063279</v>
      </c>
      <c r="BL166" s="35">
        <f t="shared" si="703"/>
        <v>0.60410069664344468</v>
      </c>
      <c r="BM166" s="35">
        <f t="shared" si="703"/>
        <v>0.55763141228625657</v>
      </c>
      <c r="BN166" s="35">
        <f t="shared" si="703"/>
        <v>0.51116212792906845</v>
      </c>
      <c r="BO166" s="35">
        <f t="shared" si="703"/>
        <v>0.4646928435718804</v>
      </c>
      <c r="BP166" s="35">
        <f t="shared" si="703"/>
        <v>0.41822355921469234</v>
      </c>
      <c r="BQ166" s="35">
        <f t="shared" si="703"/>
        <v>0.37175427485750429</v>
      </c>
      <c r="BR166" s="35">
        <f t="shared" si="703"/>
        <v>0.32528499050031623</v>
      </c>
      <c r="BS166" s="35">
        <f t="shared" si="703"/>
        <v>0.27881570614312817</v>
      </c>
      <c r="BT166" s="35">
        <f t="shared" si="703"/>
        <v>0.23234642178594012</v>
      </c>
      <c r="BU166" s="35">
        <f t="shared" si="703"/>
        <v>0.18587713742875206</v>
      </c>
      <c r="BV166" s="35">
        <f t="shared" si="703"/>
        <v>0.139407853071564</v>
      </c>
      <c r="BW166" s="35">
        <f t="shared" si="703"/>
        <v>9.2938568714375946E-2</v>
      </c>
      <c r="BX166" s="35">
        <f t="shared" si="703"/>
        <v>4.6469284357187883E-2</v>
      </c>
      <c r="BY166" s="33">
        <f t="shared" si="688"/>
        <v>0</v>
      </c>
      <c r="BZ166" s="35">
        <f t="shared" ref="BZ166:CR166" si="704">BY166+($CS166-$BY166)/($CS$2-$BY$2)</f>
        <v>0</v>
      </c>
      <c r="CA166" s="35">
        <f t="shared" si="704"/>
        <v>0</v>
      </c>
      <c r="CB166" s="35">
        <f t="shared" si="704"/>
        <v>0</v>
      </c>
      <c r="CC166" s="35">
        <f t="shared" si="704"/>
        <v>0</v>
      </c>
      <c r="CD166" s="35">
        <f t="shared" si="704"/>
        <v>0</v>
      </c>
      <c r="CE166" s="35">
        <f t="shared" si="704"/>
        <v>0</v>
      </c>
      <c r="CF166" s="35">
        <f t="shared" si="704"/>
        <v>0</v>
      </c>
      <c r="CG166" s="35">
        <f t="shared" si="704"/>
        <v>0</v>
      </c>
      <c r="CH166" s="35">
        <f t="shared" si="704"/>
        <v>0</v>
      </c>
      <c r="CI166" s="35">
        <f t="shared" si="704"/>
        <v>0</v>
      </c>
      <c r="CJ166" s="35">
        <f t="shared" si="704"/>
        <v>0</v>
      </c>
      <c r="CK166" s="35">
        <f t="shared" si="704"/>
        <v>0</v>
      </c>
      <c r="CL166" s="35">
        <f t="shared" si="704"/>
        <v>0</v>
      </c>
      <c r="CM166" s="35">
        <f t="shared" si="704"/>
        <v>0</v>
      </c>
      <c r="CN166" s="35">
        <f t="shared" si="704"/>
        <v>0</v>
      </c>
      <c r="CO166" s="35">
        <f t="shared" si="704"/>
        <v>0</v>
      </c>
      <c r="CP166" s="35">
        <f t="shared" si="704"/>
        <v>0</v>
      </c>
      <c r="CQ166" s="35">
        <f t="shared" si="704"/>
        <v>0</v>
      </c>
      <c r="CR166" s="35">
        <f t="shared" si="704"/>
        <v>0</v>
      </c>
      <c r="CS166" s="33">
        <f t="shared" si="690"/>
        <v>0</v>
      </c>
    </row>
    <row r="167" spans="1:97" hidden="1" x14ac:dyDescent="0.35">
      <c r="A167" s="170" t="s">
        <v>213</v>
      </c>
      <c r="B167" s="63" t="s">
        <v>48</v>
      </c>
      <c r="C167" s="281" t="s">
        <v>240</v>
      </c>
      <c r="D167" s="281"/>
      <c r="E167" s="281"/>
      <c r="F167" s="282"/>
      <c r="G167" s="283">
        <v>1.0499321573948399</v>
      </c>
      <c r="H167" s="283"/>
      <c r="I167" s="283"/>
      <c r="J167" s="284"/>
      <c r="K167" s="285"/>
      <c r="L167" s="286"/>
      <c r="M167" s="287"/>
      <c r="N167" s="288"/>
      <c r="O167" s="289"/>
      <c r="P167" s="290"/>
      <c r="Q167" s="291"/>
      <c r="W167" s="34">
        <f t="shared" si="575"/>
        <v>1.0499321573948399</v>
      </c>
      <c r="X167" s="35">
        <f t="shared" ref="X167:AL167" si="705">W167+($AM167-$W167)/($AM$2-$W$2)</f>
        <v>0.98431139755766239</v>
      </c>
      <c r="Y167" s="35">
        <f t="shared" si="705"/>
        <v>0.91869063772048487</v>
      </c>
      <c r="Z167" s="35">
        <f t="shared" si="705"/>
        <v>0.85306987788330735</v>
      </c>
      <c r="AA167" s="35">
        <f t="shared" si="705"/>
        <v>0.78744911804612983</v>
      </c>
      <c r="AB167" s="35">
        <f t="shared" si="705"/>
        <v>0.7218283582089523</v>
      </c>
      <c r="AC167" s="35">
        <f t="shared" si="705"/>
        <v>0.65620759837177478</v>
      </c>
      <c r="AD167" s="35">
        <f t="shared" si="705"/>
        <v>0.59058683853459726</v>
      </c>
      <c r="AE167" s="35">
        <f t="shared" si="705"/>
        <v>0.52496607869741974</v>
      </c>
      <c r="AF167" s="35">
        <f t="shared" si="705"/>
        <v>0.45934531886024221</v>
      </c>
      <c r="AG167" s="35">
        <f t="shared" si="705"/>
        <v>0.39372455902306469</v>
      </c>
      <c r="AH167" s="35">
        <f t="shared" si="705"/>
        <v>0.32810379918588717</v>
      </c>
      <c r="AI167" s="35">
        <f t="shared" si="705"/>
        <v>0.26248303934870965</v>
      </c>
      <c r="AJ167" s="35">
        <f t="shared" si="705"/>
        <v>0.19686227951153215</v>
      </c>
      <c r="AK167" s="35">
        <f t="shared" si="705"/>
        <v>0.13124151967435466</v>
      </c>
      <c r="AL167" s="35">
        <f t="shared" si="705"/>
        <v>6.5620759837177162E-2</v>
      </c>
      <c r="AM167" s="33">
        <f t="shared" si="692"/>
        <v>0</v>
      </c>
      <c r="AN167" s="35">
        <f t="shared" ref="AN167:BF167" si="706">AM167+($BG167-$AM167)/($BG$2-$AM$2)</f>
        <v>0</v>
      </c>
      <c r="AO167" s="35">
        <f t="shared" si="706"/>
        <v>0</v>
      </c>
      <c r="AP167" s="35">
        <f t="shared" si="706"/>
        <v>0</v>
      </c>
      <c r="AQ167" s="35">
        <f t="shared" si="706"/>
        <v>0</v>
      </c>
      <c r="AR167" s="35">
        <f t="shared" si="706"/>
        <v>0</v>
      </c>
      <c r="AS167" s="35">
        <f t="shared" si="706"/>
        <v>0</v>
      </c>
      <c r="AT167" s="35">
        <f t="shared" si="706"/>
        <v>0</v>
      </c>
      <c r="AU167" s="35">
        <f t="shared" si="706"/>
        <v>0</v>
      </c>
      <c r="AV167" s="35">
        <f t="shared" si="706"/>
        <v>0</v>
      </c>
      <c r="AW167" s="35">
        <f t="shared" si="706"/>
        <v>0</v>
      </c>
      <c r="AX167" s="35">
        <f t="shared" si="706"/>
        <v>0</v>
      </c>
      <c r="AY167" s="35">
        <f t="shared" si="706"/>
        <v>0</v>
      </c>
      <c r="AZ167" s="35">
        <f t="shared" si="706"/>
        <v>0</v>
      </c>
      <c r="BA167" s="35">
        <f t="shared" si="706"/>
        <v>0</v>
      </c>
      <c r="BB167" s="35">
        <f t="shared" si="706"/>
        <v>0</v>
      </c>
      <c r="BC167" s="35">
        <f t="shared" si="706"/>
        <v>0</v>
      </c>
      <c r="BD167" s="35">
        <f t="shared" si="706"/>
        <v>0</v>
      </c>
      <c r="BE167" s="35">
        <f t="shared" si="706"/>
        <v>0</v>
      </c>
      <c r="BF167" s="35">
        <f t="shared" si="706"/>
        <v>0</v>
      </c>
      <c r="BG167" s="33">
        <f t="shared" si="694"/>
        <v>0</v>
      </c>
      <c r="BI167" s="34">
        <f t="shared" si="578"/>
        <v>1.0499321573948399</v>
      </c>
      <c r="BJ167" s="35">
        <f t="shared" ref="BJ167:BX167" si="707">BI167+($BY167-$BI167)/($BY$2-$BI$2)</f>
        <v>0.98431139755766239</v>
      </c>
      <c r="BK167" s="35">
        <f t="shared" si="707"/>
        <v>0.91869063772048487</v>
      </c>
      <c r="BL167" s="35">
        <f t="shared" si="707"/>
        <v>0.85306987788330735</v>
      </c>
      <c r="BM167" s="35">
        <f t="shared" si="707"/>
        <v>0.78744911804612983</v>
      </c>
      <c r="BN167" s="35">
        <f t="shared" si="707"/>
        <v>0.7218283582089523</v>
      </c>
      <c r="BO167" s="35">
        <f t="shared" si="707"/>
        <v>0.65620759837177478</v>
      </c>
      <c r="BP167" s="35">
        <f t="shared" si="707"/>
        <v>0.59058683853459726</v>
      </c>
      <c r="BQ167" s="35">
        <f t="shared" si="707"/>
        <v>0.52496607869741974</v>
      </c>
      <c r="BR167" s="35">
        <f t="shared" si="707"/>
        <v>0.45934531886024221</v>
      </c>
      <c r="BS167" s="35">
        <f t="shared" si="707"/>
        <v>0.39372455902306469</v>
      </c>
      <c r="BT167" s="35">
        <f t="shared" si="707"/>
        <v>0.32810379918588717</v>
      </c>
      <c r="BU167" s="35">
        <f t="shared" si="707"/>
        <v>0.26248303934870965</v>
      </c>
      <c r="BV167" s="35">
        <f t="shared" si="707"/>
        <v>0.19686227951153215</v>
      </c>
      <c r="BW167" s="35">
        <f t="shared" si="707"/>
        <v>0.13124151967435466</v>
      </c>
      <c r="BX167" s="35">
        <f t="shared" si="707"/>
        <v>6.5620759837177162E-2</v>
      </c>
      <c r="BY167" s="33">
        <f t="shared" si="688"/>
        <v>0</v>
      </c>
      <c r="BZ167" s="35">
        <f t="shared" ref="BZ167:CR167" si="708">BY167+($CS167-$BY167)/($CS$2-$BY$2)</f>
        <v>0</v>
      </c>
      <c r="CA167" s="35">
        <f t="shared" si="708"/>
        <v>0</v>
      </c>
      <c r="CB167" s="35">
        <f t="shared" si="708"/>
        <v>0</v>
      </c>
      <c r="CC167" s="35">
        <f t="shared" si="708"/>
        <v>0</v>
      </c>
      <c r="CD167" s="35">
        <f t="shared" si="708"/>
        <v>0</v>
      </c>
      <c r="CE167" s="35">
        <f t="shared" si="708"/>
        <v>0</v>
      </c>
      <c r="CF167" s="35">
        <f t="shared" si="708"/>
        <v>0</v>
      </c>
      <c r="CG167" s="35">
        <f t="shared" si="708"/>
        <v>0</v>
      </c>
      <c r="CH167" s="35">
        <f t="shared" si="708"/>
        <v>0</v>
      </c>
      <c r="CI167" s="35">
        <f t="shared" si="708"/>
        <v>0</v>
      </c>
      <c r="CJ167" s="35">
        <f t="shared" si="708"/>
        <v>0</v>
      </c>
      <c r="CK167" s="35">
        <f t="shared" si="708"/>
        <v>0</v>
      </c>
      <c r="CL167" s="35">
        <f t="shared" si="708"/>
        <v>0</v>
      </c>
      <c r="CM167" s="35">
        <f t="shared" si="708"/>
        <v>0</v>
      </c>
      <c r="CN167" s="35">
        <f t="shared" si="708"/>
        <v>0</v>
      </c>
      <c r="CO167" s="35">
        <f t="shared" si="708"/>
        <v>0</v>
      </c>
      <c r="CP167" s="35">
        <f t="shared" si="708"/>
        <v>0</v>
      </c>
      <c r="CQ167" s="35">
        <f t="shared" si="708"/>
        <v>0</v>
      </c>
      <c r="CR167" s="35">
        <f t="shared" si="708"/>
        <v>0</v>
      </c>
      <c r="CS167" s="33">
        <f t="shared" si="690"/>
        <v>0</v>
      </c>
    </row>
    <row r="168" spans="1:97" hidden="1" x14ac:dyDescent="0.35">
      <c r="A168" s="170" t="s">
        <v>213</v>
      </c>
      <c r="B168" s="63" t="s">
        <v>48</v>
      </c>
      <c r="C168" s="281" t="s">
        <v>241</v>
      </c>
      <c r="D168" s="281"/>
      <c r="E168" s="281"/>
      <c r="F168" s="282"/>
      <c r="G168" s="283">
        <v>1.01288106483469</v>
      </c>
      <c r="H168" s="283"/>
      <c r="I168" s="283"/>
      <c r="J168" s="284"/>
      <c r="K168" s="285"/>
      <c r="L168" s="286"/>
      <c r="M168" s="287"/>
      <c r="N168" s="288"/>
      <c r="O168" s="289"/>
      <c r="P168" s="290"/>
      <c r="Q168" s="291"/>
      <c r="W168" s="34">
        <f t="shared" si="575"/>
        <v>1.01288106483469</v>
      </c>
      <c r="X168" s="35">
        <f t="shared" ref="X168:AL168" si="709">W168+($AM168-$W168)/($AM$2-$W$2)</f>
        <v>0.94957599828252182</v>
      </c>
      <c r="Y168" s="35">
        <f t="shared" si="709"/>
        <v>0.88627093173035365</v>
      </c>
      <c r="Z168" s="35">
        <f t="shared" si="709"/>
        <v>0.82296586517818549</v>
      </c>
      <c r="AA168" s="35">
        <f t="shared" si="709"/>
        <v>0.75966079862601732</v>
      </c>
      <c r="AB168" s="35">
        <f t="shared" si="709"/>
        <v>0.69635573207384915</v>
      </c>
      <c r="AC168" s="35">
        <f t="shared" si="709"/>
        <v>0.63305066552168099</v>
      </c>
      <c r="AD168" s="35">
        <f t="shared" si="709"/>
        <v>0.56974559896951282</v>
      </c>
      <c r="AE168" s="35">
        <f t="shared" si="709"/>
        <v>0.50644053241734466</v>
      </c>
      <c r="AF168" s="35">
        <f t="shared" si="709"/>
        <v>0.44313546586517655</v>
      </c>
      <c r="AG168" s="35">
        <f t="shared" si="709"/>
        <v>0.37983039931300844</v>
      </c>
      <c r="AH168" s="35">
        <f t="shared" si="709"/>
        <v>0.31652533276084033</v>
      </c>
      <c r="AI168" s="35">
        <f t="shared" si="709"/>
        <v>0.25322026620867222</v>
      </c>
      <c r="AJ168" s="35">
        <f t="shared" si="709"/>
        <v>0.18991519965650411</v>
      </c>
      <c r="AK168" s="35">
        <f t="shared" si="709"/>
        <v>0.126610133104336</v>
      </c>
      <c r="AL168" s="35">
        <f t="shared" si="709"/>
        <v>6.3305066552167874E-2</v>
      </c>
      <c r="AM168" s="33">
        <f t="shared" si="692"/>
        <v>0</v>
      </c>
      <c r="AN168" s="35">
        <f t="shared" ref="AN168:BF168" si="710">AM168+($BG168-$AM168)/($BG$2-$AM$2)</f>
        <v>0</v>
      </c>
      <c r="AO168" s="35">
        <f t="shared" si="710"/>
        <v>0</v>
      </c>
      <c r="AP168" s="35">
        <f t="shared" si="710"/>
        <v>0</v>
      </c>
      <c r="AQ168" s="35">
        <f t="shared" si="710"/>
        <v>0</v>
      </c>
      <c r="AR168" s="35">
        <f t="shared" si="710"/>
        <v>0</v>
      </c>
      <c r="AS168" s="35">
        <f t="shared" si="710"/>
        <v>0</v>
      </c>
      <c r="AT168" s="35">
        <f t="shared" si="710"/>
        <v>0</v>
      </c>
      <c r="AU168" s="35">
        <f t="shared" si="710"/>
        <v>0</v>
      </c>
      <c r="AV168" s="35">
        <f t="shared" si="710"/>
        <v>0</v>
      </c>
      <c r="AW168" s="35">
        <f t="shared" si="710"/>
        <v>0</v>
      </c>
      <c r="AX168" s="35">
        <f t="shared" si="710"/>
        <v>0</v>
      </c>
      <c r="AY168" s="35">
        <f t="shared" si="710"/>
        <v>0</v>
      </c>
      <c r="AZ168" s="35">
        <f t="shared" si="710"/>
        <v>0</v>
      </c>
      <c r="BA168" s="35">
        <f t="shared" si="710"/>
        <v>0</v>
      </c>
      <c r="BB168" s="35">
        <f t="shared" si="710"/>
        <v>0</v>
      </c>
      <c r="BC168" s="35">
        <f t="shared" si="710"/>
        <v>0</v>
      </c>
      <c r="BD168" s="35">
        <f t="shared" si="710"/>
        <v>0</v>
      </c>
      <c r="BE168" s="35">
        <f t="shared" si="710"/>
        <v>0</v>
      </c>
      <c r="BF168" s="35">
        <f t="shared" si="710"/>
        <v>0</v>
      </c>
      <c r="BG168" s="33">
        <f t="shared" si="694"/>
        <v>0</v>
      </c>
      <c r="BI168" s="34">
        <f t="shared" si="578"/>
        <v>1.01288106483469</v>
      </c>
      <c r="BJ168" s="35">
        <f t="shared" ref="BJ168:BX168" si="711">BI168+($BY168-$BI168)/($BY$2-$BI$2)</f>
        <v>0.94957599828252182</v>
      </c>
      <c r="BK168" s="35">
        <f t="shared" si="711"/>
        <v>0.88627093173035365</v>
      </c>
      <c r="BL168" s="35">
        <f t="shared" si="711"/>
        <v>0.82296586517818549</v>
      </c>
      <c r="BM168" s="35">
        <f t="shared" si="711"/>
        <v>0.75966079862601732</v>
      </c>
      <c r="BN168" s="35">
        <f t="shared" si="711"/>
        <v>0.69635573207384915</v>
      </c>
      <c r="BO168" s="35">
        <f t="shared" si="711"/>
        <v>0.63305066552168099</v>
      </c>
      <c r="BP168" s="35">
        <f t="shared" si="711"/>
        <v>0.56974559896951282</v>
      </c>
      <c r="BQ168" s="35">
        <f t="shared" si="711"/>
        <v>0.50644053241734466</v>
      </c>
      <c r="BR168" s="35">
        <f t="shared" si="711"/>
        <v>0.44313546586517655</v>
      </c>
      <c r="BS168" s="35">
        <f t="shared" si="711"/>
        <v>0.37983039931300844</v>
      </c>
      <c r="BT168" s="35">
        <f t="shared" si="711"/>
        <v>0.31652533276084033</v>
      </c>
      <c r="BU168" s="35">
        <f t="shared" si="711"/>
        <v>0.25322026620867222</v>
      </c>
      <c r="BV168" s="35">
        <f t="shared" si="711"/>
        <v>0.18991519965650411</v>
      </c>
      <c r="BW168" s="35">
        <f t="shared" si="711"/>
        <v>0.126610133104336</v>
      </c>
      <c r="BX168" s="35">
        <f t="shared" si="711"/>
        <v>6.3305066552167874E-2</v>
      </c>
      <c r="BY168" s="33">
        <f t="shared" si="688"/>
        <v>0</v>
      </c>
      <c r="BZ168" s="35">
        <f t="shared" ref="BZ168:CR168" si="712">BY168+($CS168-$BY168)/($CS$2-$BY$2)</f>
        <v>0</v>
      </c>
      <c r="CA168" s="35">
        <f t="shared" si="712"/>
        <v>0</v>
      </c>
      <c r="CB168" s="35">
        <f t="shared" si="712"/>
        <v>0</v>
      </c>
      <c r="CC168" s="35">
        <f t="shared" si="712"/>
        <v>0</v>
      </c>
      <c r="CD168" s="35">
        <f t="shared" si="712"/>
        <v>0</v>
      </c>
      <c r="CE168" s="35">
        <f t="shared" si="712"/>
        <v>0</v>
      </c>
      <c r="CF168" s="35">
        <f t="shared" si="712"/>
        <v>0</v>
      </c>
      <c r="CG168" s="35">
        <f t="shared" si="712"/>
        <v>0</v>
      </c>
      <c r="CH168" s="35">
        <f t="shared" si="712"/>
        <v>0</v>
      </c>
      <c r="CI168" s="35">
        <f t="shared" si="712"/>
        <v>0</v>
      </c>
      <c r="CJ168" s="35">
        <f t="shared" si="712"/>
        <v>0</v>
      </c>
      <c r="CK168" s="35">
        <f t="shared" si="712"/>
        <v>0</v>
      </c>
      <c r="CL168" s="35">
        <f t="shared" si="712"/>
        <v>0</v>
      </c>
      <c r="CM168" s="35">
        <f t="shared" si="712"/>
        <v>0</v>
      </c>
      <c r="CN168" s="35">
        <f t="shared" si="712"/>
        <v>0</v>
      </c>
      <c r="CO168" s="35">
        <f t="shared" si="712"/>
        <v>0</v>
      </c>
      <c r="CP168" s="35">
        <f t="shared" si="712"/>
        <v>0</v>
      </c>
      <c r="CQ168" s="35">
        <f t="shared" si="712"/>
        <v>0</v>
      </c>
      <c r="CR168" s="35">
        <f t="shared" si="712"/>
        <v>0</v>
      </c>
      <c r="CS168" s="33">
        <f t="shared" si="690"/>
        <v>0</v>
      </c>
    </row>
    <row r="169" spans="1:97" hidden="1" x14ac:dyDescent="0.35">
      <c r="A169" s="170" t="s">
        <v>213</v>
      </c>
      <c r="B169" s="63" t="s">
        <v>48</v>
      </c>
      <c r="C169" s="281" t="s">
        <v>242</v>
      </c>
      <c r="D169" s="281"/>
      <c r="E169" s="281"/>
      <c r="F169" s="282"/>
      <c r="G169" s="283">
        <v>0.98751200768491798</v>
      </c>
      <c r="H169" s="283"/>
      <c r="I169" s="283"/>
      <c r="J169" s="284"/>
      <c r="K169" s="285"/>
      <c r="L169" s="286"/>
      <c r="M169" s="287"/>
      <c r="N169" s="288"/>
      <c r="O169" s="289"/>
      <c r="P169" s="290"/>
      <c r="Q169" s="291"/>
      <c r="W169" s="34">
        <f t="shared" ref="W169:W197" si="713">G169</f>
        <v>0.98751200768491798</v>
      </c>
      <c r="X169" s="35">
        <f t="shared" ref="X169:AL169" si="714">W169+($AM169-$W169)/($AM$2-$W$2)</f>
        <v>0.92579250720461059</v>
      </c>
      <c r="Y169" s="35">
        <f t="shared" si="714"/>
        <v>0.86407300672430321</v>
      </c>
      <c r="Z169" s="35">
        <f t="shared" si="714"/>
        <v>0.80235350624399582</v>
      </c>
      <c r="AA169" s="35">
        <f t="shared" si="714"/>
        <v>0.74063400576368843</v>
      </c>
      <c r="AB169" s="35">
        <f t="shared" si="714"/>
        <v>0.67891450528338104</v>
      </c>
      <c r="AC169" s="35">
        <f t="shared" si="714"/>
        <v>0.61719500480307365</v>
      </c>
      <c r="AD169" s="35">
        <f t="shared" si="714"/>
        <v>0.55547550432276627</v>
      </c>
      <c r="AE169" s="35">
        <f t="shared" si="714"/>
        <v>0.49375600384245888</v>
      </c>
      <c r="AF169" s="35">
        <f t="shared" si="714"/>
        <v>0.43203650336215149</v>
      </c>
      <c r="AG169" s="35">
        <f t="shared" si="714"/>
        <v>0.3703170028818441</v>
      </c>
      <c r="AH169" s="35">
        <f t="shared" si="714"/>
        <v>0.30859750240153672</v>
      </c>
      <c r="AI169" s="35">
        <f t="shared" si="714"/>
        <v>0.24687800192122933</v>
      </c>
      <c r="AJ169" s="35">
        <f t="shared" si="714"/>
        <v>0.18515850144092194</v>
      </c>
      <c r="AK169" s="35">
        <f t="shared" si="714"/>
        <v>0.12343900096061457</v>
      </c>
      <c r="AL169" s="35">
        <f t="shared" si="714"/>
        <v>6.1719500480307193E-2</v>
      </c>
      <c r="AM169" s="33">
        <f t="shared" si="692"/>
        <v>0</v>
      </c>
      <c r="AN169" s="35">
        <f t="shared" ref="AN169:BF169" si="715">AM169+($BG169-$AM169)/($BG$2-$AM$2)</f>
        <v>0</v>
      </c>
      <c r="AO169" s="35">
        <f t="shared" si="715"/>
        <v>0</v>
      </c>
      <c r="AP169" s="35">
        <f t="shared" si="715"/>
        <v>0</v>
      </c>
      <c r="AQ169" s="35">
        <f t="shared" si="715"/>
        <v>0</v>
      </c>
      <c r="AR169" s="35">
        <f t="shared" si="715"/>
        <v>0</v>
      </c>
      <c r="AS169" s="35">
        <f t="shared" si="715"/>
        <v>0</v>
      </c>
      <c r="AT169" s="35">
        <f t="shared" si="715"/>
        <v>0</v>
      </c>
      <c r="AU169" s="35">
        <f t="shared" si="715"/>
        <v>0</v>
      </c>
      <c r="AV169" s="35">
        <f t="shared" si="715"/>
        <v>0</v>
      </c>
      <c r="AW169" s="35">
        <f t="shared" si="715"/>
        <v>0</v>
      </c>
      <c r="AX169" s="35">
        <f t="shared" si="715"/>
        <v>0</v>
      </c>
      <c r="AY169" s="35">
        <f t="shared" si="715"/>
        <v>0</v>
      </c>
      <c r="AZ169" s="35">
        <f t="shared" si="715"/>
        <v>0</v>
      </c>
      <c r="BA169" s="35">
        <f t="shared" si="715"/>
        <v>0</v>
      </c>
      <c r="BB169" s="35">
        <f t="shared" si="715"/>
        <v>0</v>
      </c>
      <c r="BC169" s="35">
        <f t="shared" si="715"/>
        <v>0</v>
      </c>
      <c r="BD169" s="35">
        <f t="shared" si="715"/>
        <v>0</v>
      </c>
      <c r="BE169" s="35">
        <f t="shared" si="715"/>
        <v>0</v>
      </c>
      <c r="BF169" s="35">
        <f t="shared" si="715"/>
        <v>0</v>
      </c>
      <c r="BG169" s="33">
        <f t="shared" si="694"/>
        <v>0</v>
      </c>
      <c r="BI169" s="34">
        <f t="shared" ref="BI169:BI199" si="716">$G169</f>
        <v>0.98751200768491798</v>
      </c>
      <c r="BJ169" s="35">
        <f t="shared" ref="BJ169:BX169" si="717">BI169+($BY169-$BI169)/($BY$2-$BI$2)</f>
        <v>0.92579250720461059</v>
      </c>
      <c r="BK169" s="35">
        <f t="shared" si="717"/>
        <v>0.86407300672430321</v>
      </c>
      <c r="BL169" s="35">
        <f t="shared" si="717"/>
        <v>0.80235350624399582</v>
      </c>
      <c r="BM169" s="35">
        <f t="shared" si="717"/>
        <v>0.74063400576368843</v>
      </c>
      <c r="BN169" s="35">
        <f t="shared" si="717"/>
        <v>0.67891450528338104</v>
      </c>
      <c r="BO169" s="35">
        <f t="shared" si="717"/>
        <v>0.61719500480307365</v>
      </c>
      <c r="BP169" s="35">
        <f t="shared" si="717"/>
        <v>0.55547550432276627</v>
      </c>
      <c r="BQ169" s="35">
        <f t="shared" si="717"/>
        <v>0.49375600384245888</v>
      </c>
      <c r="BR169" s="35">
        <f t="shared" si="717"/>
        <v>0.43203650336215149</v>
      </c>
      <c r="BS169" s="35">
        <f t="shared" si="717"/>
        <v>0.3703170028818441</v>
      </c>
      <c r="BT169" s="35">
        <f t="shared" si="717"/>
        <v>0.30859750240153672</v>
      </c>
      <c r="BU169" s="35">
        <f t="shared" si="717"/>
        <v>0.24687800192122933</v>
      </c>
      <c r="BV169" s="35">
        <f t="shared" si="717"/>
        <v>0.18515850144092194</v>
      </c>
      <c r="BW169" s="35">
        <f t="shared" si="717"/>
        <v>0.12343900096061457</v>
      </c>
      <c r="BX169" s="35">
        <f t="shared" si="717"/>
        <v>6.1719500480307193E-2</v>
      </c>
      <c r="BY169" s="33">
        <f t="shared" si="688"/>
        <v>0</v>
      </c>
      <c r="BZ169" s="35">
        <f t="shared" ref="BZ169:CR169" si="718">BY169+($CS169-$BY169)/($CS$2-$BY$2)</f>
        <v>0</v>
      </c>
      <c r="CA169" s="35">
        <f t="shared" si="718"/>
        <v>0</v>
      </c>
      <c r="CB169" s="35">
        <f t="shared" si="718"/>
        <v>0</v>
      </c>
      <c r="CC169" s="35">
        <f t="shared" si="718"/>
        <v>0</v>
      </c>
      <c r="CD169" s="35">
        <f t="shared" si="718"/>
        <v>0</v>
      </c>
      <c r="CE169" s="35">
        <f t="shared" si="718"/>
        <v>0</v>
      </c>
      <c r="CF169" s="35">
        <f t="shared" si="718"/>
        <v>0</v>
      </c>
      <c r="CG169" s="35">
        <f t="shared" si="718"/>
        <v>0</v>
      </c>
      <c r="CH169" s="35">
        <f t="shared" si="718"/>
        <v>0</v>
      </c>
      <c r="CI169" s="35">
        <f t="shared" si="718"/>
        <v>0</v>
      </c>
      <c r="CJ169" s="35">
        <f t="shared" si="718"/>
        <v>0</v>
      </c>
      <c r="CK169" s="35">
        <f t="shared" si="718"/>
        <v>0</v>
      </c>
      <c r="CL169" s="35">
        <f t="shared" si="718"/>
        <v>0</v>
      </c>
      <c r="CM169" s="35">
        <f t="shared" si="718"/>
        <v>0</v>
      </c>
      <c r="CN169" s="35">
        <f t="shared" si="718"/>
        <v>0</v>
      </c>
      <c r="CO169" s="35">
        <f t="shared" si="718"/>
        <v>0</v>
      </c>
      <c r="CP169" s="35">
        <f t="shared" si="718"/>
        <v>0</v>
      </c>
      <c r="CQ169" s="35">
        <f t="shared" si="718"/>
        <v>0</v>
      </c>
      <c r="CR169" s="35">
        <f t="shared" si="718"/>
        <v>0</v>
      </c>
      <c r="CS169" s="33">
        <f t="shared" si="690"/>
        <v>0</v>
      </c>
    </row>
    <row r="170" spans="1:97" hidden="1" x14ac:dyDescent="0.35">
      <c r="A170" s="170" t="s">
        <v>213</v>
      </c>
      <c r="B170" s="63" t="s">
        <v>48</v>
      </c>
      <c r="C170" s="281" t="s">
        <v>243</v>
      </c>
      <c r="D170" s="281"/>
      <c r="E170" s="281"/>
      <c r="F170" s="282"/>
      <c r="G170" s="283">
        <v>0.91746031746031798</v>
      </c>
      <c r="H170" s="283"/>
      <c r="I170" s="283"/>
      <c r="J170" s="284"/>
      <c r="K170" s="285"/>
      <c r="L170" s="286"/>
      <c r="M170" s="287"/>
      <c r="N170" s="288"/>
      <c r="O170" s="289"/>
      <c r="P170" s="290"/>
      <c r="Q170" s="291"/>
      <c r="W170" s="34">
        <f t="shared" si="713"/>
        <v>0.91746031746031798</v>
      </c>
      <c r="X170" s="35">
        <f t="shared" ref="X170:AL170" si="719">W170+($AM170-$W170)/($AM$2-$W$2)</f>
        <v>0.86011904761904812</v>
      </c>
      <c r="Y170" s="35">
        <f t="shared" si="719"/>
        <v>0.80277777777777826</v>
      </c>
      <c r="Z170" s="35">
        <f t="shared" si="719"/>
        <v>0.7454365079365084</v>
      </c>
      <c r="AA170" s="35">
        <f t="shared" si="719"/>
        <v>0.68809523809523854</v>
      </c>
      <c r="AB170" s="35">
        <f t="shared" si="719"/>
        <v>0.63075396825396868</v>
      </c>
      <c r="AC170" s="35">
        <f t="shared" si="719"/>
        <v>0.57341269841269882</v>
      </c>
      <c r="AD170" s="35">
        <f t="shared" si="719"/>
        <v>0.51607142857142896</v>
      </c>
      <c r="AE170" s="35">
        <f t="shared" si="719"/>
        <v>0.4587301587301591</v>
      </c>
      <c r="AF170" s="35">
        <f t="shared" si="719"/>
        <v>0.40138888888888924</v>
      </c>
      <c r="AG170" s="35">
        <f t="shared" si="719"/>
        <v>0.34404761904761938</v>
      </c>
      <c r="AH170" s="35">
        <f t="shared" si="719"/>
        <v>0.28670634920634952</v>
      </c>
      <c r="AI170" s="35">
        <f t="shared" si="719"/>
        <v>0.22936507936507966</v>
      </c>
      <c r="AJ170" s="35">
        <f t="shared" si="719"/>
        <v>0.1720238095238098</v>
      </c>
      <c r="AK170" s="35">
        <f t="shared" si="719"/>
        <v>0.11468253968253993</v>
      </c>
      <c r="AL170" s="35">
        <f t="shared" si="719"/>
        <v>5.7341269841270054E-2</v>
      </c>
      <c r="AM170" s="33">
        <f t="shared" si="692"/>
        <v>0</v>
      </c>
      <c r="AN170" s="35">
        <f t="shared" ref="AN170:BF170" si="720">AM170+($BG170-$AM170)/($BG$2-$AM$2)</f>
        <v>0</v>
      </c>
      <c r="AO170" s="35">
        <f t="shared" si="720"/>
        <v>0</v>
      </c>
      <c r="AP170" s="35">
        <f t="shared" si="720"/>
        <v>0</v>
      </c>
      <c r="AQ170" s="35">
        <f t="shared" si="720"/>
        <v>0</v>
      </c>
      <c r="AR170" s="35">
        <f t="shared" si="720"/>
        <v>0</v>
      </c>
      <c r="AS170" s="35">
        <f t="shared" si="720"/>
        <v>0</v>
      </c>
      <c r="AT170" s="35">
        <f t="shared" si="720"/>
        <v>0</v>
      </c>
      <c r="AU170" s="35">
        <f t="shared" si="720"/>
        <v>0</v>
      </c>
      <c r="AV170" s="35">
        <f t="shared" si="720"/>
        <v>0</v>
      </c>
      <c r="AW170" s="35">
        <f t="shared" si="720"/>
        <v>0</v>
      </c>
      <c r="AX170" s="35">
        <f t="shared" si="720"/>
        <v>0</v>
      </c>
      <c r="AY170" s="35">
        <f t="shared" si="720"/>
        <v>0</v>
      </c>
      <c r="AZ170" s="35">
        <f t="shared" si="720"/>
        <v>0</v>
      </c>
      <c r="BA170" s="35">
        <f t="shared" si="720"/>
        <v>0</v>
      </c>
      <c r="BB170" s="35">
        <f t="shared" si="720"/>
        <v>0</v>
      </c>
      <c r="BC170" s="35">
        <f t="shared" si="720"/>
        <v>0</v>
      </c>
      <c r="BD170" s="35">
        <f t="shared" si="720"/>
        <v>0</v>
      </c>
      <c r="BE170" s="35">
        <f t="shared" si="720"/>
        <v>0</v>
      </c>
      <c r="BF170" s="35">
        <f t="shared" si="720"/>
        <v>0</v>
      </c>
      <c r="BG170" s="33">
        <f t="shared" si="694"/>
        <v>0</v>
      </c>
      <c r="BI170" s="34">
        <f t="shared" si="716"/>
        <v>0.91746031746031798</v>
      </c>
      <c r="BJ170" s="35">
        <f t="shared" ref="BJ170:BX170" si="721">BI170+($BY170-$BI170)/($BY$2-$BI$2)</f>
        <v>0.86011904761904812</v>
      </c>
      <c r="BK170" s="35">
        <f t="shared" si="721"/>
        <v>0.80277777777777826</v>
      </c>
      <c r="BL170" s="35">
        <f t="shared" si="721"/>
        <v>0.7454365079365084</v>
      </c>
      <c r="BM170" s="35">
        <f t="shared" si="721"/>
        <v>0.68809523809523854</v>
      </c>
      <c r="BN170" s="35">
        <f t="shared" si="721"/>
        <v>0.63075396825396868</v>
      </c>
      <c r="BO170" s="35">
        <f t="shared" si="721"/>
        <v>0.57341269841269882</v>
      </c>
      <c r="BP170" s="35">
        <f t="shared" si="721"/>
        <v>0.51607142857142896</v>
      </c>
      <c r="BQ170" s="35">
        <f t="shared" si="721"/>
        <v>0.4587301587301591</v>
      </c>
      <c r="BR170" s="35">
        <f t="shared" si="721"/>
        <v>0.40138888888888924</v>
      </c>
      <c r="BS170" s="35">
        <f t="shared" si="721"/>
        <v>0.34404761904761938</v>
      </c>
      <c r="BT170" s="35">
        <f t="shared" si="721"/>
        <v>0.28670634920634952</v>
      </c>
      <c r="BU170" s="35">
        <f t="shared" si="721"/>
        <v>0.22936507936507966</v>
      </c>
      <c r="BV170" s="35">
        <f t="shared" si="721"/>
        <v>0.1720238095238098</v>
      </c>
      <c r="BW170" s="35">
        <f t="shared" si="721"/>
        <v>0.11468253968253993</v>
      </c>
      <c r="BX170" s="35">
        <f t="shared" si="721"/>
        <v>5.7341269841270054E-2</v>
      </c>
      <c r="BY170" s="33">
        <f t="shared" si="688"/>
        <v>0</v>
      </c>
      <c r="BZ170" s="35">
        <f t="shared" ref="BZ170:CR170" si="722">BY170+($CS170-$BY170)/($CS$2-$BY$2)</f>
        <v>0</v>
      </c>
      <c r="CA170" s="35">
        <f t="shared" si="722"/>
        <v>0</v>
      </c>
      <c r="CB170" s="35">
        <f t="shared" si="722"/>
        <v>0</v>
      </c>
      <c r="CC170" s="35">
        <f t="shared" si="722"/>
        <v>0</v>
      </c>
      <c r="CD170" s="35">
        <f t="shared" si="722"/>
        <v>0</v>
      </c>
      <c r="CE170" s="35">
        <f t="shared" si="722"/>
        <v>0</v>
      </c>
      <c r="CF170" s="35">
        <f t="shared" si="722"/>
        <v>0</v>
      </c>
      <c r="CG170" s="35">
        <f t="shared" si="722"/>
        <v>0</v>
      </c>
      <c r="CH170" s="35">
        <f t="shared" si="722"/>
        <v>0</v>
      </c>
      <c r="CI170" s="35">
        <f t="shared" si="722"/>
        <v>0</v>
      </c>
      <c r="CJ170" s="35">
        <f t="shared" si="722"/>
        <v>0</v>
      </c>
      <c r="CK170" s="35">
        <f t="shared" si="722"/>
        <v>0</v>
      </c>
      <c r="CL170" s="35">
        <f t="shared" si="722"/>
        <v>0</v>
      </c>
      <c r="CM170" s="35">
        <f t="shared" si="722"/>
        <v>0</v>
      </c>
      <c r="CN170" s="35">
        <f t="shared" si="722"/>
        <v>0</v>
      </c>
      <c r="CO170" s="35">
        <f t="shared" si="722"/>
        <v>0</v>
      </c>
      <c r="CP170" s="35">
        <f t="shared" si="722"/>
        <v>0</v>
      </c>
      <c r="CQ170" s="35">
        <f t="shared" si="722"/>
        <v>0</v>
      </c>
      <c r="CR170" s="35">
        <f t="shared" si="722"/>
        <v>0</v>
      </c>
      <c r="CS170" s="33">
        <f t="shared" si="690"/>
        <v>0</v>
      </c>
    </row>
    <row r="171" spans="1:97" hidden="1" x14ac:dyDescent="0.35">
      <c r="A171" s="170" t="s">
        <v>213</v>
      </c>
      <c r="B171" s="63" t="s">
        <v>48</v>
      </c>
      <c r="C171" s="281" t="s">
        <v>244</v>
      </c>
      <c r="D171" s="281"/>
      <c r="E171" s="281"/>
      <c r="F171" s="282"/>
      <c r="G171" s="283">
        <v>1.52396832866174</v>
      </c>
      <c r="H171" s="283"/>
      <c r="I171" s="283"/>
      <c r="J171" s="284"/>
      <c r="K171" s="285"/>
      <c r="L171" s="286"/>
      <c r="M171" s="287"/>
      <c r="N171" s="288"/>
      <c r="O171" s="289"/>
      <c r="P171" s="290"/>
      <c r="Q171" s="291"/>
      <c r="W171" s="34">
        <f t="shared" si="713"/>
        <v>1.52396832866174</v>
      </c>
      <c r="X171" s="35">
        <f t="shared" ref="X171:AL171" si="723">W171+($AM171-$W171)/($AM$2-$W$2)</f>
        <v>1.4287203081203812</v>
      </c>
      <c r="Y171" s="35">
        <f t="shared" si="723"/>
        <v>1.3334722875790224</v>
      </c>
      <c r="Z171" s="35">
        <f t="shared" si="723"/>
        <v>1.2382242670376635</v>
      </c>
      <c r="AA171" s="35">
        <f t="shared" si="723"/>
        <v>1.1429762464963047</v>
      </c>
      <c r="AB171" s="35">
        <f t="shared" si="723"/>
        <v>1.0477282259549459</v>
      </c>
      <c r="AC171" s="35">
        <f t="shared" si="723"/>
        <v>0.95248020541358713</v>
      </c>
      <c r="AD171" s="35">
        <f t="shared" si="723"/>
        <v>0.85723218487222841</v>
      </c>
      <c r="AE171" s="35">
        <f t="shared" si="723"/>
        <v>0.76198416433086968</v>
      </c>
      <c r="AF171" s="35">
        <f t="shared" si="723"/>
        <v>0.66673614378951096</v>
      </c>
      <c r="AG171" s="35">
        <f t="shared" si="723"/>
        <v>0.57148812324815224</v>
      </c>
      <c r="AH171" s="35">
        <f t="shared" si="723"/>
        <v>0.47624010270679351</v>
      </c>
      <c r="AI171" s="35">
        <f t="shared" si="723"/>
        <v>0.38099208216543479</v>
      </c>
      <c r="AJ171" s="35">
        <f t="shared" si="723"/>
        <v>0.28574406162407606</v>
      </c>
      <c r="AK171" s="35">
        <f t="shared" si="723"/>
        <v>0.19049604108271731</v>
      </c>
      <c r="AL171" s="35">
        <f t="shared" si="723"/>
        <v>9.5248020541358558E-2</v>
      </c>
      <c r="AM171" s="33">
        <f t="shared" si="692"/>
        <v>0</v>
      </c>
      <c r="AN171" s="35">
        <f t="shared" ref="AN171:BF171" si="724">AM171+($BG171-$AM171)/($BG$2-$AM$2)</f>
        <v>0</v>
      </c>
      <c r="AO171" s="35">
        <f t="shared" si="724"/>
        <v>0</v>
      </c>
      <c r="AP171" s="35">
        <f t="shared" si="724"/>
        <v>0</v>
      </c>
      <c r="AQ171" s="35">
        <f t="shared" si="724"/>
        <v>0</v>
      </c>
      <c r="AR171" s="35">
        <f t="shared" si="724"/>
        <v>0</v>
      </c>
      <c r="AS171" s="35">
        <f t="shared" si="724"/>
        <v>0</v>
      </c>
      <c r="AT171" s="35">
        <f t="shared" si="724"/>
        <v>0</v>
      </c>
      <c r="AU171" s="35">
        <f t="shared" si="724"/>
        <v>0</v>
      </c>
      <c r="AV171" s="35">
        <f t="shared" si="724"/>
        <v>0</v>
      </c>
      <c r="AW171" s="35">
        <f t="shared" si="724"/>
        <v>0</v>
      </c>
      <c r="AX171" s="35">
        <f t="shared" si="724"/>
        <v>0</v>
      </c>
      <c r="AY171" s="35">
        <f t="shared" si="724"/>
        <v>0</v>
      </c>
      <c r="AZ171" s="35">
        <f t="shared" si="724"/>
        <v>0</v>
      </c>
      <c r="BA171" s="35">
        <f t="shared" si="724"/>
        <v>0</v>
      </c>
      <c r="BB171" s="35">
        <f t="shared" si="724"/>
        <v>0</v>
      </c>
      <c r="BC171" s="35">
        <f t="shared" si="724"/>
        <v>0</v>
      </c>
      <c r="BD171" s="35">
        <f t="shared" si="724"/>
        <v>0</v>
      </c>
      <c r="BE171" s="35">
        <f t="shared" si="724"/>
        <v>0</v>
      </c>
      <c r="BF171" s="35">
        <f t="shared" si="724"/>
        <v>0</v>
      </c>
      <c r="BG171" s="33">
        <f t="shared" si="694"/>
        <v>0</v>
      </c>
      <c r="BI171" s="34">
        <f t="shared" si="716"/>
        <v>1.52396832866174</v>
      </c>
      <c r="BJ171" s="35">
        <f t="shared" ref="BJ171:BX171" si="725">BI171+($BY171-$BI171)/($BY$2-$BI$2)</f>
        <v>1.4287203081203812</v>
      </c>
      <c r="BK171" s="35">
        <f t="shared" si="725"/>
        <v>1.3334722875790224</v>
      </c>
      <c r="BL171" s="35">
        <f t="shared" si="725"/>
        <v>1.2382242670376635</v>
      </c>
      <c r="BM171" s="35">
        <f t="shared" si="725"/>
        <v>1.1429762464963047</v>
      </c>
      <c r="BN171" s="35">
        <f t="shared" si="725"/>
        <v>1.0477282259549459</v>
      </c>
      <c r="BO171" s="35">
        <f t="shared" si="725"/>
        <v>0.95248020541358713</v>
      </c>
      <c r="BP171" s="35">
        <f t="shared" si="725"/>
        <v>0.85723218487222841</v>
      </c>
      <c r="BQ171" s="35">
        <f t="shared" si="725"/>
        <v>0.76198416433086968</v>
      </c>
      <c r="BR171" s="35">
        <f t="shared" si="725"/>
        <v>0.66673614378951096</v>
      </c>
      <c r="BS171" s="35">
        <f t="shared" si="725"/>
        <v>0.57148812324815224</v>
      </c>
      <c r="BT171" s="35">
        <f t="shared" si="725"/>
        <v>0.47624010270679351</v>
      </c>
      <c r="BU171" s="35">
        <f t="shared" si="725"/>
        <v>0.38099208216543479</v>
      </c>
      <c r="BV171" s="35">
        <f t="shared" si="725"/>
        <v>0.28574406162407606</v>
      </c>
      <c r="BW171" s="35">
        <f t="shared" si="725"/>
        <v>0.19049604108271731</v>
      </c>
      <c r="BX171" s="35">
        <f t="shared" si="725"/>
        <v>9.5248020541358558E-2</v>
      </c>
      <c r="BY171" s="33">
        <f t="shared" si="688"/>
        <v>0</v>
      </c>
      <c r="BZ171" s="35">
        <f t="shared" ref="BZ171:CR171" si="726">BY171+($CS171-$BY171)/($CS$2-$BY$2)</f>
        <v>0</v>
      </c>
      <c r="CA171" s="35">
        <f t="shared" si="726"/>
        <v>0</v>
      </c>
      <c r="CB171" s="35">
        <f t="shared" si="726"/>
        <v>0</v>
      </c>
      <c r="CC171" s="35">
        <f t="shared" si="726"/>
        <v>0</v>
      </c>
      <c r="CD171" s="35">
        <f t="shared" si="726"/>
        <v>0</v>
      </c>
      <c r="CE171" s="35">
        <f t="shared" si="726"/>
        <v>0</v>
      </c>
      <c r="CF171" s="35">
        <f t="shared" si="726"/>
        <v>0</v>
      </c>
      <c r="CG171" s="35">
        <f t="shared" si="726"/>
        <v>0</v>
      </c>
      <c r="CH171" s="35">
        <f t="shared" si="726"/>
        <v>0</v>
      </c>
      <c r="CI171" s="35">
        <f t="shared" si="726"/>
        <v>0</v>
      </c>
      <c r="CJ171" s="35">
        <f t="shared" si="726"/>
        <v>0</v>
      </c>
      <c r="CK171" s="35">
        <f t="shared" si="726"/>
        <v>0</v>
      </c>
      <c r="CL171" s="35">
        <f t="shared" si="726"/>
        <v>0</v>
      </c>
      <c r="CM171" s="35">
        <f t="shared" si="726"/>
        <v>0</v>
      </c>
      <c r="CN171" s="35">
        <f t="shared" si="726"/>
        <v>0</v>
      </c>
      <c r="CO171" s="35">
        <f t="shared" si="726"/>
        <v>0</v>
      </c>
      <c r="CP171" s="35">
        <f t="shared" si="726"/>
        <v>0</v>
      </c>
      <c r="CQ171" s="35">
        <f t="shared" si="726"/>
        <v>0</v>
      </c>
      <c r="CR171" s="35">
        <f t="shared" si="726"/>
        <v>0</v>
      </c>
      <c r="CS171" s="33">
        <f t="shared" si="690"/>
        <v>0</v>
      </c>
    </row>
    <row r="172" spans="1:97" hidden="1" x14ac:dyDescent="0.35">
      <c r="A172" s="170" t="s">
        <v>213</v>
      </c>
      <c r="B172" s="63" t="s">
        <v>48</v>
      </c>
      <c r="C172" s="281" t="s">
        <v>219</v>
      </c>
      <c r="D172" s="281"/>
      <c r="E172" s="281"/>
      <c r="F172" s="282"/>
      <c r="G172" s="283">
        <v>1.0202604920405201</v>
      </c>
      <c r="H172" s="283"/>
      <c r="I172" s="283"/>
      <c r="J172" s="284"/>
      <c r="K172" s="285"/>
      <c r="L172" s="286"/>
      <c r="M172" s="287"/>
      <c r="N172" s="288"/>
      <c r="O172" s="289"/>
      <c r="P172" s="290"/>
      <c r="Q172" s="291"/>
      <c r="W172" s="34">
        <f t="shared" si="713"/>
        <v>1.0202604920405201</v>
      </c>
      <c r="X172" s="35">
        <f t="shared" ref="X172:AL172" si="727">W172+($AM172-$W172)/($AM$2-$W$2)</f>
        <v>0.95649421128798751</v>
      </c>
      <c r="Y172" s="35">
        <f t="shared" si="727"/>
        <v>0.89272793053545496</v>
      </c>
      <c r="Z172" s="35">
        <f t="shared" si="727"/>
        <v>0.82896164978292242</v>
      </c>
      <c r="AA172" s="35">
        <f t="shared" si="727"/>
        <v>0.76519536903038987</v>
      </c>
      <c r="AB172" s="35">
        <f t="shared" si="727"/>
        <v>0.70142908827785733</v>
      </c>
      <c r="AC172" s="35">
        <f t="shared" si="727"/>
        <v>0.63766280752532478</v>
      </c>
      <c r="AD172" s="35">
        <f t="shared" si="727"/>
        <v>0.57389652677279224</v>
      </c>
      <c r="AE172" s="35">
        <f t="shared" si="727"/>
        <v>0.51013024602025969</v>
      </c>
      <c r="AF172" s="35">
        <f t="shared" si="727"/>
        <v>0.4463639652677272</v>
      </c>
      <c r="AG172" s="35">
        <f t="shared" si="727"/>
        <v>0.38259768451519471</v>
      </c>
      <c r="AH172" s="35">
        <f t="shared" si="727"/>
        <v>0.31883140376266222</v>
      </c>
      <c r="AI172" s="35">
        <f t="shared" si="727"/>
        <v>0.25506512301012974</v>
      </c>
      <c r="AJ172" s="35">
        <f t="shared" si="727"/>
        <v>0.19129884225759725</v>
      </c>
      <c r="AK172" s="35">
        <f t="shared" si="727"/>
        <v>0.12753256150506476</v>
      </c>
      <c r="AL172" s="35">
        <f t="shared" si="727"/>
        <v>6.3766280752532253E-2</v>
      </c>
      <c r="AM172" s="33">
        <f t="shared" si="692"/>
        <v>0</v>
      </c>
      <c r="AN172" s="35">
        <f t="shared" ref="AN172:BF172" si="728">AM172+($BG172-$AM172)/($BG$2-$AM$2)</f>
        <v>0</v>
      </c>
      <c r="AO172" s="35">
        <f t="shared" si="728"/>
        <v>0</v>
      </c>
      <c r="AP172" s="35">
        <f t="shared" si="728"/>
        <v>0</v>
      </c>
      <c r="AQ172" s="35">
        <f t="shared" si="728"/>
        <v>0</v>
      </c>
      <c r="AR172" s="35">
        <f t="shared" si="728"/>
        <v>0</v>
      </c>
      <c r="AS172" s="35">
        <f t="shared" si="728"/>
        <v>0</v>
      </c>
      <c r="AT172" s="35">
        <f t="shared" si="728"/>
        <v>0</v>
      </c>
      <c r="AU172" s="35">
        <f t="shared" si="728"/>
        <v>0</v>
      </c>
      <c r="AV172" s="35">
        <f t="shared" si="728"/>
        <v>0</v>
      </c>
      <c r="AW172" s="35">
        <f t="shared" si="728"/>
        <v>0</v>
      </c>
      <c r="AX172" s="35">
        <f t="shared" si="728"/>
        <v>0</v>
      </c>
      <c r="AY172" s="35">
        <f t="shared" si="728"/>
        <v>0</v>
      </c>
      <c r="AZ172" s="35">
        <f t="shared" si="728"/>
        <v>0</v>
      </c>
      <c r="BA172" s="35">
        <f t="shared" si="728"/>
        <v>0</v>
      </c>
      <c r="BB172" s="35">
        <f t="shared" si="728"/>
        <v>0</v>
      </c>
      <c r="BC172" s="35">
        <f t="shared" si="728"/>
        <v>0</v>
      </c>
      <c r="BD172" s="35">
        <f t="shared" si="728"/>
        <v>0</v>
      </c>
      <c r="BE172" s="35">
        <f t="shared" si="728"/>
        <v>0</v>
      </c>
      <c r="BF172" s="35">
        <f t="shared" si="728"/>
        <v>0</v>
      </c>
      <c r="BG172" s="33">
        <f t="shared" si="694"/>
        <v>0</v>
      </c>
      <c r="BI172" s="34">
        <f t="shared" si="716"/>
        <v>1.0202604920405201</v>
      </c>
      <c r="BJ172" s="35">
        <f t="shared" ref="BJ172:BX172" si="729">BI172+($BY172-$BI172)/($BY$2-$BI$2)</f>
        <v>0.95649421128798751</v>
      </c>
      <c r="BK172" s="35">
        <f t="shared" si="729"/>
        <v>0.89272793053545496</v>
      </c>
      <c r="BL172" s="35">
        <f t="shared" si="729"/>
        <v>0.82896164978292242</v>
      </c>
      <c r="BM172" s="35">
        <f t="shared" si="729"/>
        <v>0.76519536903038987</v>
      </c>
      <c r="BN172" s="35">
        <f t="shared" si="729"/>
        <v>0.70142908827785733</v>
      </c>
      <c r="BO172" s="35">
        <f t="shared" si="729"/>
        <v>0.63766280752532478</v>
      </c>
      <c r="BP172" s="35">
        <f t="shared" si="729"/>
        <v>0.57389652677279224</v>
      </c>
      <c r="BQ172" s="35">
        <f t="shared" si="729"/>
        <v>0.51013024602025969</v>
      </c>
      <c r="BR172" s="35">
        <f t="shared" si="729"/>
        <v>0.4463639652677272</v>
      </c>
      <c r="BS172" s="35">
        <f t="shared" si="729"/>
        <v>0.38259768451519471</v>
      </c>
      <c r="BT172" s="35">
        <f t="shared" si="729"/>
        <v>0.31883140376266222</v>
      </c>
      <c r="BU172" s="35">
        <f t="shared" si="729"/>
        <v>0.25506512301012974</v>
      </c>
      <c r="BV172" s="35">
        <f t="shared" si="729"/>
        <v>0.19129884225759725</v>
      </c>
      <c r="BW172" s="35">
        <f t="shared" si="729"/>
        <v>0.12753256150506476</v>
      </c>
      <c r="BX172" s="35">
        <f t="shared" si="729"/>
        <v>6.3766280752532253E-2</v>
      </c>
      <c r="BY172" s="33">
        <f t="shared" si="688"/>
        <v>0</v>
      </c>
      <c r="BZ172" s="35">
        <f t="shared" ref="BZ172:CR172" si="730">BY172+($CS172-$BY172)/($CS$2-$BY$2)</f>
        <v>0</v>
      </c>
      <c r="CA172" s="35">
        <f t="shared" si="730"/>
        <v>0</v>
      </c>
      <c r="CB172" s="35">
        <f t="shared" si="730"/>
        <v>0</v>
      </c>
      <c r="CC172" s="35">
        <f t="shared" si="730"/>
        <v>0</v>
      </c>
      <c r="CD172" s="35">
        <f t="shared" si="730"/>
        <v>0</v>
      </c>
      <c r="CE172" s="35">
        <f t="shared" si="730"/>
        <v>0</v>
      </c>
      <c r="CF172" s="35">
        <f t="shared" si="730"/>
        <v>0</v>
      </c>
      <c r="CG172" s="35">
        <f t="shared" si="730"/>
        <v>0</v>
      </c>
      <c r="CH172" s="35">
        <f t="shared" si="730"/>
        <v>0</v>
      </c>
      <c r="CI172" s="35">
        <f t="shared" si="730"/>
        <v>0</v>
      </c>
      <c r="CJ172" s="35">
        <f t="shared" si="730"/>
        <v>0</v>
      </c>
      <c r="CK172" s="35">
        <f t="shared" si="730"/>
        <v>0</v>
      </c>
      <c r="CL172" s="35">
        <f t="shared" si="730"/>
        <v>0</v>
      </c>
      <c r="CM172" s="35">
        <f t="shared" si="730"/>
        <v>0</v>
      </c>
      <c r="CN172" s="35">
        <f t="shared" si="730"/>
        <v>0</v>
      </c>
      <c r="CO172" s="35">
        <f t="shared" si="730"/>
        <v>0</v>
      </c>
      <c r="CP172" s="35">
        <f t="shared" si="730"/>
        <v>0</v>
      </c>
      <c r="CQ172" s="35">
        <f t="shared" si="730"/>
        <v>0</v>
      </c>
      <c r="CR172" s="35">
        <f t="shared" si="730"/>
        <v>0</v>
      </c>
      <c r="CS172" s="33">
        <f t="shared" si="690"/>
        <v>0</v>
      </c>
    </row>
    <row r="173" spans="1:97" hidden="1" x14ac:dyDescent="0.35">
      <c r="A173" s="170" t="s">
        <v>213</v>
      </c>
      <c r="B173" s="63" t="s">
        <v>48</v>
      </c>
      <c r="C173" s="281" t="s">
        <v>245</v>
      </c>
      <c r="D173" s="281"/>
      <c r="E173" s="281"/>
      <c r="F173" s="282"/>
      <c r="G173" s="283">
        <v>0.53333333333333299</v>
      </c>
      <c r="H173" s="283"/>
      <c r="I173" s="283"/>
      <c r="J173" s="284"/>
      <c r="K173" s="285"/>
      <c r="L173" s="286"/>
      <c r="M173" s="287"/>
      <c r="N173" s="288"/>
      <c r="O173" s="289"/>
      <c r="P173" s="290"/>
      <c r="Q173" s="291"/>
      <c r="W173" s="34">
        <f t="shared" si="713"/>
        <v>0.53333333333333299</v>
      </c>
      <c r="X173" s="35">
        <f t="shared" ref="X173:AL173" si="731">W173+($AM173-$W173)/($AM$2-$W$2)</f>
        <v>0.49999999999999967</v>
      </c>
      <c r="Y173" s="35">
        <f t="shared" si="731"/>
        <v>0.46666666666666634</v>
      </c>
      <c r="Z173" s="35">
        <f t="shared" si="731"/>
        <v>0.43333333333333302</v>
      </c>
      <c r="AA173" s="35">
        <f t="shared" si="731"/>
        <v>0.39999999999999969</v>
      </c>
      <c r="AB173" s="35">
        <f t="shared" si="731"/>
        <v>0.36666666666666636</v>
      </c>
      <c r="AC173" s="35">
        <f t="shared" si="731"/>
        <v>0.33333333333333304</v>
      </c>
      <c r="AD173" s="35">
        <f t="shared" si="731"/>
        <v>0.29999999999999971</v>
      </c>
      <c r="AE173" s="35">
        <f t="shared" si="731"/>
        <v>0.26666666666666639</v>
      </c>
      <c r="AF173" s="35">
        <f t="shared" si="731"/>
        <v>0.23333333333333306</v>
      </c>
      <c r="AG173" s="35">
        <f t="shared" si="731"/>
        <v>0.19999999999999973</v>
      </c>
      <c r="AH173" s="35">
        <f t="shared" si="731"/>
        <v>0.16666666666666641</v>
      </c>
      <c r="AI173" s="35">
        <f t="shared" si="731"/>
        <v>0.13333333333333308</v>
      </c>
      <c r="AJ173" s="35">
        <f t="shared" si="731"/>
        <v>9.999999999999977E-2</v>
      </c>
      <c r="AK173" s="35">
        <f t="shared" si="731"/>
        <v>6.6666666666666458E-2</v>
      </c>
      <c r="AL173" s="35">
        <f t="shared" si="731"/>
        <v>3.3333333333333146E-2</v>
      </c>
      <c r="AM173" s="33">
        <f t="shared" si="692"/>
        <v>0</v>
      </c>
      <c r="AN173" s="35">
        <f t="shared" ref="AN173:BF173" si="732">AM173+($BG173-$AM173)/($BG$2-$AM$2)</f>
        <v>0</v>
      </c>
      <c r="AO173" s="35">
        <f t="shared" si="732"/>
        <v>0</v>
      </c>
      <c r="AP173" s="35">
        <f t="shared" si="732"/>
        <v>0</v>
      </c>
      <c r="AQ173" s="35">
        <f t="shared" si="732"/>
        <v>0</v>
      </c>
      <c r="AR173" s="35">
        <f t="shared" si="732"/>
        <v>0</v>
      </c>
      <c r="AS173" s="35">
        <f t="shared" si="732"/>
        <v>0</v>
      </c>
      <c r="AT173" s="35">
        <f t="shared" si="732"/>
        <v>0</v>
      </c>
      <c r="AU173" s="35">
        <f t="shared" si="732"/>
        <v>0</v>
      </c>
      <c r="AV173" s="35">
        <f t="shared" si="732"/>
        <v>0</v>
      </c>
      <c r="AW173" s="35">
        <f t="shared" si="732"/>
        <v>0</v>
      </c>
      <c r="AX173" s="35">
        <f t="shared" si="732"/>
        <v>0</v>
      </c>
      <c r="AY173" s="35">
        <f t="shared" si="732"/>
        <v>0</v>
      </c>
      <c r="AZ173" s="35">
        <f t="shared" si="732"/>
        <v>0</v>
      </c>
      <c r="BA173" s="35">
        <f t="shared" si="732"/>
        <v>0</v>
      </c>
      <c r="BB173" s="35">
        <f t="shared" si="732"/>
        <v>0</v>
      </c>
      <c r="BC173" s="35">
        <f t="shared" si="732"/>
        <v>0</v>
      </c>
      <c r="BD173" s="35">
        <f t="shared" si="732"/>
        <v>0</v>
      </c>
      <c r="BE173" s="35">
        <f t="shared" si="732"/>
        <v>0</v>
      </c>
      <c r="BF173" s="35">
        <f t="shared" si="732"/>
        <v>0</v>
      </c>
      <c r="BG173" s="33">
        <f t="shared" si="694"/>
        <v>0</v>
      </c>
      <c r="BI173" s="34">
        <f t="shared" si="716"/>
        <v>0.53333333333333299</v>
      </c>
      <c r="BJ173" s="35">
        <f t="shared" ref="BJ173:BX173" si="733">BI173+($BY173-$BI173)/($BY$2-$BI$2)</f>
        <v>0.49999999999999967</v>
      </c>
      <c r="BK173" s="35">
        <f t="shared" si="733"/>
        <v>0.46666666666666634</v>
      </c>
      <c r="BL173" s="35">
        <f t="shared" si="733"/>
        <v>0.43333333333333302</v>
      </c>
      <c r="BM173" s="35">
        <f t="shared" si="733"/>
        <v>0.39999999999999969</v>
      </c>
      <c r="BN173" s="35">
        <f t="shared" si="733"/>
        <v>0.36666666666666636</v>
      </c>
      <c r="BO173" s="35">
        <f t="shared" si="733"/>
        <v>0.33333333333333304</v>
      </c>
      <c r="BP173" s="35">
        <f t="shared" si="733"/>
        <v>0.29999999999999971</v>
      </c>
      <c r="BQ173" s="35">
        <f t="shared" si="733"/>
        <v>0.26666666666666639</v>
      </c>
      <c r="BR173" s="35">
        <f t="shared" si="733"/>
        <v>0.23333333333333306</v>
      </c>
      <c r="BS173" s="35">
        <f t="shared" si="733"/>
        <v>0.19999999999999973</v>
      </c>
      <c r="BT173" s="35">
        <f t="shared" si="733"/>
        <v>0.16666666666666641</v>
      </c>
      <c r="BU173" s="35">
        <f t="shared" si="733"/>
        <v>0.13333333333333308</v>
      </c>
      <c r="BV173" s="35">
        <f t="shared" si="733"/>
        <v>9.999999999999977E-2</v>
      </c>
      <c r="BW173" s="35">
        <f t="shared" si="733"/>
        <v>6.6666666666666458E-2</v>
      </c>
      <c r="BX173" s="35">
        <f t="shared" si="733"/>
        <v>3.3333333333333146E-2</v>
      </c>
      <c r="BY173" s="33">
        <f t="shared" si="688"/>
        <v>0</v>
      </c>
      <c r="BZ173" s="35">
        <f t="shared" ref="BZ173:CR173" si="734">BY173+($CS173-$BY173)/($CS$2-$BY$2)</f>
        <v>0</v>
      </c>
      <c r="CA173" s="35">
        <f t="shared" si="734"/>
        <v>0</v>
      </c>
      <c r="CB173" s="35">
        <f t="shared" si="734"/>
        <v>0</v>
      </c>
      <c r="CC173" s="35">
        <f t="shared" si="734"/>
        <v>0</v>
      </c>
      <c r="CD173" s="35">
        <f t="shared" si="734"/>
        <v>0</v>
      </c>
      <c r="CE173" s="35">
        <f t="shared" si="734"/>
        <v>0</v>
      </c>
      <c r="CF173" s="35">
        <f t="shared" si="734"/>
        <v>0</v>
      </c>
      <c r="CG173" s="35">
        <f t="shared" si="734"/>
        <v>0</v>
      </c>
      <c r="CH173" s="35">
        <f t="shared" si="734"/>
        <v>0</v>
      </c>
      <c r="CI173" s="35">
        <f t="shared" si="734"/>
        <v>0</v>
      </c>
      <c r="CJ173" s="35">
        <f t="shared" si="734"/>
        <v>0</v>
      </c>
      <c r="CK173" s="35">
        <f t="shared" si="734"/>
        <v>0</v>
      </c>
      <c r="CL173" s="35">
        <f t="shared" si="734"/>
        <v>0</v>
      </c>
      <c r="CM173" s="35">
        <f t="shared" si="734"/>
        <v>0</v>
      </c>
      <c r="CN173" s="35">
        <f t="shared" si="734"/>
        <v>0</v>
      </c>
      <c r="CO173" s="35">
        <f t="shared" si="734"/>
        <v>0</v>
      </c>
      <c r="CP173" s="35">
        <f t="shared" si="734"/>
        <v>0</v>
      </c>
      <c r="CQ173" s="35">
        <f t="shared" si="734"/>
        <v>0</v>
      </c>
      <c r="CR173" s="35">
        <f t="shared" si="734"/>
        <v>0</v>
      </c>
      <c r="CS173" s="33">
        <f t="shared" si="690"/>
        <v>0</v>
      </c>
    </row>
    <row r="174" spans="1:97" hidden="1" x14ac:dyDescent="0.35">
      <c r="A174" s="170" t="s">
        <v>213</v>
      </c>
      <c r="B174" s="63" t="s">
        <v>48</v>
      </c>
      <c r="C174" s="281" t="s">
        <v>246</v>
      </c>
      <c r="D174" s="281"/>
      <c r="E174" s="281"/>
      <c r="F174" s="282"/>
      <c r="G174" s="283">
        <v>0.99083199633279895</v>
      </c>
      <c r="H174" s="283"/>
      <c r="I174" s="283"/>
      <c r="J174" s="284"/>
      <c r="K174" s="285"/>
      <c r="L174" s="286"/>
      <c r="M174" s="287"/>
      <c r="N174" s="288"/>
      <c r="O174" s="289"/>
      <c r="P174" s="290"/>
      <c r="Q174" s="291"/>
      <c r="W174" s="34">
        <f t="shared" si="713"/>
        <v>0.99083199633279895</v>
      </c>
      <c r="X174" s="35">
        <f t="shared" ref="X174:AL174" si="735">W174+($AM174-$W174)/($AM$2-$W$2)</f>
        <v>0.92890499656199899</v>
      </c>
      <c r="Y174" s="35">
        <f t="shared" si="735"/>
        <v>0.86697799679119902</v>
      </c>
      <c r="Z174" s="35">
        <f t="shared" si="735"/>
        <v>0.80505099702039906</v>
      </c>
      <c r="AA174" s="35">
        <f t="shared" si="735"/>
        <v>0.7431239972495991</v>
      </c>
      <c r="AB174" s="35">
        <f t="shared" si="735"/>
        <v>0.68119699747879914</v>
      </c>
      <c r="AC174" s="35">
        <f t="shared" si="735"/>
        <v>0.61926999770799918</v>
      </c>
      <c r="AD174" s="35">
        <f t="shared" si="735"/>
        <v>0.55734299793719921</v>
      </c>
      <c r="AE174" s="35">
        <f t="shared" si="735"/>
        <v>0.49541599816639925</v>
      </c>
      <c r="AF174" s="35">
        <f t="shared" si="735"/>
        <v>0.43348899839559929</v>
      </c>
      <c r="AG174" s="35">
        <f t="shared" si="735"/>
        <v>0.37156199862479933</v>
      </c>
      <c r="AH174" s="35">
        <f t="shared" si="735"/>
        <v>0.30963499885399937</v>
      </c>
      <c r="AI174" s="35">
        <f t="shared" si="735"/>
        <v>0.24770799908319943</v>
      </c>
      <c r="AJ174" s="35">
        <f t="shared" si="735"/>
        <v>0.1857809993123995</v>
      </c>
      <c r="AK174" s="35">
        <f t="shared" si="735"/>
        <v>0.12385399954159956</v>
      </c>
      <c r="AL174" s="35">
        <f t="shared" si="735"/>
        <v>6.1926999770799629E-2</v>
      </c>
      <c r="AM174" s="33">
        <f t="shared" si="692"/>
        <v>0</v>
      </c>
      <c r="AN174" s="35">
        <f t="shared" ref="AN174:BF174" si="736">AM174+($BG174-$AM174)/($BG$2-$AM$2)</f>
        <v>0</v>
      </c>
      <c r="AO174" s="35">
        <f t="shared" si="736"/>
        <v>0</v>
      </c>
      <c r="AP174" s="35">
        <f t="shared" si="736"/>
        <v>0</v>
      </c>
      <c r="AQ174" s="35">
        <f t="shared" si="736"/>
        <v>0</v>
      </c>
      <c r="AR174" s="35">
        <f t="shared" si="736"/>
        <v>0</v>
      </c>
      <c r="AS174" s="35">
        <f t="shared" si="736"/>
        <v>0</v>
      </c>
      <c r="AT174" s="35">
        <f t="shared" si="736"/>
        <v>0</v>
      </c>
      <c r="AU174" s="35">
        <f t="shared" si="736"/>
        <v>0</v>
      </c>
      <c r="AV174" s="35">
        <f t="shared" si="736"/>
        <v>0</v>
      </c>
      <c r="AW174" s="35">
        <f t="shared" si="736"/>
        <v>0</v>
      </c>
      <c r="AX174" s="35">
        <f t="shared" si="736"/>
        <v>0</v>
      </c>
      <c r="AY174" s="35">
        <f t="shared" si="736"/>
        <v>0</v>
      </c>
      <c r="AZ174" s="35">
        <f t="shared" si="736"/>
        <v>0</v>
      </c>
      <c r="BA174" s="35">
        <f t="shared" si="736"/>
        <v>0</v>
      </c>
      <c r="BB174" s="35">
        <f t="shared" si="736"/>
        <v>0</v>
      </c>
      <c r="BC174" s="35">
        <f t="shared" si="736"/>
        <v>0</v>
      </c>
      <c r="BD174" s="35">
        <f t="shared" si="736"/>
        <v>0</v>
      </c>
      <c r="BE174" s="35">
        <f t="shared" si="736"/>
        <v>0</v>
      </c>
      <c r="BF174" s="35">
        <f t="shared" si="736"/>
        <v>0</v>
      </c>
      <c r="BG174" s="33">
        <f t="shared" si="694"/>
        <v>0</v>
      </c>
      <c r="BI174" s="34">
        <f t="shared" si="716"/>
        <v>0.99083199633279895</v>
      </c>
      <c r="BJ174" s="35">
        <f t="shared" ref="BJ174:BX174" si="737">BI174+($BY174-$BI174)/($BY$2-$BI$2)</f>
        <v>0.92890499656199899</v>
      </c>
      <c r="BK174" s="35">
        <f t="shared" si="737"/>
        <v>0.86697799679119902</v>
      </c>
      <c r="BL174" s="35">
        <f t="shared" si="737"/>
        <v>0.80505099702039906</v>
      </c>
      <c r="BM174" s="35">
        <f t="shared" si="737"/>
        <v>0.7431239972495991</v>
      </c>
      <c r="BN174" s="35">
        <f t="shared" si="737"/>
        <v>0.68119699747879914</v>
      </c>
      <c r="BO174" s="35">
        <f t="shared" si="737"/>
        <v>0.61926999770799918</v>
      </c>
      <c r="BP174" s="35">
        <f t="shared" si="737"/>
        <v>0.55734299793719921</v>
      </c>
      <c r="BQ174" s="35">
        <f t="shared" si="737"/>
        <v>0.49541599816639925</v>
      </c>
      <c r="BR174" s="35">
        <f t="shared" si="737"/>
        <v>0.43348899839559929</v>
      </c>
      <c r="BS174" s="35">
        <f t="shared" si="737"/>
        <v>0.37156199862479933</v>
      </c>
      <c r="BT174" s="35">
        <f t="shared" si="737"/>
        <v>0.30963499885399937</v>
      </c>
      <c r="BU174" s="35">
        <f t="shared" si="737"/>
        <v>0.24770799908319943</v>
      </c>
      <c r="BV174" s="35">
        <f t="shared" si="737"/>
        <v>0.1857809993123995</v>
      </c>
      <c r="BW174" s="35">
        <f t="shared" si="737"/>
        <v>0.12385399954159956</v>
      </c>
      <c r="BX174" s="35">
        <f t="shared" si="737"/>
        <v>6.1926999770799629E-2</v>
      </c>
      <c r="BY174" s="33">
        <f t="shared" si="688"/>
        <v>0</v>
      </c>
      <c r="BZ174" s="35">
        <f t="shared" ref="BZ174:CR174" si="738">BY174+($CS174-$BY174)/($CS$2-$BY$2)</f>
        <v>0</v>
      </c>
      <c r="CA174" s="35">
        <f t="shared" si="738"/>
        <v>0</v>
      </c>
      <c r="CB174" s="35">
        <f t="shared" si="738"/>
        <v>0</v>
      </c>
      <c r="CC174" s="35">
        <f t="shared" si="738"/>
        <v>0</v>
      </c>
      <c r="CD174" s="35">
        <f t="shared" si="738"/>
        <v>0</v>
      </c>
      <c r="CE174" s="35">
        <f t="shared" si="738"/>
        <v>0</v>
      </c>
      <c r="CF174" s="35">
        <f t="shared" si="738"/>
        <v>0</v>
      </c>
      <c r="CG174" s="35">
        <f t="shared" si="738"/>
        <v>0</v>
      </c>
      <c r="CH174" s="35">
        <f t="shared" si="738"/>
        <v>0</v>
      </c>
      <c r="CI174" s="35">
        <f t="shared" si="738"/>
        <v>0</v>
      </c>
      <c r="CJ174" s="35">
        <f t="shared" si="738"/>
        <v>0</v>
      </c>
      <c r="CK174" s="35">
        <f t="shared" si="738"/>
        <v>0</v>
      </c>
      <c r="CL174" s="35">
        <f t="shared" si="738"/>
        <v>0</v>
      </c>
      <c r="CM174" s="35">
        <f t="shared" si="738"/>
        <v>0</v>
      </c>
      <c r="CN174" s="35">
        <f t="shared" si="738"/>
        <v>0</v>
      </c>
      <c r="CO174" s="35">
        <f t="shared" si="738"/>
        <v>0</v>
      </c>
      <c r="CP174" s="35">
        <f t="shared" si="738"/>
        <v>0</v>
      </c>
      <c r="CQ174" s="35">
        <f t="shared" si="738"/>
        <v>0</v>
      </c>
      <c r="CR174" s="35">
        <f t="shared" si="738"/>
        <v>0</v>
      </c>
      <c r="CS174" s="33">
        <f t="shared" si="690"/>
        <v>0</v>
      </c>
    </row>
    <row r="175" spans="1:97" hidden="1" x14ac:dyDescent="0.35">
      <c r="A175" s="170" t="s">
        <v>213</v>
      </c>
      <c r="B175" s="63" t="s">
        <v>48</v>
      </c>
      <c r="C175" s="281" t="s">
        <v>247</v>
      </c>
      <c r="D175" s="281"/>
      <c r="E175" s="281"/>
      <c r="F175" s="282"/>
      <c r="G175" s="283">
        <v>0.76497005988024003</v>
      </c>
      <c r="H175" s="283"/>
      <c r="I175" s="283"/>
      <c r="J175" s="284"/>
      <c r="K175" s="285"/>
      <c r="L175" s="286"/>
      <c r="M175" s="287"/>
      <c r="N175" s="288"/>
      <c r="O175" s="289"/>
      <c r="P175" s="290"/>
      <c r="Q175" s="291"/>
      <c r="W175" s="34">
        <f t="shared" si="713"/>
        <v>0.76497005988024003</v>
      </c>
      <c r="X175" s="35">
        <f t="shared" ref="X175:AL175" si="739">W175+($AM175-$W175)/($AM$2-$W$2)</f>
        <v>0.71715943113772507</v>
      </c>
      <c r="Y175" s="35">
        <f t="shared" si="739"/>
        <v>0.66934880239521011</v>
      </c>
      <c r="Z175" s="35">
        <f t="shared" si="739"/>
        <v>0.62153817365269515</v>
      </c>
      <c r="AA175" s="35">
        <f t="shared" si="739"/>
        <v>0.57372754491018019</v>
      </c>
      <c r="AB175" s="35">
        <f t="shared" si="739"/>
        <v>0.52591691616766523</v>
      </c>
      <c r="AC175" s="35">
        <f t="shared" si="739"/>
        <v>0.47810628742515021</v>
      </c>
      <c r="AD175" s="35">
        <f t="shared" si="739"/>
        <v>0.4302956586826352</v>
      </c>
      <c r="AE175" s="35">
        <f t="shared" si="739"/>
        <v>0.38248502994012018</v>
      </c>
      <c r="AF175" s="35">
        <f t="shared" si="739"/>
        <v>0.33467440119760516</v>
      </c>
      <c r="AG175" s="35">
        <f t="shared" si="739"/>
        <v>0.28686377245509015</v>
      </c>
      <c r="AH175" s="35">
        <f t="shared" si="739"/>
        <v>0.23905314371257513</v>
      </c>
      <c r="AI175" s="35">
        <f t="shared" si="739"/>
        <v>0.19124251497006012</v>
      </c>
      <c r="AJ175" s="35">
        <f t="shared" si="739"/>
        <v>0.1434318862275451</v>
      </c>
      <c r="AK175" s="35">
        <f t="shared" si="739"/>
        <v>9.5621257485030101E-2</v>
      </c>
      <c r="AL175" s="35">
        <f t="shared" si="739"/>
        <v>4.7810628742515099E-2</v>
      </c>
      <c r="AM175" s="33">
        <f t="shared" si="692"/>
        <v>0</v>
      </c>
      <c r="AN175" s="35">
        <f t="shared" ref="AN175:BF175" si="740">AM175+($BG175-$AM175)/($BG$2-$AM$2)</f>
        <v>0</v>
      </c>
      <c r="AO175" s="35">
        <f t="shared" si="740"/>
        <v>0</v>
      </c>
      <c r="AP175" s="35">
        <f t="shared" si="740"/>
        <v>0</v>
      </c>
      <c r="AQ175" s="35">
        <f t="shared" si="740"/>
        <v>0</v>
      </c>
      <c r="AR175" s="35">
        <f t="shared" si="740"/>
        <v>0</v>
      </c>
      <c r="AS175" s="35">
        <f t="shared" si="740"/>
        <v>0</v>
      </c>
      <c r="AT175" s="35">
        <f t="shared" si="740"/>
        <v>0</v>
      </c>
      <c r="AU175" s="35">
        <f t="shared" si="740"/>
        <v>0</v>
      </c>
      <c r="AV175" s="35">
        <f t="shared" si="740"/>
        <v>0</v>
      </c>
      <c r="AW175" s="35">
        <f t="shared" si="740"/>
        <v>0</v>
      </c>
      <c r="AX175" s="35">
        <f t="shared" si="740"/>
        <v>0</v>
      </c>
      <c r="AY175" s="35">
        <f t="shared" si="740"/>
        <v>0</v>
      </c>
      <c r="AZ175" s="35">
        <f t="shared" si="740"/>
        <v>0</v>
      </c>
      <c r="BA175" s="35">
        <f t="shared" si="740"/>
        <v>0</v>
      </c>
      <c r="BB175" s="35">
        <f t="shared" si="740"/>
        <v>0</v>
      </c>
      <c r="BC175" s="35">
        <f t="shared" si="740"/>
        <v>0</v>
      </c>
      <c r="BD175" s="35">
        <f t="shared" si="740"/>
        <v>0</v>
      </c>
      <c r="BE175" s="35">
        <f t="shared" si="740"/>
        <v>0</v>
      </c>
      <c r="BF175" s="35">
        <f t="shared" si="740"/>
        <v>0</v>
      </c>
      <c r="BG175" s="33">
        <f t="shared" si="694"/>
        <v>0</v>
      </c>
      <c r="BI175" s="34">
        <f t="shared" si="716"/>
        <v>0.76497005988024003</v>
      </c>
      <c r="BJ175" s="35">
        <f t="shared" ref="BJ175:BX175" si="741">BI175+($BY175-$BI175)/($BY$2-$BI$2)</f>
        <v>0.71715943113772507</v>
      </c>
      <c r="BK175" s="35">
        <f t="shared" si="741"/>
        <v>0.66934880239521011</v>
      </c>
      <c r="BL175" s="35">
        <f t="shared" si="741"/>
        <v>0.62153817365269515</v>
      </c>
      <c r="BM175" s="35">
        <f t="shared" si="741"/>
        <v>0.57372754491018019</v>
      </c>
      <c r="BN175" s="35">
        <f t="shared" si="741"/>
        <v>0.52591691616766523</v>
      </c>
      <c r="BO175" s="35">
        <f t="shared" si="741"/>
        <v>0.47810628742515021</v>
      </c>
      <c r="BP175" s="35">
        <f t="shared" si="741"/>
        <v>0.4302956586826352</v>
      </c>
      <c r="BQ175" s="35">
        <f t="shared" si="741"/>
        <v>0.38248502994012018</v>
      </c>
      <c r="BR175" s="35">
        <f t="shared" si="741"/>
        <v>0.33467440119760516</v>
      </c>
      <c r="BS175" s="35">
        <f t="shared" si="741"/>
        <v>0.28686377245509015</v>
      </c>
      <c r="BT175" s="35">
        <f t="shared" si="741"/>
        <v>0.23905314371257513</v>
      </c>
      <c r="BU175" s="35">
        <f t="shared" si="741"/>
        <v>0.19124251497006012</v>
      </c>
      <c r="BV175" s="35">
        <f t="shared" si="741"/>
        <v>0.1434318862275451</v>
      </c>
      <c r="BW175" s="35">
        <f t="shared" si="741"/>
        <v>9.5621257485030101E-2</v>
      </c>
      <c r="BX175" s="35">
        <f t="shared" si="741"/>
        <v>4.7810628742515099E-2</v>
      </c>
      <c r="BY175" s="33">
        <f t="shared" si="688"/>
        <v>0</v>
      </c>
      <c r="BZ175" s="35">
        <f t="shared" ref="BZ175:CR175" si="742">BY175+($CS175-$BY175)/($CS$2-$BY$2)</f>
        <v>0</v>
      </c>
      <c r="CA175" s="35">
        <f t="shared" si="742"/>
        <v>0</v>
      </c>
      <c r="CB175" s="35">
        <f t="shared" si="742"/>
        <v>0</v>
      </c>
      <c r="CC175" s="35">
        <f t="shared" si="742"/>
        <v>0</v>
      </c>
      <c r="CD175" s="35">
        <f t="shared" si="742"/>
        <v>0</v>
      </c>
      <c r="CE175" s="35">
        <f t="shared" si="742"/>
        <v>0</v>
      </c>
      <c r="CF175" s="35">
        <f t="shared" si="742"/>
        <v>0</v>
      </c>
      <c r="CG175" s="35">
        <f t="shared" si="742"/>
        <v>0</v>
      </c>
      <c r="CH175" s="35">
        <f t="shared" si="742"/>
        <v>0</v>
      </c>
      <c r="CI175" s="35">
        <f t="shared" si="742"/>
        <v>0</v>
      </c>
      <c r="CJ175" s="35">
        <f t="shared" si="742"/>
        <v>0</v>
      </c>
      <c r="CK175" s="35">
        <f t="shared" si="742"/>
        <v>0</v>
      </c>
      <c r="CL175" s="35">
        <f t="shared" si="742"/>
        <v>0</v>
      </c>
      <c r="CM175" s="35">
        <f t="shared" si="742"/>
        <v>0</v>
      </c>
      <c r="CN175" s="35">
        <f t="shared" si="742"/>
        <v>0</v>
      </c>
      <c r="CO175" s="35">
        <f t="shared" si="742"/>
        <v>0</v>
      </c>
      <c r="CP175" s="35">
        <f t="shared" si="742"/>
        <v>0</v>
      </c>
      <c r="CQ175" s="35">
        <f t="shared" si="742"/>
        <v>0</v>
      </c>
      <c r="CR175" s="35">
        <f t="shared" si="742"/>
        <v>0</v>
      </c>
      <c r="CS175" s="33">
        <f t="shared" si="690"/>
        <v>0</v>
      </c>
    </row>
    <row r="176" spans="1:97" hidden="1" x14ac:dyDescent="0.35">
      <c r="A176" s="170" t="s">
        <v>213</v>
      </c>
      <c r="B176" s="63" t="s">
        <v>48</v>
      </c>
      <c r="C176" s="281" t="s">
        <v>248</v>
      </c>
      <c r="D176" s="281"/>
      <c r="E176" s="281"/>
      <c r="F176" s="282"/>
      <c r="G176" s="283">
        <v>2.1732954545454599</v>
      </c>
      <c r="H176" s="283"/>
      <c r="I176" s="283"/>
      <c r="J176" s="284"/>
      <c r="K176" s="285"/>
      <c r="L176" s="286"/>
      <c r="M176" s="287"/>
      <c r="N176" s="288"/>
      <c r="O176" s="289"/>
      <c r="P176" s="290"/>
      <c r="Q176" s="291"/>
      <c r="W176" s="34">
        <f t="shared" si="713"/>
        <v>2.1732954545454599</v>
      </c>
      <c r="X176" s="35">
        <f t="shared" ref="X176:AL176" si="743">W176+($AM176-$W176)/($AM$2-$W$2)</f>
        <v>2.0374644886363686</v>
      </c>
      <c r="Y176" s="35">
        <f t="shared" si="743"/>
        <v>1.9016335227272774</v>
      </c>
      <c r="Z176" s="35">
        <f t="shared" si="743"/>
        <v>1.7658025568181861</v>
      </c>
      <c r="AA176" s="35">
        <f t="shared" si="743"/>
        <v>1.6299715909090948</v>
      </c>
      <c r="AB176" s="35">
        <f t="shared" si="743"/>
        <v>1.4941406250000036</v>
      </c>
      <c r="AC176" s="35">
        <f t="shared" si="743"/>
        <v>1.3583096590909123</v>
      </c>
      <c r="AD176" s="35">
        <f t="shared" si="743"/>
        <v>1.222478693181821</v>
      </c>
      <c r="AE176" s="35">
        <f t="shared" si="743"/>
        <v>1.0866477272727297</v>
      </c>
      <c r="AF176" s="35">
        <f t="shared" si="743"/>
        <v>0.95081676136363846</v>
      </c>
      <c r="AG176" s="35">
        <f t="shared" si="743"/>
        <v>0.81498579545454719</v>
      </c>
      <c r="AH176" s="35">
        <f t="shared" si="743"/>
        <v>0.67915482954545592</v>
      </c>
      <c r="AI176" s="35">
        <f t="shared" si="743"/>
        <v>0.54332386363636465</v>
      </c>
      <c r="AJ176" s="35">
        <f t="shared" si="743"/>
        <v>0.40749289772727337</v>
      </c>
      <c r="AK176" s="35">
        <f t="shared" si="743"/>
        <v>0.2716619318181821</v>
      </c>
      <c r="AL176" s="35">
        <f t="shared" si="743"/>
        <v>0.13583096590909086</v>
      </c>
      <c r="AM176" s="33">
        <f t="shared" si="692"/>
        <v>0</v>
      </c>
      <c r="AN176" s="35">
        <f t="shared" ref="AN176:BF176" si="744">AM176+($BG176-$AM176)/($BG$2-$AM$2)</f>
        <v>0</v>
      </c>
      <c r="AO176" s="35">
        <f t="shared" si="744"/>
        <v>0</v>
      </c>
      <c r="AP176" s="35">
        <f t="shared" si="744"/>
        <v>0</v>
      </c>
      <c r="AQ176" s="35">
        <f t="shared" si="744"/>
        <v>0</v>
      </c>
      <c r="AR176" s="35">
        <f t="shared" si="744"/>
        <v>0</v>
      </c>
      <c r="AS176" s="35">
        <f t="shared" si="744"/>
        <v>0</v>
      </c>
      <c r="AT176" s="35">
        <f t="shared" si="744"/>
        <v>0</v>
      </c>
      <c r="AU176" s="35">
        <f t="shared" si="744"/>
        <v>0</v>
      </c>
      <c r="AV176" s="35">
        <f t="shared" si="744"/>
        <v>0</v>
      </c>
      <c r="AW176" s="35">
        <f t="shared" si="744"/>
        <v>0</v>
      </c>
      <c r="AX176" s="35">
        <f t="shared" si="744"/>
        <v>0</v>
      </c>
      <c r="AY176" s="35">
        <f t="shared" si="744"/>
        <v>0</v>
      </c>
      <c r="AZ176" s="35">
        <f t="shared" si="744"/>
        <v>0</v>
      </c>
      <c r="BA176" s="35">
        <f t="shared" si="744"/>
        <v>0</v>
      </c>
      <c r="BB176" s="35">
        <f t="shared" si="744"/>
        <v>0</v>
      </c>
      <c r="BC176" s="35">
        <f t="shared" si="744"/>
        <v>0</v>
      </c>
      <c r="BD176" s="35">
        <f t="shared" si="744"/>
        <v>0</v>
      </c>
      <c r="BE176" s="35">
        <f t="shared" si="744"/>
        <v>0</v>
      </c>
      <c r="BF176" s="35">
        <f t="shared" si="744"/>
        <v>0</v>
      </c>
      <c r="BG176" s="33">
        <f t="shared" si="694"/>
        <v>0</v>
      </c>
      <c r="BI176" s="34">
        <f t="shared" si="716"/>
        <v>2.1732954545454599</v>
      </c>
      <c r="BJ176" s="35">
        <f t="shared" ref="BJ176:BX176" si="745">BI176+($BY176-$BI176)/($BY$2-$BI$2)</f>
        <v>2.0374644886363686</v>
      </c>
      <c r="BK176" s="35">
        <f t="shared" si="745"/>
        <v>1.9016335227272774</v>
      </c>
      <c r="BL176" s="35">
        <f t="shared" si="745"/>
        <v>1.7658025568181861</v>
      </c>
      <c r="BM176" s="35">
        <f t="shared" si="745"/>
        <v>1.6299715909090948</v>
      </c>
      <c r="BN176" s="35">
        <f t="shared" si="745"/>
        <v>1.4941406250000036</v>
      </c>
      <c r="BO176" s="35">
        <f t="shared" si="745"/>
        <v>1.3583096590909123</v>
      </c>
      <c r="BP176" s="35">
        <f t="shared" si="745"/>
        <v>1.222478693181821</v>
      </c>
      <c r="BQ176" s="35">
        <f t="shared" si="745"/>
        <v>1.0866477272727297</v>
      </c>
      <c r="BR176" s="35">
        <f t="shared" si="745"/>
        <v>0.95081676136363846</v>
      </c>
      <c r="BS176" s="35">
        <f t="shared" si="745"/>
        <v>0.81498579545454719</v>
      </c>
      <c r="BT176" s="35">
        <f t="shared" si="745"/>
        <v>0.67915482954545592</v>
      </c>
      <c r="BU176" s="35">
        <f t="shared" si="745"/>
        <v>0.54332386363636465</v>
      </c>
      <c r="BV176" s="35">
        <f t="shared" si="745"/>
        <v>0.40749289772727337</v>
      </c>
      <c r="BW176" s="35">
        <f t="shared" si="745"/>
        <v>0.2716619318181821</v>
      </c>
      <c r="BX176" s="35">
        <f t="shared" si="745"/>
        <v>0.13583096590909086</v>
      </c>
      <c r="BY176" s="33">
        <f t="shared" si="688"/>
        <v>0</v>
      </c>
      <c r="BZ176" s="35">
        <f t="shared" ref="BZ176:CR176" si="746">BY176+($CS176-$BY176)/($CS$2-$BY$2)</f>
        <v>0</v>
      </c>
      <c r="CA176" s="35">
        <f t="shared" si="746"/>
        <v>0</v>
      </c>
      <c r="CB176" s="35">
        <f t="shared" si="746"/>
        <v>0</v>
      </c>
      <c r="CC176" s="35">
        <f t="shared" si="746"/>
        <v>0</v>
      </c>
      <c r="CD176" s="35">
        <f t="shared" si="746"/>
        <v>0</v>
      </c>
      <c r="CE176" s="35">
        <f t="shared" si="746"/>
        <v>0</v>
      </c>
      <c r="CF176" s="35">
        <f t="shared" si="746"/>
        <v>0</v>
      </c>
      <c r="CG176" s="35">
        <f t="shared" si="746"/>
        <v>0</v>
      </c>
      <c r="CH176" s="35">
        <f t="shared" si="746"/>
        <v>0</v>
      </c>
      <c r="CI176" s="35">
        <f t="shared" si="746"/>
        <v>0</v>
      </c>
      <c r="CJ176" s="35">
        <f t="shared" si="746"/>
        <v>0</v>
      </c>
      <c r="CK176" s="35">
        <f t="shared" si="746"/>
        <v>0</v>
      </c>
      <c r="CL176" s="35">
        <f t="shared" si="746"/>
        <v>0</v>
      </c>
      <c r="CM176" s="35">
        <f t="shared" si="746"/>
        <v>0</v>
      </c>
      <c r="CN176" s="35">
        <f t="shared" si="746"/>
        <v>0</v>
      </c>
      <c r="CO176" s="35">
        <f t="shared" si="746"/>
        <v>0</v>
      </c>
      <c r="CP176" s="35">
        <f t="shared" si="746"/>
        <v>0</v>
      </c>
      <c r="CQ176" s="35">
        <f t="shared" si="746"/>
        <v>0</v>
      </c>
      <c r="CR176" s="35">
        <f t="shared" si="746"/>
        <v>0</v>
      </c>
      <c r="CS176" s="33">
        <f t="shared" si="690"/>
        <v>0</v>
      </c>
    </row>
    <row r="177" spans="1:97" hidden="1" x14ac:dyDescent="0.35">
      <c r="A177" s="170" t="s">
        <v>213</v>
      </c>
      <c r="B177" s="63" t="s">
        <v>48</v>
      </c>
      <c r="C177" s="281" t="s">
        <v>249</v>
      </c>
      <c r="D177" s="281"/>
      <c r="E177" s="281"/>
      <c r="F177" s="282"/>
      <c r="G177" s="283">
        <v>1.3125</v>
      </c>
      <c r="H177" s="283"/>
      <c r="I177" s="283"/>
      <c r="J177" s="284"/>
      <c r="K177" s="285"/>
      <c r="L177" s="286"/>
      <c r="M177" s="287"/>
      <c r="N177" s="288"/>
      <c r="O177" s="289"/>
      <c r="P177" s="290"/>
      <c r="Q177" s="291"/>
      <c r="W177" s="34">
        <f t="shared" si="713"/>
        <v>1.3125</v>
      </c>
      <c r="X177" s="35">
        <f t="shared" ref="X177:AL177" si="747">W177+($AM177-$W177)/($AM$2-$W$2)</f>
        <v>1.23046875</v>
      </c>
      <c r="Y177" s="35">
        <f t="shared" si="747"/>
        <v>1.1484375</v>
      </c>
      <c r="Z177" s="35">
        <f t="shared" si="747"/>
        <v>1.06640625</v>
      </c>
      <c r="AA177" s="35">
        <f t="shared" si="747"/>
        <v>0.984375</v>
      </c>
      <c r="AB177" s="35">
        <f t="shared" si="747"/>
        <v>0.90234375</v>
      </c>
      <c r="AC177" s="35">
        <f t="shared" si="747"/>
        <v>0.8203125</v>
      </c>
      <c r="AD177" s="35">
        <f t="shared" si="747"/>
        <v>0.73828125</v>
      </c>
      <c r="AE177" s="35">
        <f t="shared" si="747"/>
        <v>0.65625</v>
      </c>
      <c r="AF177" s="35">
        <f t="shared" si="747"/>
        <v>0.57421875</v>
      </c>
      <c r="AG177" s="35">
        <f t="shared" si="747"/>
        <v>0.4921875</v>
      </c>
      <c r="AH177" s="35">
        <f t="shared" si="747"/>
        <v>0.41015625</v>
      </c>
      <c r="AI177" s="35">
        <f t="shared" si="747"/>
        <v>0.328125</v>
      </c>
      <c r="AJ177" s="35">
        <f t="shared" si="747"/>
        <v>0.24609375</v>
      </c>
      <c r="AK177" s="35">
        <f t="shared" si="747"/>
        <v>0.1640625</v>
      </c>
      <c r="AL177" s="35">
        <f t="shared" si="747"/>
        <v>8.203125E-2</v>
      </c>
      <c r="AM177" s="33">
        <f t="shared" si="692"/>
        <v>0</v>
      </c>
      <c r="AN177" s="35">
        <f t="shared" ref="AN177:BF177" si="748">AM177+($BG177-$AM177)/($BG$2-$AM$2)</f>
        <v>0</v>
      </c>
      <c r="AO177" s="35">
        <f t="shared" si="748"/>
        <v>0</v>
      </c>
      <c r="AP177" s="35">
        <f t="shared" si="748"/>
        <v>0</v>
      </c>
      <c r="AQ177" s="35">
        <f t="shared" si="748"/>
        <v>0</v>
      </c>
      <c r="AR177" s="35">
        <f t="shared" si="748"/>
        <v>0</v>
      </c>
      <c r="AS177" s="35">
        <f t="shared" si="748"/>
        <v>0</v>
      </c>
      <c r="AT177" s="35">
        <f t="shared" si="748"/>
        <v>0</v>
      </c>
      <c r="AU177" s="35">
        <f t="shared" si="748"/>
        <v>0</v>
      </c>
      <c r="AV177" s="35">
        <f t="shared" si="748"/>
        <v>0</v>
      </c>
      <c r="AW177" s="35">
        <f t="shared" si="748"/>
        <v>0</v>
      </c>
      <c r="AX177" s="35">
        <f t="shared" si="748"/>
        <v>0</v>
      </c>
      <c r="AY177" s="35">
        <f t="shared" si="748"/>
        <v>0</v>
      </c>
      <c r="AZ177" s="35">
        <f t="shared" si="748"/>
        <v>0</v>
      </c>
      <c r="BA177" s="35">
        <f t="shared" si="748"/>
        <v>0</v>
      </c>
      <c r="BB177" s="35">
        <f t="shared" si="748"/>
        <v>0</v>
      </c>
      <c r="BC177" s="35">
        <f t="shared" si="748"/>
        <v>0</v>
      </c>
      <c r="BD177" s="35">
        <f t="shared" si="748"/>
        <v>0</v>
      </c>
      <c r="BE177" s="35">
        <f t="shared" si="748"/>
        <v>0</v>
      </c>
      <c r="BF177" s="35">
        <f t="shared" si="748"/>
        <v>0</v>
      </c>
      <c r="BG177" s="33">
        <f t="shared" si="694"/>
        <v>0</v>
      </c>
      <c r="BI177" s="34">
        <f t="shared" si="716"/>
        <v>1.3125</v>
      </c>
      <c r="BJ177" s="35">
        <f t="shared" ref="BJ177:BX177" si="749">BI177+($BY177-$BI177)/($BY$2-$BI$2)</f>
        <v>1.23046875</v>
      </c>
      <c r="BK177" s="35">
        <f t="shared" si="749"/>
        <v>1.1484375</v>
      </c>
      <c r="BL177" s="35">
        <f t="shared" si="749"/>
        <v>1.06640625</v>
      </c>
      <c r="BM177" s="35">
        <f t="shared" si="749"/>
        <v>0.984375</v>
      </c>
      <c r="BN177" s="35">
        <f t="shared" si="749"/>
        <v>0.90234375</v>
      </c>
      <c r="BO177" s="35">
        <f t="shared" si="749"/>
        <v>0.8203125</v>
      </c>
      <c r="BP177" s="35">
        <f t="shared" si="749"/>
        <v>0.73828125</v>
      </c>
      <c r="BQ177" s="35">
        <f t="shared" si="749"/>
        <v>0.65625</v>
      </c>
      <c r="BR177" s="35">
        <f t="shared" si="749"/>
        <v>0.57421875</v>
      </c>
      <c r="BS177" s="35">
        <f t="shared" si="749"/>
        <v>0.4921875</v>
      </c>
      <c r="BT177" s="35">
        <f t="shared" si="749"/>
        <v>0.41015625</v>
      </c>
      <c r="BU177" s="35">
        <f t="shared" si="749"/>
        <v>0.328125</v>
      </c>
      <c r="BV177" s="35">
        <f t="shared" si="749"/>
        <v>0.24609375</v>
      </c>
      <c r="BW177" s="35">
        <f t="shared" si="749"/>
        <v>0.1640625</v>
      </c>
      <c r="BX177" s="35">
        <f t="shared" si="749"/>
        <v>8.203125E-2</v>
      </c>
      <c r="BY177" s="33">
        <f t="shared" si="688"/>
        <v>0</v>
      </c>
      <c r="BZ177" s="35">
        <f t="shared" ref="BZ177:CR177" si="750">BY177+($CS177-$BY177)/($CS$2-$BY$2)</f>
        <v>0</v>
      </c>
      <c r="CA177" s="35">
        <f t="shared" si="750"/>
        <v>0</v>
      </c>
      <c r="CB177" s="35">
        <f t="shared" si="750"/>
        <v>0</v>
      </c>
      <c r="CC177" s="35">
        <f t="shared" si="750"/>
        <v>0</v>
      </c>
      <c r="CD177" s="35">
        <f t="shared" si="750"/>
        <v>0</v>
      </c>
      <c r="CE177" s="35">
        <f t="shared" si="750"/>
        <v>0</v>
      </c>
      <c r="CF177" s="35">
        <f t="shared" si="750"/>
        <v>0</v>
      </c>
      <c r="CG177" s="35">
        <f t="shared" si="750"/>
        <v>0</v>
      </c>
      <c r="CH177" s="35">
        <f t="shared" si="750"/>
        <v>0</v>
      </c>
      <c r="CI177" s="35">
        <f t="shared" si="750"/>
        <v>0</v>
      </c>
      <c r="CJ177" s="35">
        <f t="shared" si="750"/>
        <v>0</v>
      </c>
      <c r="CK177" s="35">
        <f t="shared" si="750"/>
        <v>0</v>
      </c>
      <c r="CL177" s="35">
        <f t="shared" si="750"/>
        <v>0</v>
      </c>
      <c r="CM177" s="35">
        <f t="shared" si="750"/>
        <v>0</v>
      </c>
      <c r="CN177" s="35">
        <f t="shared" si="750"/>
        <v>0</v>
      </c>
      <c r="CO177" s="35">
        <f t="shared" si="750"/>
        <v>0</v>
      </c>
      <c r="CP177" s="35">
        <f t="shared" si="750"/>
        <v>0</v>
      </c>
      <c r="CQ177" s="35">
        <f t="shared" si="750"/>
        <v>0</v>
      </c>
      <c r="CR177" s="35">
        <f t="shared" si="750"/>
        <v>0</v>
      </c>
      <c r="CS177" s="33">
        <f t="shared" si="690"/>
        <v>0</v>
      </c>
    </row>
    <row r="178" spans="1:97" hidden="1" x14ac:dyDescent="0.35">
      <c r="A178" s="170" t="s">
        <v>213</v>
      </c>
      <c r="B178" s="63" t="s">
        <v>48</v>
      </c>
      <c r="C178" s="281" t="s">
        <v>250</v>
      </c>
      <c r="D178" s="281"/>
      <c r="E178" s="281"/>
      <c r="F178" s="282"/>
      <c r="G178" s="283">
        <v>0.56271186440678</v>
      </c>
      <c r="H178" s="283"/>
      <c r="I178" s="283"/>
      <c r="J178" s="284"/>
      <c r="K178" s="285"/>
      <c r="L178" s="286"/>
      <c r="M178" s="287"/>
      <c r="N178" s="288"/>
      <c r="O178" s="289"/>
      <c r="P178" s="290"/>
      <c r="Q178" s="291"/>
      <c r="W178" s="34">
        <f t="shared" si="713"/>
        <v>0.56271186440678</v>
      </c>
      <c r="X178" s="35">
        <f t="shared" ref="X178:AL178" si="751">W178+($AM178-$W178)/($AM$2-$W$2)</f>
        <v>0.5275423728813563</v>
      </c>
      <c r="Y178" s="35">
        <f t="shared" si="751"/>
        <v>0.49237288135593255</v>
      </c>
      <c r="Z178" s="35">
        <f t="shared" si="751"/>
        <v>0.45720338983050879</v>
      </c>
      <c r="AA178" s="35">
        <f t="shared" si="751"/>
        <v>0.42203389830508503</v>
      </c>
      <c r="AB178" s="35">
        <f t="shared" si="751"/>
        <v>0.38686440677966127</v>
      </c>
      <c r="AC178" s="35">
        <f t="shared" si="751"/>
        <v>0.35169491525423752</v>
      </c>
      <c r="AD178" s="35">
        <f t="shared" si="751"/>
        <v>0.31652542372881376</v>
      </c>
      <c r="AE178" s="35">
        <f t="shared" si="751"/>
        <v>0.28135593220339</v>
      </c>
      <c r="AF178" s="35">
        <f t="shared" si="751"/>
        <v>0.24618644067796625</v>
      </c>
      <c r="AG178" s="35">
        <f t="shared" si="751"/>
        <v>0.21101694915254249</v>
      </c>
      <c r="AH178" s="35">
        <f t="shared" si="751"/>
        <v>0.17584745762711873</v>
      </c>
      <c r="AI178" s="35">
        <f t="shared" si="751"/>
        <v>0.14067796610169497</v>
      </c>
      <c r="AJ178" s="35">
        <f t="shared" si="751"/>
        <v>0.10550847457627122</v>
      </c>
      <c r="AK178" s="35">
        <f t="shared" si="751"/>
        <v>7.0338983050847459E-2</v>
      </c>
      <c r="AL178" s="35">
        <f t="shared" si="751"/>
        <v>3.5169491525423709E-2</v>
      </c>
      <c r="AM178" s="33">
        <f t="shared" si="692"/>
        <v>0</v>
      </c>
      <c r="AN178" s="35">
        <f t="shared" ref="AN178:BF178" si="752">AM178+($BG178-$AM178)/($BG$2-$AM$2)</f>
        <v>0</v>
      </c>
      <c r="AO178" s="35">
        <f t="shared" si="752"/>
        <v>0</v>
      </c>
      <c r="AP178" s="35">
        <f t="shared" si="752"/>
        <v>0</v>
      </c>
      <c r="AQ178" s="35">
        <f t="shared" si="752"/>
        <v>0</v>
      </c>
      <c r="AR178" s="35">
        <f t="shared" si="752"/>
        <v>0</v>
      </c>
      <c r="AS178" s="35">
        <f t="shared" si="752"/>
        <v>0</v>
      </c>
      <c r="AT178" s="35">
        <f t="shared" si="752"/>
        <v>0</v>
      </c>
      <c r="AU178" s="35">
        <f t="shared" si="752"/>
        <v>0</v>
      </c>
      <c r="AV178" s="35">
        <f t="shared" si="752"/>
        <v>0</v>
      </c>
      <c r="AW178" s="35">
        <f t="shared" si="752"/>
        <v>0</v>
      </c>
      <c r="AX178" s="35">
        <f t="shared" si="752"/>
        <v>0</v>
      </c>
      <c r="AY178" s="35">
        <f t="shared" si="752"/>
        <v>0</v>
      </c>
      <c r="AZ178" s="35">
        <f t="shared" si="752"/>
        <v>0</v>
      </c>
      <c r="BA178" s="35">
        <f t="shared" si="752"/>
        <v>0</v>
      </c>
      <c r="BB178" s="35">
        <f t="shared" si="752"/>
        <v>0</v>
      </c>
      <c r="BC178" s="35">
        <f t="shared" si="752"/>
        <v>0</v>
      </c>
      <c r="BD178" s="35">
        <f t="shared" si="752"/>
        <v>0</v>
      </c>
      <c r="BE178" s="35">
        <f t="shared" si="752"/>
        <v>0</v>
      </c>
      <c r="BF178" s="35">
        <f t="shared" si="752"/>
        <v>0</v>
      </c>
      <c r="BG178" s="33">
        <f t="shared" si="694"/>
        <v>0</v>
      </c>
      <c r="BI178" s="34">
        <f t="shared" si="716"/>
        <v>0.56271186440678</v>
      </c>
      <c r="BJ178" s="35">
        <f t="shared" ref="BJ178:BX178" si="753">BI178+($BY178-$BI178)/($BY$2-$BI$2)</f>
        <v>0.5275423728813563</v>
      </c>
      <c r="BK178" s="35">
        <f t="shared" si="753"/>
        <v>0.49237288135593255</v>
      </c>
      <c r="BL178" s="35">
        <f t="shared" si="753"/>
        <v>0.45720338983050879</v>
      </c>
      <c r="BM178" s="35">
        <f t="shared" si="753"/>
        <v>0.42203389830508503</v>
      </c>
      <c r="BN178" s="35">
        <f t="shared" si="753"/>
        <v>0.38686440677966127</v>
      </c>
      <c r="BO178" s="35">
        <f t="shared" si="753"/>
        <v>0.35169491525423752</v>
      </c>
      <c r="BP178" s="35">
        <f t="shared" si="753"/>
        <v>0.31652542372881376</v>
      </c>
      <c r="BQ178" s="35">
        <f t="shared" si="753"/>
        <v>0.28135593220339</v>
      </c>
      <c r="BR178" s="35">
        <f t="shared" si="753"/>
        <v>0.24618644067796625</v>
      </c>
      <c r="BS178" s="35">
        <f t="shared" si="753"/>
        <v>0.21101694915254249</v>
      </c>
      <c r="BT178" s="35">
        <f t="shared" si="753"/>
        <v>0.17584745762711873</v>
      </c>
      <c r="BU178" s="35">
        <f t="shared" si="753"/>
        <v>0.14067796610169497</v>
      </c>
      <c r="BV178" s="35">
        <f t="shared" si="753"/>
        <v>0.10550847457627122</v>
      </c>
      <c r="BW178" s="35">
        <f t="shared" si="753"/>
        <v>7.0338983050847459E-2</v>
      </c>
      <c r="BX178" s="35">
        <f t="shared" si="753"/>
        <v>3.5169491525423709E-2</v>
      </c>
      <c r="BY178" s="33">
        <f t="shared" si="688"/>
        <v>0</v>
      </c>
      <c r="BZ178" s="35">
        <f t="shared" ref="BZ178:CR178" si="754">BY178+($CS178-$BY178)/($CS$2-$BY$2)</f>
        <v>0</v>
      </c>
      <c r="CA178" s="35">
        <f t="shared" si="754"/>
        <v>0</v>
      </c>
      <c r="CB178" s="35">
        <f t="shared" si="754"/>
        <v>0</v>
      </c>
      <c r="CC178" s="35">
        <f t="shared" si="754"/>
        <v>0</v>
      </c>
      <c r="CD178" s="35">
        <f t="shared" si="754"/>
        <v>0</v>
      </c>
      <c r="CE178" s="35">
        <f t="shared" si="754"/>
        <v>0</v>
      </c>
      <c r="CF178" s="35">
        <f t="shared" si="754"/>
        <v>0</v>
      </c>
      <c r="CG178" s="35">
        <f t="shared" si="754"/>
        <v>0</v>
      </c>
      <c r="CH178" s="35">
        <f t="shared" si="754"/>
        <v>0</v>
      </c>
      <c r="CI178" s="35">
        <f t="shared" si="754"/>
        <v>0</v>
      </c>
      <c r="CJ178" s="35">
        <f t="shared" si="754"/>
        <v>0</v>
      </c>
      <c r="CK178" s="35">
        <f t="shared" si="754"/>
        <v>0</v>
      </c>
      <c r="CL178" s="35">
        <f t="shared" si="754"/>
        <v>0</v>
      </c>
      <c r="CM178" s="35">
        <f t="shared" si="754"/>
        <v>0</v>
      </c>
      <c r="CN178" s="35">
        <f t="shared" si="754"/>
        <v>0</v>
      </c>
      <c r="CO178" s="35">
        <f t="shared" si="754"/>
        <v>0</v>
      </c>
      <c r="CP178" s="35">
        <f t="shared" si="754"/>
        <v>0</v>
      </c>
      <c r="CQ178" s="35">
        <f t="shared" si="754"/>
        <v>0</v>
      </c>
      <c r="CR178" s="35">
        <f t="shared" si="754"/>
        <v>0</v>
      </c>
      <c r="CS178" s="33">
        <f t="shared" si="690"/>
        <v>0</v>
      </c>
    </row>
    <row r="179" spans="1:97" hidden="1" x14ac:dyDescent="0.35">
      <c r="A179" s="170" t="s">
        <v>213</v>
      </c>
      <c r="B179" s="63" t="s">
        <v>48</v>
      </c>
      <c r="C179" s="281" t="s">
        <v>251</v>
      </c>
      <c r="D179" s="281"/>
      <c r="E179" s="281"/>
      <c r="F179" s="282"/>
      <c r="G179" s="283">
        <v>0.58920903954802195</v>
      </c>
      <c r="H179" s="283"/>
      <c r="I179" s="283"/>
      <c r="J179" s="284"/>
      <c r="K179" s="285"/>
      <c r="L179" s="286"/>
      <c r="M179" s="287"/>
      <c r="N179" s="288"/>
      <c r="O179" s="289"/>
      <c r="P179" s="290"/>
      <c r="Q179" s="291"/>
      <c r="W179" s="34">
        <f t="shared" si="713"/>
        <v>0.58920903954802195</v>
      </c>
      <c r="X179" s="35">
        <f t="shared" ref="X179:AL179" si="755">W179+($AM179-$W179)/($AM$2-$W$2)</f>
        <v>0.55238347457627057</v>
      </c>
      <c r="Y179" s="35">
        <f t="shared" si="755"/>
        <v>0.51555790960451919</v>
      </c>
      <c r="Z179" s="35">
        <f t="shared" si="755"/>
        <v>0.47873234463276781</v>
      </c>
      <c r="AA179" s="35">
        <f t="shared" si="755"/>
        <v>0.44190677966101644</v>
      </c>
      <c r="AB179" s="35">
        <f t="shared" si="755"/>
        <v>0.40508121468926506</v>
      </c>
      <c r="AC179" s="35">
        <f t="shared" si="755"/>
        <v>0.36825564971751368</v>
      </c>
      <c r="AD179" s="35">
        <f t="shared" si="755"/>
        <v>0.3314300847457623</v>
      </c>
      <c r="AE179" s="35">
        <f t="shared" si="755"/>
        <v>0.29460451977401092</v>
      </c>
      <c r="AF179" s="35">
        <f t="shared" si="755"/>
        <v>0.25777895480225954</v>
      </c>
      <c r="AG179" s="35">
        <f t="shared" si="755"/>
        <v>0.22095338983050816</v>
      </c>
      <c r="AH179" s="35">
        <f t="shared" si="755"/>
        <v>0.18412782485875678</v>
      </c>
      <c r="AI179" s="35">
        <f t="shared" si="755"/>
        <v>0.1473022598870054</v>
      </c>
      <c r="AJ179" s="35">
        <f t="shared" si="755"/>
        <v>0.11047669491525403</v>
      </c>
      <c r="AK179" s="35">
        <f t="shared" si="755"/>
        <v>7.3651129943502647E-2</v>
      </c>
      <c r="AL179" s="35">
        <f t="shared" si="755"/>
        <v>3.6825564971751275E-2</v>
      </c>
      <c r="AM179" s="33">
        <f t="shared" si="692"/>
        <v>0</v>
      </c>
      <c r="AN179" s="35">
        <f t="shared" ref="AN179:BF179" si="756">AM179+($BG179-$AM179)/($BG$2-$AM$2)</f>
        <v>0</v>
      </c>
      <c r="AO179" s="35">
        <f t="shared" si="756"/>
        <v>0</v>
      </c>
      <c r="AP179" s="35">
        <f t="shared" si="756"/>
        <v>0</v>
      </c>
      <c r="AQ179" s="35">
        <f t="shared" si="756"/>
        <v>0</v>
      </c>
      <c r="AR179" s="35">
        <f t="shared" si="756"/>
        <v>0</v>
      </c>
      <c r="AS179" s="35">
        <f t="shared" si="756"/>
        <v>0</v>
      </c>
      <c r="AT179" s="35">
        <f t="shared" si="756"/>
        <v>0</v>
      </c>
      <c r="AU179" s="35">
        <f t="shared" si="756"/>
        <v>0</v>
      </c>
      <c r="AV179" s="35">
        <f t="shared" si="756"/>
        <v>0</v>
      </c>
      <c r="AW179" s="35">
        <f t="shared" si="756"/>
        <v>0</v>
      </c>
      <c r="AX179" s="35">
        <f t="shared" si="756"/>
        <v>0</v>
      </c>
      <c r="AY179" s="35">
        <f t="shared" si="756"/>
        <v>0</v>
      </c>
      <c r="AZ179" s="35">
        <f t="shared" si="756"/>
        <v>0</v>
      </c>
      <c r="BA179" s="35">
        <f t="shared" si="756"/>
        <v>0</v>
      </c>
      <c r="BB179" s="35">
        <f t="shared" si="756"/>
        <v>0</v>
      </c>
      <c r="BC179" s="35">
        <f t="shared" si="756"/>
        <v>0</v>
      </c>
      <c r="BD179" s="35">
        <f t="shared" si="756"/>
        <v>0</v>
      </c>
      <c r="BE179" s="35">
        <f t="shared" si="756"/>
        <v>0</v>
      </c>
      <c r="BF179" s="35">
        <f t="shared" si="756"/>
        <v>0</v>
      </c>
      <c r="BG179" s="33">
        <f t="shared" si="694"/>
        <v>0</v>
      </c>
      <c r="BI179" s="34">
        <f t="shared" si="716"/>
        <v>0.58920903954802195</v>
      </c>
      <c r="BJ179" s="35">
        <f t="shared" ref="BJ179:BX179" si="757">BI179+($BY179-$BI179)/($BY$2-$BI$2)</f>
        <v>0.55238347457627057</v>
      </c>
      <c r="BK179" s="35">
        <f t="shared" si="757"/>
        <v>0.51555790960451919</v>
      </c>
      <c r="BL179" s="35">
        <f t="shared" si="757"/>
        <v>0.47873234463276781</v>
      </c>
      <c r="BM179" s="35">
        <f t="shared" si="757"/>
        <v>0.44190677966101644</v>
      </c>
      <c r="BN179" s="35">
        <f t="shared" si="757"/>
        <v>0.40508121468926506</v>
      </c>
      <c r="BO179" s="35">
        <f t="shared" si="757"/>
        <v>0.36825564971751368</v>
      </c>
      <c r="BP179" s="35">
        <f t="shared" si="757"/>
        <v>0.3314300847457623</v>
      </c>
      <c r="BQ179" s="35">
        <f t="shared" si="757"/>
        <v>0.29460451977401092</v>
      </c>
      <c r="BR179" s="35">
        <f t="shared" si="757"/>
        <v>0.25777895480225954</v>
      </c>
      <c r="BS179" s="35">
        <f t="shared" si="757"/>
        <v>0.22095338983050816</v>
      </c>
      <c r="BT179" s="35">
        <f t="shared" si="757"/>
        <v>0.18412782485875678</v>
      </c>
      <c r="BU179" s="35">
        <f t="shared" si="757"/>
        <v>0.1473022598870054</v>
      </c>
      <c r="BV179" s="35">
        <f t="shared" si="757"/>
        <v>0.11047669491525403</v>
      </c>
      <c r="BW179" s="35">
        <f t="shared" si="757"/>
        <v>7.3651129943502647E-2</v>
      </c>
      <c r="BX179" s="35">
        <f t="shared" si="757"/>
        <v>3.6825564971751275E-2</v>
      </c>
      <c r="BY179" s="33">
        <f t="shared" si="688"/>
        <v>0</v>
      </c>
      <c r="BZ179" s="35">
        <f t="shared" ref="BZ179:CR179" si="758">BY179+($CS179-$BY179)/($CS$2-$BY$2)</f>
        <v>0</v>
      </c>
      <c r="CA179" s="35">
        <f t="shared" si="758"/>
        <v>0</v>
      </c>
      <c r="CB179" s="35">
        <f t="shared" si="758"/>
        <v>0</v>
      </c>
      <c r="CC179" s="35">
        <f t="shared" si="758"/>
        <v>0</v>
      </c>
      <c r="CD179" s="35">
        <f t="shared" si="758"/>
        <v>0</v>
      </c>
      <c r="CE179" s="35">
        <f t="shared" si="758"/>
        <v>0</v>
      </c>
      <c r="CF179" s="35">
        <f t="shared" si="758"/>
        <v>0</v>
      </c>
      <c r="CG179" s="35">
        <f t="shared" si="758"/>
        <v>0</v>
      </c>
      <c r="CH179" s="35">
        <f t="shared" si="758"/>
        <v>0</v>
      </c>
      <c r="CI179" s="35">
        <f t="shared" si="758"/>
        <v>0</v>
      </c>
      <c r="CJ179" s="35">
        <f t="shared" si="758"/>
        <v>0</v>
      </c>
      <c r="CK179" s="35">
        <f t="shared" si="758"/>
        <v>0</v>
      </c>
      <c r="CL179" s="35">
        <f t="shared" si="758"/>
        <v>0</v>
      </c>
      <c r="CM179" s="35">
        <f t="shared" si="758"/>
        <v>0</v>
      </c>
      <c r="CN179" s="35">
        <f t="shared" si="758"/>
        <v>0</v>
      </c>
      <c r="CO179" s="35">
        <f t="shared" si="758"/>
        <v>0</v>
      </c>
      <c r="CP179" s="35">
        <f t="shared" si="758"/>
        <v>0</v>
      </c>
      <c r="CQ179" s="35">
        <f t="shared" si="758"/>
        <v>0</v>
      </c>
      <c r="CR179" s="35">
        <f t="shared" si="758"/>
        <v>0</v>
      </c>
      <c r="CS179" s="33">
        <f t="shared" si="690"/>
        <v>0</v>
      </c>
    </row>
    <row r="180" spans="1:97" hidden="1" x14ac:dyDescent="0.35">
      <c r="A180" s="170" t="s">
        <v>213</v>
      </c>
      <c r="B180" s="63" t="s">
        <v>48</v>
      </c>
      <c r="C180" s="281" t="s">
        <v>222</v>
      </c>
      <c r="D180" s="281"/>
      <c r="E180" s="281"/>
      <c r="F180" s="282"/>
      <c r="G180" s="283">
        <v>1.1877842755035699</v>
      </c>
      <c r="H180" s="283"/>
      <c r="I180" s="283"/>
      <c r="J180" s="284"/>
      <c r="K180" s="285"/>
      <c r="L180" s="286"/>
      <c r="M180" s="287"/>
      <c r="N180" s="288"/>
      <c r="O180" s="289"/>
      <c r="P180" s="290"/>
      <c r="Q180" s="291"/>
      <c r="W180" s="34">
        <f t="shared" si="713"/>
        <v>1.1877842755035699</v>
      </c>
      <c r="X180" s="35">
        <f t="shared" ref="X180:AL180" si="759">W180+($AM180-$W180)/($AM$2-$W$2)</f>
        <v>1.1135477582845967</v>
      </c>
      <c r="Y180" s="35">
        <f t="shared" si="759"/>
        <v>1.0393112410656236</v>
      </c>
      <c r="Z180" s="35">
        <f t="shared" si="759"/>
        <v>0.96507472384665038</v>
      </c>
      <c r="AA180" s="35">
        <f t="shared" si="759"/>
        <v>0.89083820662767721</v>
      </c>
      <c r="AB180" s="35">
        <f t="shared" si="759"/>
        <v>0.81660168940870403</v>
      </c>
      <c r="AC180" s="35">
        <f t="shared" si="759"/>
        <v>0.74236517218973086</v>
      </c>
      <c r="AD180" s="35">
        <f t="shared" si="759"/>
        <v>0.66812865497075768</v>
      </c>
      <c r="AE180" s="35">
        <f t="shared" si="759"/>
        <v>0.59389213775178451</v>
      </c>
      <c r="AF180" s="35">
        <f t="shared" si="759"/>
        <v>0.51965562053281134</v>
      </c>
      <c r="AG180" s="35">
        <f t="shared" si="759"/>
        <v>0.44541910331383822</v>
      </c>
      <c r="AH180" s="35">
        <f t="shared" si="759"/>
        <v>0.3711825860948651</v>
      </c>
      <c r="AI180" s="35">
        <f t="shared" si="759"/>
        <v>0.29694606887589198</v>
      </c>
      <c r="AJ180" s="35">
        <f t="shared" si="759"/>
        <v>0.22270955165691886</v>
      </c>
      <c r="AK180" s="35">
        <f t="shared" si="759"/>
        <v>0.14847303443794574</v>
      </c>
      <c r="AL180" s="35">
        <f t="shared" si="759"/>
        <v>7.423651721897262E-2</v>
      </c>
      <c r="AM180" s="33">
        <f t="shared" si="692"/>
        <v>0</v>
      </c>
      <c r="AN180" s="35">
        <f t="shared" ref="AN180:BF180" si="760">AM180+($BG180-$AM180)/($BG$2-$AM$2)</f>
        <v>0</v>
      </c>
      <c r="AO180" s="35">
        <f t="shared" si="760"/>
        <v>0</v>
      </c>
      <c r="AP180" s="35">
        <f t="shared" si="760"/>
        <v>0</v>
      </c>
      <c r="AQ180" s="35">
        <f t="shared" si="760"/>
        <v>0</v>
      </c>
      <c r="AR180" s="35">
        <f t="shared" si="760"/>
        <v>0</v>
      </c>
      <c r="AS180" s="35">
        <f t="shared" si="760"/>
        <v>0</v>
      </c>
      <c r="AT180" s="35">
        <f t="shared" si="760"/>
        <v>0</v>
      </c>
      <c r="AU180" s="35">
        <f t="shared" si="760"/>
        <v>0</v>
      </c>
      <c r="AV180" s="35">
        <f t="shared" si="760"/>
        <v>0</v>
      </c>
      <c r="AW180" s="35">
        <f t="shared" si="760"/>
        <v>0</v>
      </c>
      <c r="AX180" s="35">
        <f t="shared" si="760"/>
        <v>0</v>
      </c>
      <c r="AY180" s="35">
        <f t="shared" si="760"/>
        <v>0</v>
      </c>
      <c r="AZ180" s="35">
        <f t="shared" si="760"/>
        <v>0</v>
      </c>
      <c r="BA180" s="35">
        <f t="shared" si="760"/>
        <v>0</v>
      </c>
      <c r="BB180" s="35">
        <f t="shared" si="760"/>
        <v>0</v>
      </c>
      <c r="BC180" s="35">
        <f t="shared" si="760"/>
        <v>0</v>
      </c>
      <c r="BD180" s="35">
        <f t="shared" si="760"/>
        <v>0</v>
      </c>
      <c r="BE180" s="35">
        <f t="shared" si="760"/>
        <v>0</v>
      </c>
      <c r="BF180" s="35">
        <f t="shared" si="760"/>
        <v>0</v>
      </c>
      <c r="BG180" s="33">
        <f t="shared" si="694"/>
        <v>0</v>
      </c>
      <c r="BI180" s="34">
        <f t="shared" si="716"/>
        <v>1.1877842755035699</v>
      </c>
      <c r="BJ180" s="35">
        <f t="shared" ref="BJ180:BX180" si="761">BI180+($BY180-$BI180)/($BY$2-$BI$2)</f>
        <v>1.1135477582845967</v>
      </c>
      <c r="BK180" s="35">
        <f t="shared" si="761"/>
        <v>1.0393112410656236</v>
      </c>
      <c r="BL180" s="35">
        <f t="shared" si="761"/>
        <v>0.96507472384665038</v>
      </c>
      <c r="BM180" s="35">
        <f t="shared" si="761"/>
        <v>0.89083820662767721</v>
      </c>
      <c r="BN180" s="35">
        <f t="shared" si="761"/>
        <v>0.81660168940870403</v>
      </c>
      <c r="BO180" s="35">
        <f t="shared" si="761"/>
        <v>0.74236517218973086</v>
      </c>
      <c r="BP180" s="35">
        <f t="shared" si="761"/>
        <v>0.66812865497075768</v>
      </c>
      <c r="BQ180" s="35">
        <f t="shared" si="761"/>
        <v>0.59389213775178451</v>
      </c>
      <c r="BR180" s="35">
        <f t="shared" si="761"/>
        <v>0.51965562053281134</v>
      </c>
      <c r="BS180" s="35">
        <f t="shared" si="761"/>
        <v>0.44541910331383822</v>
      </c>
      <c r="BT180" s="35">
        <f t="shared" si="761"/>
        <v>0.3711825860948651</v>
      </c>
      <c r="BU180" s="35">
        <f t="shared" si="761"/>
        <v>0.29694606887589198</v>
      </c>
      <c r="BV180" s="35">
        <f t="shared" si="761"/>
        <v>0.22270955165691886</v>
      </c>
      <c r="BW180" s="35">
        <f t="shared" si="761"/>
        <v>0.14847303443794574</v>
      </c>
      <c r="BX180" s="35">
        <f t="shared" si="761"/>
        <v>7.423651721897262E-2</v>
      </c>
      <c r="BY180" s="33">
        <f t="shared" si="688"/>
        <v>0</v>
      </c>
      <c r="BZ180" s="35">
        <f t="shared" ref="BZ180:CR180" si="762">BY180+($CS180-$BY180)/($CS$2-$BY$2)</f>
        <v>0</v>
      </c>
      <c r="CA180" s="35">
        <f t="shared" si="762"/>
        <v>0</v>
      </c>
      <c r="CB180" s="35">
        <f t="shared" si="762"/>
        <v>0</v>
      </c>
      <c r="CC180" s="35">
        <f t="shared" si="762"/>
        <v>0</v>
      </c>
      <c r="CD180" s="35">
        <f t="shared" si="762"/>
        <v>0</v>
      </c>
      <c r="CE180" s="35">
        <f t="shared" si="762"/>
        <v>0</v>
      </c>
      <c r="CF180" s="35">
        <f t="shared" si="762"/>
        <v>0</v>
      </c>
      <c r="CG180" s="35">
        <f t="shared" si="762"/>
        <v>0</v>
      </c>
      <c r="CH180" s="35">
        <f t="shared" si="762"/>
        <v>0</v>
      </c>
      <c r="CI180" s="35">
        <f t="shared" si="762"/>
        <v>0</v>
      </c>
      <c r="CJ180" s="35">
        <f t="shared" si="762"/>
        <v>0</v>
      </c>
      <c r="CK180" s="35">
        <f t="shared" si="762"/>
        <v>0</v>
      </c>
      <c r="CL180" s="35">
        <f t="shared" si="762"/>
        <v>0</v>
      </c>
      <c r="CM180" s="35">
        <f t="shared" si="762"/>
        <v>0</v>
      </c>
      <c r="CN180" s="35">
        <f t="shared" si="762"/>
        <v>0</v>
      </c>
      <c r="CO180" s="35">
        <f t="shared" si="762"/>
        <v>0</v>
      </c>
      <c r="CP180" s="35">
        <f t="shared" si="762"/>
        <v>0</v>
      </c>
      <c r="CQ180" s="35">
        <f t="shared" si="762"/>
        <v>0</v>
      </c>
      <c r="CR180" s="35">
        <f t="shared" si="762"/>
        <v>0</v>
      </c>
      <c r="CS180" s="33">
        <f t="shared" si="690"/>
        <v>0</v>
      </c>
    </row>
    <row r="181" spans="1:97" hidden="1" x14ac:dyDescent="0.35">
      <c r="A181" s="170" t="s">
        <v>213</v>
      </c>
      <c r="B181" s="63" t="s">
        <v>48</v>
      </c>
      <c r="C181" s="281" t="s">
        <v>224</v>
      </c>
      <c r="D181" s="281"/>
      <c r="E181" s="281"/>
      <c r="F181" s="282"/>
      <c r="G181" s="283">
        <v>1.5592417061611401</v>
      </c>
      <c r="H181" s="283"/>
      <c r="I181" s="283"/>
      <c r="J181" s="284"/>
      <c r="K181" s="285"/>
      <c r="L181" s="286"/>
      <c r="M181" s="287"/>
      <c r="N181" s="288"/>
      <c r="O181" s="289"/>
      <c r="P181" s="290"/>
      <c r="Q181" s="291"/>
      <c r="W181" s="34">
        <f t="shared" si="713"/>
        <v>1.5592417061611401</v>
      </c>
      <c r="X181" s="35">
        <f t="shared" ref="X181:AL181" si="763">W181+($AM181-$W181)/($AM$2-$W$2)</f>
        <v>1.4617890995260689</v>
      </c>
      <c r="Y181" s="35">
        <f t="shared" si="763"/>
        <v>1.3643364928909978</v>
      </c>
      <c r="Z181" s="35">
        <f t="shared" si="763"/>
        <v>1.2668838862559266</v>
      </c>
      <c r="AA181" s="35">
        <f t="shared" si="763"/>
        <v>1.1694312796208555</v>
      </c>
      <c r="AB181" s="35">
        <f t="shared" si="763"/>
        <v>1.0719786729857843</v>
      </c>
      <c r="AC181" s="35">
        <f t="shared" si="763"/>
        <v>0.97452606635071304</v>
      </c>
      <c r="AD181" s="35">
        <f t="shared" si="763"/>
        <v>0.87707345971564177</v>
      </c>
      <c r="AE181" s="35">
        <f t="shared" si="763"/>
        <v>0.7796208530805705</v>
      </c>
      <c r="AF181" s="35">
        <f t="shared" si="763"/>
        <v>0.68216824644549923</v>
      </c>
      <c r="AG181" s="35">
        <f t="shared" si="763"/>
        <v>0.58471563981042796</v>
      </c>
      <c r="AH181" s="35">
        <f t="shared" si="763"/>
        <v>0.48726303317535669</v>
      </c>
      <c r="AI181" s="35">
        <f t="shared" si="763"/>
        <v>0.38981042654028542</v>
      </c>
      <c r="AJ181" s="35">
        <f t="shared" si="763"/>
        <v>0.29235781990521414</v>
      </c>
      <c r="AK181" s="35">
        <f t="shared" si="763"/>
        <v>0.19490521327014287</v>
      </c>
      <c r="AL181" s="35">
        <f t="shared" si="763"/>
        <v>9.7452606635071617E-2</v>
      </c>
      <c r="AM181" s="33">
        <f t="shared" si="692"/>
        <v>0</v>
      </c>
      <c r="AN181" s="35">
        <f t="shared" ref="AN181:BF181" si="764">AM181+($BG181-$AM181)/($BG$2-$AM$2)</f>
        <v>0</v>
      </c>
      <c r="AO181" s="35">
        <f t="shared" si="764"/>
        <v>0</v>
      </c>
      <c r="AP181" s="35">
        <f t="shared" si="764"/>
        <v>0</v>
      </c>
      <c r="AQ181" s="35">
        <f t="shared" si="764"/>
        <v>0</v>
      </c>
      <c r="AR181" s="35">
        <f t="shared" si="764"/>
        <v>0</v>
      </c>
      <c r="AS181" s="35">
        <f t="shared" si="764"/>
        <v>0</v>
      </c>
      <c r="AT181" s="35">
        <f t="shared" si="764"/>
        <v>0</v>
      </c>
      <c r="AU181" s="35">
        <f t="shared" si="764"/>
        <v>0</v>
      </c>
      <c r="AV181" s="35">
        <f t="shared" si="764"/>
        <v>0</v>
      </c>
      <c r="AW181" s="35">
        <f t="shared" si="764"/>
        <v>0</v>
      </c>
      <c r="AX181" s="35">
        <f t="shared" si="764"/>
        <v>0</v>
      </c>
      <c r="AY181" s="35">
        <f t="shared" si="764"/>
        <v>0</v>
      </c>
      <c r="AZ181" s="35">
        <f t="shared" si="764"/>
        <v>0</v>
      </c>
      <c r="BA181" s="35">
        <f t="shared" si="764"/>
        <v>0</v>
      </c>
      <c r="BB181" s="35">
        <f t="shared" si="764"/>
        <v>0</v>
      </c>
      <c r="BC181" s="35">
        <f t="shared" si="764"/>
        <v>0</v>
      </c>
      <c r="BD181" s="35">
        <f t="shared" si="764"/>
        <v>0</v>
      </c>
      <c r="BE181" s="35">
        <f t="shared" si="764"/>
        <v>0</v>
      </c>
      <c r="BF181" s="35">
        <f t="shared" si="764"/>
        <v>0</v>
      </c>
      <c r="BG181" s="33">
        <f t="shared" si="694"/>
        <v>0</v>
      </c>
      <c r="BI181" s="34">
        <f t="shared" si="716"/>
        <v>1.5592417061611401</v>
      </c>
      <c r="BJ181" s="35">
        <f t="shared" ref="BJ181:BX181" si="765">BI181+($BY181-$BI181)/($BY$2-$BI$2)</f>
        <v>1.4617890995260689</v>
      </c>
      <c r="BK181" s="35">
        <f t="shared" si="765"/>
        <v>1.3643364928909978</v>
      </c>
      <c r="BL181" s="35">
        <f t="shared" si="765"/>
        <v>1.2668838862559266</v>
      </c>
      <c r="BM181" s="35">
        <f t="shared" si="765"/>
        <v>1.1694312796208555</v>
      </c>
      <c r="BN181" s="35">
        <f t="shared" si="765"/>
        <v>1.0719786729857843</v>
      </c>
      <c r="BO181" s="35">
        <f t="shared" si="765"/>
        <v>0.97452606635071304</v>
      </c>
      <c r="BP181" s="35">
        <f t="shared" si="765"/>
        <v>0.87707345971564177</v>
      </c>
      <c r="BQ181" s="35">
        <f t="shared" si="765"/>
        <v>0.7796208530805705</v>
      </c>
      <c r="BR181" s="35">
        <f t="shared" si="765"/>
        <v>0.68216824644549923</v>
      </c>
      <c r="BS181" s="35">
        <f t="shared" si="765"/>
        <v>0.58471563981042796</v>
      </c>
      <c r="BT181" s="35">
        <f t="shared" si="765"/>
        <v>0.48726303317535669</v>
      </c>
      <c r="BU181" s="35">
        <f t="shared" si="765"/>
        <v>0.38981042654028542</v>
      </c>
      <c r="BV181" s="35">
        <f t="shared" si="765"/>
        <v>0.29235781990521414</v>
      </c>
      <c r="BW181" s="35">
        <f t="shared" si="765"/>
        <v>0.19490521327014287</v>
      </c>
      <c r="BX181" s="35">
        <f t="shared" si="765"/>
        <v>9.7452606635071617E-2</v>
      </c>
      <c r="BY181" s="33">
        <f t="shared" si="688"/>
        <v>0</v>
      </c>
      <c r="BZ181" s="35">
        <f t="shared" ref="BZ181:CR181" si="766">BY181+($CS181-$BY181)/($CS$2-$BY$2)</f>
        <v>0</v>
      </c>
      <c r="CA181" s="35">
        <f t="shared" si="766"/>
        <v>0</v>
      </c>
      <c r="CB181" s="35">
        <f t="shared" si="766"/>
        <v>0</v>
      </c>
      <c r="CC181" s="35">
        <f t="shared" si="766"/>
        <v>0</v>
      </c>
      <c r="CD181" s="35">
        <f t="shared" si="766"/>
        <v>0</v>
      </c>
      <c r="CE181" s="35">
        <f t="shared" si="766"/>
        <v>0</v>
      </c>
      <c r="CF181" s="35">
        <f t="shared" si="766"/>
        <v>0</v>
      </c>
      <c r="CG181" s="35">
        <f t="shared" si="766"/>
        <v>0</v>
      </c>
      <c r="CH181" s="35">
        <f t="shared" si="766"/>
        <v>0</v>
      </c>
      <c r="CI181" s="35">
        <f t="shared" si="766"/>
        <v>0</v>
      </c>
      <c r="CJ181" s="35">
        <f t="shared" si="766"/>
        <v>0</v>
      </c>
      <c r="CK181" s="35">
        <f t="shared" si="766"/>
        <v>0</v>
      </c>
      <c r="CL181" s="35">
        <f t="shared" si="766"/>
        <v>0</v>
      </c>
      <c r="CM181" s="35">
        <f t="shared" si="766"/>
        <v>0</v>
      </c>
      <c r="CN181" s="35">
        <f t="shared" si="766"/>
        <v>0</v>
      </c>
      <c r="CO181" s="35">
        <f t="shared" si="766"/>
        <v>0</v>
      </c>
      <c r="CP181" s="35">
        <f t="shared" si="766"/>
        <v>0</v>
      </c>
      <c r="CQ181" s="35">
        <f t="shared" si="766"/>
        <v>0</v>
      </c>
      <c r="CR181" s="35">
        <f t="shared" si="766"/>
        <v>0</v>
      </c>
      <c r="CS181" s="33">
        <f t="shared" si="690"/>
        <v>0</v>
      </c>
    </row>
    <row r="182" spans="1:97" hidden="1" x14ac:dyDescent="0.35">
      <c r="A182" s="170" t="s">
        <v>213</v>
      </c>
      <c r="B182" s="63" t="s">
        <v>48</v>
      </c>
      <c r="C182" s="281" t="s">
        <v>225</v>
      </c>
      <c r="D182" s="281"/>
      <c r="E182" s="281"/>
      <c r="F182" s="282"/>
      <c r="G182" s="283">
        <v>1.74246987951807</v>
      </c>
      <c r="H182" s="283"/>
      <c r="I182" s="283"/>
      <c r="J182" s="284"/>
      <c r="K182" s="285"/>
      <c r="L182" s="286"/>
      <c r="M182" s="287"/>
      <c r="N182" s="288"/>
      <c r="O182" s="289"/>
      <c r="P182" s="290"/>
      <c r="Q182" s="291"/>
      <c r="W182" s="34">
        <f t="shared" si="713"/>
        <v>1.74246987951807</v>
      </c>
      <c r="X182" s="35">
        <f t="shared" ref="X182:AL182" si="767">W182+($AM182-$W182)/($AM$2-$W$2)</f>
        <v>1.6335655120481907</v>
      </c>
      <c r="Y182" s="35">
        <f t="shared" si="767"/>
        <v>1.5246611445783114</v>
      </c>
      <c r="Z182" s="35">
        <f t="shared" si="767"/>
        <v>1.4157567771084321</v>
      </c>
      <c r="AA182" s="35">
        <f t="shared" si="767"/>
        <v>1.3068524096385528</v>
      </c>
      <c r="AB182" s="35">
        <f t="shared" si="767"/>
        <v>1.1979480421686735</v>
      </c>
      <c r="AC182" s="35">
        <f t="shared" si="767"/>
        <v>1.0890436746987942</v>
      </c>
      <c r="AD182" s="35">
        <f t="shared" si="767"/>
        <v>0.98013930722891474</v>
      </c>
      <c r="AE182" s="35">
        <f t="shared" si="767"/>
        <v>0.87123493975903532</v>
      </c>
      <c r="AF182" s="35">
        <f t="shared" si="767"/>
        <v>0.76233057228915591</v>
      </c>
      <c r="AG182" s="35">
        <f t="shared" si="767"/>
        <v>0.65342620481927649</v>
      </c>
      <c r="AH182" s="35">
        <f t="shared" si="767"/>
        <v>0.54452183734939708</v>
      </c>
      <c r="AI182" s="35">
        <f t="shared" si="767"/>
        <v>0.43561746987951772</v>
      </c>
      <c r="AJ182" s="35">
        <f t="shared" si="767"/>
        <v>0.32671310240963836</v>
      </c>
      <c r="AK182" s="35">
        <f t="shared" si="767"/>
        <v>0.217808734939759</v>
      </c>
      <c r="AL182" s="35">
        <f t="shared" si="767"/>
        <v>0.10890436746987962</v>
      </c>
      <c r="AM182" s="33">
        <f t="shared" si="692"/>
        <v>0</v>
      </c>
      <c r="AN182" s="35">
        <f t="shared" ref="AN182:BF182" si="768">AM182+($BG182-$AM182)/($BG$2-$AM$2)</f>
        <v>0</v>
      </c>
      <c r="AO182" s="35">
        <f t="shared" si="768"/>
        <v>0</v>
      </c>
      <c r="AP182" s="35">
        <f t="shared" si="768"/>
        <v>0</v>
      </c>
      <c r="AQ182" s="35">
        <f t="shared" si="768"/>
        <v>0</v>
      </c>
      <c r="AR182" s="35">
        <f t="shared" si="768"/>
        <v>0</v>
      </c>
      <c r="AS182" s="35">
        <f t="shared" si="768"/>
        <v>0</v>
      </c>
      <c r="AT182" s="35">
        <f t="shared" si="768"/>
        <v>0</v>
      </c>
      <c r="AU182" s="35">
        <f t="shared" si="768"/>
        <v>0</v>
      </c>
      <c r="AV182" s="35">
        <f t="shared" si="768"/>
        <v>0</v>
      </c>
      <c r="AW182" s="35">
        <f t="shared" si="768"/>
        <v>0</v>
      </c>
      <c r="AX182" s="35">
        <f t="shared" si="768"/>
        <v>0</v>
      </c>
      <c r="AY182" s="35">
        <f t="shared" si="768"/>
        <v>0</v>
      </c>
      <c r="AZ182" s="35">
        <f t="shared" si="768"/>
        <v>0</v>
      </c>
      <c r="BA182" s="35">
        <f t="shared" si="768"/>
        <v>0</v>
      </c>
      <c r="BB182" s="35">
        <f t="shared" si="768"/>
        <v>0</v>
      </c>
      <c r="BC182" s="35">
        <f t="shared" si="768"/>
        <v>0</v>
      </c>
      <c r="BD182" s="35">
        <f t="shared" si="768"/>
        <v>0</v>
      </c>
      <c r="BE182" s="35">
        <f t="shared" si="768"/>
        <v>0</v>
      </c>
      <c r="BF182" s="35">
        <f t="shared" si="768"/>
        <v>0</v>
      </c>
      <c r="BG182" s="33">
        <f t="shared" si="694"/>
        <v>0</v>
      </c>
      <c r="BI182" s="34">
        <f t="shared" si="716"/>
        <v>1.74246987951807</v>
      </c>
      <c r="BJ182" s="35">
        <f t="shared" ref="BJ182:BX182" si="769">BI182+($BY182-$BI182)/($BY$2-$BI$2)</f>
        <v>1.6335655120481907</v>
      </c>
      <c r="BK182" s="35">
        <f t="shared" si="769"/>
        <v>1.5246611445783114</v>
      </c>
      <c r="BL182" s="35">
        <f t="shared" si="769"/>
        <v>1.4157567771084321</v>
      </c>
      <c r="BM182" s="35">
        <f t="shared" si="769"/>
        <v>1.3068524096385528</v>
      </c>
      <c r="BN182" s="35">
        <f t="shared" si="769"/>
        <v>1.1979480421686735</v>
      </c>
      <c r="BO182" s="35">
        <f t="shared" si="769"/>
        <v>1.0890436746987942</v>
      </c>
      <c r="BP182" s="35">
        <f t="shared" si="769"/>
        <v>0.98013930722891474</v>
      </c>
      <c r="BQ182" s="35">
        <f t="shared" si="769"/>
        <v>0.87123493975903532</v>
      </c>
      <c r="BR182" s="35">
        <f t="shared" si="769"/>
        <v>0.76233057228915591</v>
      </c>
      <c r="BS182" s="35">
        <f t="shared" si="769"/>
        <v>0.65342620481927649</v>
      </c>
      <c r="BT182" s="35">
        <f t="shared" si="769"/>
        <v>0.54452183734939708</v>
      </c>
      <c r="BU182" s="35">
        <f t="shared" si="769"/>
        <v>0.43561746987951772</v>
      </c>
      <c r="BV182" s="35">
        <f t="shared" si="769"/>
        <v>0.32671310240963836</v>
      </c>
      <c r="BW182" s="35">
        <f t="shared" si="769"/>
        <v>0.217808734939759</v>
      </c>
      <c r="BX182" s="35">
        <f t="shared" si="769"/>
        <v>0.10890436746987962</v>
      </c>
      <c r="BY182" s="33">
        <f t="shared" si="688"/>
        <v>0</v>
      </c>
      <c r="BZ182" s="35">
        <f t="shared" ref="BZ182:CR182" si="770">BY182+($CS182-$BY182)/($CS$2-$BY$2)</f>
        <v>0</v>
      </c>
      <c r="CA182" s="35">
        <f t="shared" si="770"/>
        <v>0</v>
      </c>
      <c r="CB182" s="35">
        <f t="shared" si="770"/>
        <v>0</v>
      </c>
      <c r="CC182" s="35">
        <f t="shared" si="770"/>
        <v>0</v>
      </c>
      <c r="CD182" s="35">
        <f t="shared" si="770"/>
        <v>0</v>
      </c>
      <c r="CE182" s="35">
        <f t="shared" si="770"/>
        <v>0</v>
      </c>
      <c r="CF182" s="35">
        <f t="shared" si="770"/>
        <v>0</v>
      </c>
      <c r="CG182" s="35">
        <f t="shared" si="770"/>
        <v>0</v>
      </c>
      <c r="CH182" s="35">
        <f t="shared" si="770"/>
        <v>0</v>
      </c>
      <c r="CI182" s="35">
        <f t="shared" si="770"/>
        <v>0</v>
      </c>
      <c r="CJ182" s="35">
        <f t="shared" si="770"/>
        <v>0</v>
      </c>
      <c r="CK182" s="35">
        <f t="shared" si="770"/>
        <v>0</v>
      </c>
      <c r="CL182" s="35">
        <f t="shared" si="770"/>
        <v>0</v>
      </c>
      <c r="CM182" s="35">
        <f t="shared" si="770"/>
        <v>0</v>
      </c>
      <c r="CN182" s="35">
        <f t="shared" si="770"/>
        <v>0</v>
      </c>
      <c r="CO182" s="35">
        <f t="shared" si="770"/>
        <v>0</v>
      </c>
      <c r="CP182" s="35">
        <f t="shared" si="770"/>
        <v>0</v>
      </c>
      <c r="CQ182" s="35">
        <f t="shared" si="770"/>
        <v>0</v>
      </c>
      <c r="CR182" s="35">
        <f t="shared" si="770"/>
        <v>0</v>
      </c>
      <c r="CS182" s="33">
        <f t="shared" si="690"/>
        <v>0</v>
      </c>
    </row>
    <row r="183" spans="1:97" hidden="1" x14ac:dyDescent="0.35">
      <c r="A183" s="170" t="s">
        <v>213</v>
      </c>
      <c r="B183" s="63" t="s">
        <v>48</v>
      </c>
      <c r="C183" s="281" t="s">
        <v>226</v>
      </c>
      <c r="D183" s="281"/>
      <c r="E183" s="281"/>
      <c r="F183" s="282"/>
      <c r="G183" s="283">
        <v>1.01273885350318</v>
      </c>
      <c r="H183" s="283"/>
      <c r="I183" s="283"/>
      <c r="J183" s="284"/>
      <c r="K183" s="285"/>
      <c r="L183" s="286"/>
      <c r="M183" s="287"/>
      <c r="N183" s="288"/>
      <c r="O183" s="289"/>
      <c r="P183" s="290"/>
      <c r="Q183" s="291"/>
      <c r="W183" s="34">
        <f t="shared" si="713"/>
        <v>1.01273885350318</v>
      </c>
      <c r="X183" s="35">
        <f t="shared" ref="X183:AL183" si="771">W183+($AM183-$W183)/($AM$2-$W$2)</f>
        <v>0.94944267515923131</v>
      </c>
      <c r="Y183" s="35">
        <f t="shared" si="771"/>
        <v>0.88614649681528257</v>
      </c>
      <c r="Z183" s="35">
        <f t="shared" si="771"/>
        <v>0.82285031847133383</v>
      </c>
      <c r="AA183" s="35">
        <f t="shared" si="771"/>
        <v>0.75955414012738509</v>
      </c>
      <c r="AB183" s="35">
        <f t="shared" si="771"/>
        <v>0.69625796178343635</v>
      </c>
      <c r="AC183" s="35">
        <f t="shared" si="771"/>
        <v>0.63296178343948761</v>
      </c>
      <c r="AD183" s="35">
        <f t="shared" si="771"/>
        <v>0.56966560509553887</v>
      </c>
      <c r="AE183" s="35">
        <f t="shared" si="771"/>
        <v>0.50636942675159013</v>
      </c>
      <c r="AF183" s="35">
        <f t="shared" si="771"/>
        <v>0.4430732484076414</v>
      </c>
      <c r="AG183" s="35">
        <f t="shared" si="771"/>
        <v>0.37977707006369266</v>
      </c>
      <c r="AH183" s="35">
        <f t="shared" si="771"/>
        <v>0.31648089171974392</v>
      </c>
      <c r="AI183" s="35">
        <f t="shared" si="771"/>
        <v>0.25318471337579518</v>
      </c>
      <c r="AJ183" s="35">
        <f t="shared" si="771"/>
        <v>0.18988853503184644</v>
      </c>
      <c r="AK183" s="35">
        <f t="shared" si="771"/>
        <v>0.1265923566878977</v>
      </c>
      <c r="AL183" s="35">
        <f t="shared" si="771"/>
        <v>6.3296178343948947E-2</v>
      </c>
      <c r="AM183" s="33">
        <f t="shared" si="692"/>
        <v>0</v>
      </c>
      <c r="AN183" s="35">
        <f t="shared" ref="AN183:BF183" si="772">AM183+($BG183-$AM183)/($BG$2-$AM$2)</f>
        <v>0</v>
      </c>
      <c r="AO183" s="35">
        <f t="shared" si="772"/>
        <v>0</v>
      </c>
      <c r="AP183" s="35">
        <f t="shared" si="772"/>
        <v>0</v>
      </c>
      <c r="AQ183" s="35">
        <f t="shared" si="772"/>
        <v>0</v>
      </c>
      <c r="AR183" s="35">
        <f t="shared" si="772"/>
        <v>0</v>
      </c>
      <c r="AS183" s="35">
        <f t="shared" si="772"/>
        <v>0</v>
      </c>
      <c r="AT183" s="35">
        <f t="shared" si="772"/>
        <v>0</v>
      </c>
      <c r="AU183" s="35">
        <f t="shared" si="772"/>
        <v>0</v>
      </c>
      <c r="AV183" s="35">
        <f t="shared" si="772"/>
        <v>0</v>
      </c>
      <c r="AW183" s="35">
        <f t="shared" si="772"/>
        <v>0</v>
      </c>
      <c r="AX183" s="35">
        <f t="shared" si="772"/>
        <v>0</v>
      </c>
      <c r="AY183" s="35">
        <f t="shared" si="772"/>
        <v>0</v>
      </c>
      <c r="AZ183" s="35">
        <f t="shared" si="772"/>
        <v>0</v>
      </c>
      <c r="BA183" s="35">
        <f t="shared" si="772"/>
        <v>0</v>
      </c>
      <c r="BB183" s="35">
        <f t="shared" si="772"/>
        <v>0</v>
      </c>
      <c r="BC183" s="35">
        <f t="shared" si="772"/>
        <v>0</v>
      </c>
      <c r="BD183" s="35">
        <f t="shared" si="772"/>
        <v>0</v>
      </c>
      <c r="BE183" s="35">
        <f t="shared" si="772"/>
        <v>0</v>
      </c>
      <c r="BF183" s="35">
        <f t="shared" si="772"/>
        <v>0</v>
      </c>
      <c r="BG183" s="33">
        <f t="shared" si="694"/>
        <v>0</v>
      </c>
      <c r="BI183" s="34">
        <f t="shared" si="716"/>
        <v>1.01273885350318</v>
      </c>
      <c r="BJ183" s="35">
        <f t="shared" ref="BJ183:BX183" si="773">BI183+($BY183-$BI183)/($BY$2-$BI$2)</f>
        <v>0.94944267515923131</v>
      </c>
      <c r="BK183" s="35">
        <f t="shared" si="773"/>
        <v>0.88614649681528257</v>
      </c>
      <c r="BL183" s="35">
        <f t="shared" si="773"/>
        <v>0.82285031847133383</v>
      </c>
      <c r="BM183" s="35">
        <f t="shared" si="773"/>
        <v>0.75955414012738509</v>
      </c>
      <c r="BN183" s="35">
        <f t="shared" si="773"/>
        <v>0.69625796178343635</v>
      </c>
      <c r="BO183" s="35">
        <f t="shared" si="773"/>
        <v>0.63296178343948761</v>
      </c>
      <c r="BP183" s="35">
        <f t="shared" si="773"/>
        <v>0.56966560509553887</v>
      </c>
      <c r="BQ183" s="35">
        <f t="shared" si="773"/>
        <v>0.50636942675159013</v>
      </c>
      <c r="BR183" s="35">
        <f t="shared" si="773"/>
        <v>0.4430732484076414</v>
      </c>
      <c r="BS183" s="35">
        <f t="shared" si="773"/>
        <v>0.37977707006369266</v>
      </c>
      <c r="BT183" s="35">
        <f t="shared" si="773"/>
        <v>0.31648089171974392</v>
      </c>
      <c r="BU183" s="35">
        <f t="shared" si="773"/>
        <v>0.25318471337579518</v>
      </c>
      <c r="BV183" s="35">
        <f t="shared" si="773"/>
        <v>0.18988853503184644</v>
      </c>
      <c r="BW183" s="35">
        <f t="shared" si="773"/>
        <v>0.1265923566878977</v>
      </c>
      <c r="BX183" s="35">
        <f t="shared" si="773"/>
        <v>6.3296178343948947E-2</v>
      </c>
      <c r="BY183" s="33">
        <f t="shared" si="688"/>
        <v>0</v>
      </c>
      <c r="BZ183" s="35">
        <f t="shared" ref="BZ183:CR183" si="774">BY183+($CS183-$BY183)/($CS$2-$BY$2)</f>
        <v>0</v>
      </c>
      <c r="CA183" s="35">
        <f t="shared" si="774"/>
        <v>0</v>
      </c>
      <c r="CB183" s="35">
        <f t="shared" si="774"/>
        <v>0</v>
      </c>
      <c r="CC183" s="35">
        <f t="shared" si="774"/>
        <v>0</v>
      </c>
      <c r="CD183" s="35">
        <f t="shared" si="774"/>
        <v>0</v>
      </c>
      <c r="CE183" s="35">
        <f t="shared" si="774"/>
        <v>0</v>
      </c>
      <c r="CF183" s="35">
        <f t="shared" si="774"/>
        <v>0</v>
      </c>
      <c r="CG183" s="35">
        <f t="shared" si="774"/>
        <v>0</v>
      </c>
      <c r="CH183" s="35">
        <f t="shared" si="774"/>
        <v>0</v>
      </c>
      <c r="CI183" s="35">
        <f t="shared" si="774"/>
        <v>0</v>
      </c>
      <c r="CJ183" s="35">
        <f t="shared" si="774"/>
        <v>0</v>
      </c>
      <c r="CK183" s="35">
        <f t="shared" si="774"/>
        <v>0</v>
      </c>
      <c r="CL183" s="35">
        <f t="shared" si="774"/>
        <v>0</v>
      </c>
      <c r="CM183" s="35">
        <f t="shared" si="774"/>
        <v>0</v>
      </c>
      <c r="CN183" s="35">
        <f t="shared" si="774"/>
        <v>0</v>
      </c>
      <c r="CO183" s="35">
        <f t="shared" si="774"/>
        <v>0</v>
      </c>
      <c r="CP183" s="35">
        <f t="shared" si="774"/>
        <v>0</v>
      </c>
      <c r="CQ183" s="35">
        <f t="shared" si="774"/>
        <v>0</v>
      </c>
      <c r="CR183" s="35">
        <f t="shared" si="774"/>
        <v>0</v>
      </c>
      <c r="CS183" s="33">
        <f t="shared" si="690"/>
        <v>0</v>
      </c>
    </row>
    <row r="184" spans="1:97" hidden="1" x14ac:dyDescent="0.35">
      <c r="A184" s="170" t="s">
        <v>213</v>
      </c>
      <c r="B184" s="63" t="s">
        <v>48</v>
      </c>
      <c r="C184" s="281" t="s">
        <v>228</v>
      </c>
      <c r="D184" s="281"/>
      <c r="E184" s="281"/>
      <c r="F184" s="282"/>
      <c r="G184" s="283">
        <v>0.25726141078838199</v>
      </c>
      <c r="H184" s="283"/>
      <c r="I184" s="283"/>
      <c r="J184" s="284"/>
      <c r="K184" s="285"/>
      <c r="L184" s="286"/>
      <c r="M184" s="287"/>
      <c r="N184" s="288"/>
      <c r="O184" s="289"/>
      <c r="P184" s="290"/>
      <c r="Q184" s="291"/>
      <c r="W184" s="34">
        <f t="shared" si="713"/>
        <v>0.25726141078838199</v>
      </c>
      <c r="X184" s="35">
        <f t="shared" ref="X184:AL184" si="775">W184+($AM184-$W184)/($AM$2-$W$2)</f>
        <v>0.24118257261410811</v>
      </c>
      <c r="Y184" s="35">
        <f t="shared" si="775"/>
        <v>0.22510373443983422</v>
      </c>
      <c r="Z184" s="35">
        <f t="shared" si="775"/>
        <v>0.20902489626556034</v>
      </c>
      <c r="AA184" s="35">
        <f t="shared" si="775"/>
        <v>0.19294605809128645</v>
      </c>
      <c r="AB184" s="35">
        <f t="shared" si="775"/>
        <v>0.17686721991701257</v>
      </c>
      <c r="AC184" s="35">
        <f t="shared" si="775"/>
        <v>0.16078838174273868</v>
      </c>
      <c r="AD184" s="35">
        <f t="shared" si="775"/>
        <v>0.1447095435684648</v>
      </c>
      <c r="AE184" s="35">
        <f t="shared" si="775"/>
        <v>0.12863070539419091</v>
      </c>
      <c r="AF184" s="35">
        <f t="shared" si="775"/>
        <v>0.11255186721991704</v>
      </c>
      <c r="AG184" s="35">
        <f t="shared" si="775"/>
        <v>9.6473029045643172E-2</v>
      </c>
      <c r="AH184" s="35">
        <f t="shared" si="775"/>
        <v>8.03941908713693E-2</v>
      </c>
      <c r="AI184" s="35">
        <f t="shared" si="775"/>
        <v>6.4315352697095429E-2</v>
      </c>
      <c r="AJ184" s="35">
        <f t="shared" si="775"/>
        <v>4.8236514522821558E-2</v>
      </c>
      <c r="AK184" s="35">
        <f t="shared" si="775"/>
        <v>3.2157676348547687E-2</v>
      </c>
      <c r="AL184" s="35">
        <f t="shared" si="775"/>
        <v>1.6078838174273812E-2</v>
      </c>
      <c r="AM184" s="33">
        <f t="shared" si="692"/>
        <v>0</v>
      </c>
      <c r="AN184" s="35">
        <f t="shared" ref="AN184:BF184" si="776">AM184+($BG184-$AM184)/($BG$2-$AM$2)</f>
        <v>0</v>
      </c>
      <c r="AO184" s="35">
        <f t="shared" si="776"/>
        <v>0</v>
      </c>
      <c r="AP184" s="35">
        <f t="shared" si="776"/>
        <v>0</v>
      </c>
      <c r="AQ184" s="35">
        <f t="shared" si="776"/>
        <v>0</v>
      </c>
      <c r="AR184" s="35">
        <f t="shared" si="776"/>
        <v>0</v>
      </c>
      <c r="AS184" s="35">
        <f t="shared" si="776"/>
        <v>0</v>
      </c>
      <c r="AT184" s="35">
        <f t="shared" si="776"/>
        <v>0</v>
      </c>
      <c r="AU184" s="35">
        <f t="shared" si="776"/>
        <v>0</v>
      </c>
      <c r="AV184" s="35">
        <f t="shared" si="776"/>
        <v>0</v>
      </c>
      <c r="AW184" s="35">
        <f t="shared" si="776"/>
        <v>0</v>
      </c>
      <c r="AX184" s="35">
        <f t="shared" si="776"/>
        <v>0</v>
      </c>
      <c r="AY184" s="35">
        <f t="shared" si="776"/>
        <v>0</v>
      </c>
      <c r="AZ184" s="35">
        <f t="shared" si="776"/>
        <v>0</v>
      </c>
      <c r="BA184" s="35">
        <f t="shared" si="776"/>
        <v>0</v>
      </c>
      <c r="BB184" s="35">
        <f t="shared" si="776"/>
        <v>0</v>
      </c>
      <c r="BC184" s="35">
        <f t="shared" si="776"/>
        <v>0</v>
      </c>
      <c r="BD184" s="35">
        <f t="shared" si="776"/>
        <v>0</v>
      </c>
      <c r="BE184" s="35">
        <f t="shared" si="776"/>
        <v>0</v>
      </c>
      <c r="BF184" s="35">
        <f t="shared" si="776"/>
        <v>0</v>
      </c>
      <c r="BG184" s="33">
        <f t="shared" si="694"/>
        <v>0</v>
      </c>
      <c r="BI184" s="34">
        <f t="shared" si="716"/>
        <v>0.25726141078838199</v>
      </c>
      <c r="BJ184" s="35">
        <f t="shared" ref="BJ184:BX184" si="777">BI184+($BY184-$BI184)/($BY$2-$BI$2)</f>
        <v>0.24118257261410811</v>
      </c>
      <c r="BK184" s="35">
        <f t="shared" si="777"/>
        <v>0.22510373443983422</v>
      </c>
      <c r="BL184" s="35">
        <f t="shared" si="777"/>
        <v>0.20902489626556034</v>
      </c>
      <c r="BM184" s="35">
        <f t="shared" si="777"/>
        <v>0.19294605809128645</v>
      </c>
      <c r="BN184" s="35">
        <f t="shared" si="777"/>
        <v>0.17686721991701257</v>
      </c>
      <c r="BO184" s="35">
        <f t="shared" si="777"/>
        <v>0.16078838174273868</v>
      </c>
      <c r="BP184" s="35">
        <f t="shared" si="777"/>
        <v>0.1447095435684648</v>
      </c>
      <c r="BQ184" s="35">
        <f t="shared" si="777"/>
        <v>0.12863070539419091</v>
      </c>
      <c r="BR184" s="35">
        <f t="shared" si="777"/>
        <v>0.11255186721991704</v>
      </c>
      <c r="BS184" s="35">
        <f t="shared" si="777"/>
        <v>9.6473029045643172E-2</v>
      </c>
      <c r="BT184" s="35">
        <f t="shared" si="777"/>
        <v>8.03941908713693E-2</v>
      </c>
      <c r="BU184" s="35">
        <f t="shared" si="777"/>
        <v>6.4315352697095429E-2</v>
      </c>
      <c r="BV184" s="35">
        <f t="shared" si="777"/>
        <v>4.8236514522821558E-2</v>
      </c>
      <c r="BW184" s="35">
        <f t="shared" si="777"/>
        <v>3.2157676348547687E-2</v>
      </c>
      <c r="BX184" s="35">
        <f t="shared" si="777"/>
        <v>1.6078838174273812E-2</v>
      </c>
      <c r="BY184" s="33">
        <f t="shared" si="688"/>
        <v>0</v>
      </c>
      <c r="BZ184" s="35">
        <f t="shared" ref="BZ184:CR184" si="778">BY184+($CS184-$BY184)/($CS$2-$BY$2)</f>
        <v>0</v>
      </c>
      <c r="CA184" s="35">
        <f t="shared" si="778"/>
        <v>0</v>
      </c>
      <c r="CB184" s="35">
        <f t="shared" si="778"/>
        <v>0</v>
      </c>
      <c r="CC184" s="35">
        <f t="shared" si="778"/>
        <v>0</v>
      </c>
      <c r="CD184" s="35">
        <f t="shared" si="778"/>
        <v>0</v>
      </c>
      <c r="CE184" s="35">
        <f t="shared" si="778"/>
        <v>0</v>
      </c>
      <c r="CF184" s="35">
        <f t="shared" si="778"/>
        <v>0</v>
      </c>
      <c r="CG184" s="35">
        <f t="shared" si="778"/>
        <v>0</v>
      </c>
      <c r="CH184" s="35">
        <f t="shared" si="778"/>
        <v>0</v>
      </c>
      <c r="CI184" s="35">
        <f t="shared" si="778"/>
        <v>0</v>
      </c>
      <c r="CJ184" s="35">
        <f t="shared" si="778"/>
        <v>0</v>
      </c>
      <c r="CK184" s="35">
        <f t="shared" si="778"/>
        <v>0</v>
      </c>
      <c r="CL184" s="35">
        <f t="shared" si="778"/>
        <v>0</v>
      </c>
      <c r="CM184" s="35">
        <f t="shared" si="778"/>
        <v>0</v>
      </c>
      <c r="CN184" s="35">
        <f t="shared" si="778"/>
        <v>0</v>
      </c>
      <c r="CO184" s="35">
        <f t="shared" si="778"/>
        <v>0</v>
      </c>
      <c r="CP184" s="35">
        <f t="shared" si="778"/>
        <v>0</v>
      </c>
      <c r="CQ184" s="35">
        <f t="shared" si="778"/>
        <v>0</v>
      </c>
      <c r="CR184" s="35">
        <f t="shared" si="778"/>
        <v>0</v>
      </c>
      <c r="CS184" s="33">
        <f t="shared" si="690"/>
        <v>0</v>
      </c>
    </row>
    <row r="185" spans="1:97" hidden="1" x14ac:dyDescent="0.35">
      <c r="A185" s="170" t="s">
        <v>213</v>
      </c>
      <c r="B185" s="63" t="s">
        <v>48</v>
      </c>
      <c r="C185" s="281" t="s">
        <v>229</v>
      </c>
      <c r="D185" s="281"/>
      <c r="E185" s="281"/>
      <c r="F185" s="282"/>
      <c r="G185" s="283">
        <v>2.4121405750798699</v>
      </c>
      <c r="H185" s="283"/>
      <c r="I185" s="283"/>
      <c r="J185" s="284"/>
      <c r="K185" s="285"/>
      <c r="L185" s="286"/>
      <c r="M185" s="287"/>
      <c r="N185" s="288"/>
      <c r="O185" s="289"/>
      <c r="P185" s="290"/>
      <c r="Q185" s="291"/>
      <c r="W185" s="34">
        <f t="shared" si="713"/>
        <v>2.4121405750798699</v>
      </c>
      <c r="X185" s="35">
        <f t="shared" ref="X185:AL185" si="779">W185+($AM185-$W185)/($AM$2-$W$2)</f>
        <v>2.2613817891373782</v>
      </c>
      <c r="Y185" s="35">
        <f t="shared" si="779"/>
        <v>2.1106230031948865</v>
      </c>
      <c r="Z185" s="35">
        <f t="shared" si="779"/>
        <v>1.9598642172523946</v>
      </c>
      <c r="AA185" s="35">
        <f t="shared" si="779"/>
        <v>1.8091054313099026</v>
      </c>
      <c r="AB185" s="35">
        <f t="shared" si="779"/>
        <v>1.6583466453674107</v>
      </c>
      <c r="AC185" s="35">
        <f t="shared" si="779"/>
        <v>1.5075878594249188</v>
      </c>
      <c r="AD185" s="35">
        <f t="shared" si="779"/>
        <v>1.3568290734824269</v>
      </c>
      <c r="AE185" s="35">
        <f t="shared" si="779"/>
        <v>1.2060702875399349</v>
      </c>
      <c r="AF185" s="35">
        <f t="shared" si="779"/>
        <v>1.055311501597443</v>
      </c>
      <c r="AG185" s="35">
        <f t="shared" si="779"/>
        <v>0.9045527156549511</v>
      </c>
      <c r="AH185" s="35">
        <f t="shared" si="779"/>
        <v>0.75379392971245918</v>
      </c>
      <c r="AI185" s="35">
        <f t="shared" si="779"/>
        <v>0.60303514376996725</v>
      </c>
      <c r="AJ185" s="35">
        <f t="shared" si="779"/>
        <v>0.45227635782747538</v>
      </c>
      <c r="AK185" s="35">
        <f t="shared" si="779"/>
        <v>0.30151757188498352</v>
      </c>
      <c r="AL185" s="35">
        <f t="shared" si="779"/>
        <v>0.15075878594249165</v>
      </c>
      <c r="AM185" s="33">
        <f t="shared" si="692"/>
        <v>0</v>
      </c>
      <c r="AN185" s="35">
        <f t="shared" ref="AN185:BF185" si="780">AM185+($BG185-$AM185)/($BG$2-$AM$2)</f>
        <v>0</v>
      </c>
      <c r="AO185" s="35">
        <f t="shared" si="780"/>
        <v>0</v>
      </c>
      <c r="AP185" s="35">
        <f t="shared" si="780"/>
        <v>0</v>
      </c>
      <c r="AQ185" s="35">
        <f t="shared" si="780"/>
        <v>0</v>
      </c>
      <c r="AR185" s="35">
        <f t="shared" si="780"/>
        <v>0</v>
      </c>
      <c r="AS185" s="35">
        <f t="shared" si="780"/>
        <v>0</v>
      </c>
      <c r="AT185" s="35">
        <f t="shared" si="780"/>
        <v>0</v>
      </c>
      <c r="AU185" s="35">
        <f t="shared" si="780"/>
        <v>0</v>
      </c>
      <c r="AV185" s="35">
        <f t="shared" si="780"/>
        <v>0</v>
      </c>
      <c r="AW185" s="35">
        <f t="shared" si="780"/>
        <v>0</v>
      </c>
      <c r="AX185" s="35">
        <f t="shared" si="780"/>
        <v>0</v>
      </c>
      <c r="AY185" s="35">
        <f t="shared" si="780"/>
        <v>0</v>
      </c>
      <c r="AZ185" s="35">
        <f t="shared" si="780"/>
        <v>0</v>
      </c>
      <c r="BA185" s="35">
        <f t="shared" si="780"/>
        <v>0</v>
      </c>
      <c r="BB185" s="35">
        <f t="shared" si="780"/>
        <v>0</v>
      </c>
      <c r="BC185" s="35">
        <f t="shared" si="780"/>
        <v>0</v>
      </c>
      <c r="BD185" s="35">
        <f t="shared" si="780"/>
        <v>0</v>
      </c>
      <c r="BE185" s="35">
        <f t="shared" si="780"/>
        <v>0</v>
      </c>
      <c r="BF185" s="35">
        <f t="shared" si="780"/>
        <v>0</v>
      </c>
      <c r="BG185" s="33">
        <f t="shared" si="694"/>
        <v>0</v>
      </c>
      <c r="BI185" s="34">
        <f t="shared" si="716"/>
        <v>2.4121405750798699</v>
      </c>
      <c r="BJ185" s="35">
        <f t="shared" ref="BJ185:BX185" si="781">BI185+($BY185-$BI185)/($BY$2-$BI$2)</f>
        <v>2.2613817891373782</v>
      </c>
      <c r="BK185" s="35">
        <f t="shared" si="781"/>
        <v>2.1106230031948865</v>
      </c>
      <c r="BL185" s="35">
        <f t="shared" si="781"/>
        <v>1.9598642172523946</v>
      </c>
      <c r="BM185" s="35">
        <f t="shared" si="781"/>
        <v>1.8091054313099026</v>
      </c>
      <c r="BN185" s="35">
        <f t="shared" si="781"/>
        <v>1.6583466453674107</v>
      </c>
      <c r="BO185" s="35">
        <f t="shared" si="781"/>
        <v>1.5075878594249188</v>
      </c>
      <c r="BP185" s="35">
        <f t="shared" si="781"/>
        <v>1.3568290734824269</v>
      </c>
      <c r="BQ185" s="35">
        <f t="shared" si="781"/>
        <v>1.2060702875399349</v>
      </c>
      <c r="BR185" s="35">
        <f t="shared" si="781"/>
        <v>1.055311501597443</v>
      </c>
      <c r="BS185" s="35">
        <f t="shared" si="781"/>
        <v>0.9045527156549511</v>
      </c>
      <c r="BT185" s="35">
        <f t="shared" si="781"/>
        <v>0.75379392971245918</v>
      </c>
      <c r="BU185" s="35">
        <f t="shared" si="781"/>
        <v>0.60303514376996725</v>
      </c>
      <c r="BV185" s="35">
        <f t="shared" si="781"/>
        <v>0.45227635782747538</v>
      </c>
      <c r="BW185" s="35">
        <f t="shared" si="781"/>
        <v>0.30151757188498352</v>
      </c>
      <c r="BX185" s="35">
        <f t="shared" si="781"/>
        <v>0.15075878594249165</v>
      </c>
      <c r="BY185" s="33">
        <f t="shared" si="688"/>
        <v>0</v>
      </c>
      <c r="BZ185" s="35">
        <f t="shared" ref="BZ185:CR185" si="782">BY185+($CS185-$BY185)/($CS$2-$BY$2)</f>
        <v>0</v>
      </c>
      <c r="CA185" s="35">
        <f t="shared" si="782"/>
        <v>0</v>
      </c>
      <c r="CB185" s="35">
        <f t="shared" si="782"/>
        <v>0</v>
      </c>
      <c r="CC185" s="35">
        <f t="shared" si="782"/>
        <v>0</v>
      </c>
      <c r="CD185" s="35">
        <f t="shared" si="782"/>
        <v>0</v>
      </c>
      <c r="CE185" s="35">
        <f t="shared" si="782"/>
        <v>0</v>
      </c>
      <c r="CF185" s="35">
        <f t="shared" si="782"/>
        <v>0</v>
      </c>
      <c r="CG185" s="35">
        <f t="shared" si="782"/>
        <v>0</v>
      </c>
      <c r="CH185" s="35">
        <f t="shared" si="782"/>
        <v>0</v>
      </c>
      <c r="CI185" s="35">
        <f t="shared" si="782"/>
        <v>0</v>
      </c>
      <c r="CJ185" s="35">
        <f t="shared" si="782"/>
        <v>0</v>
      </c>
      <c r="CK185" s="35">
        <f t="shared" si="782"/>
        <v>0</v>
      </c>
      <c r="CL185" s="35">
        <f t="shared" si="782"/>
        <v>0</v>
      </c>
      <c r="CM185" s="35">
        <f t="shared" si="782"/>
        <v>0</v>
      </c>
      <c r="CN185" s="35">
        <f t="shared" si="782"/>
        <v>0</v>
      </c>
      <c r="CO185" s="35">
        <f t="shared" si="782"/>
        <v>0</v>
      </c>
      <c r="CP185" s="35">
        <f t="shared" si="782"/>
        <v>0</v>
      </c>
      <c r="CQ185" s="35">
        <f t="shared" si="782"/>
        <v>0</v>
      </c>
      <c r="CR185" s="35">
        <f t="shared" si="782"/>
        <v>0</v>
      </c>
      <c r="CS185" s="33">
        <f t="shared" si="690"/>
        <v>0</v>
      </c>
    </row>
    <row r="186" spans="1:97" hidden="1" x14ac:dyDescent="0.35">
      <c r="A186" s="170" t="s">
        <v>213</v>
      </c>
      <c r="B186" s="63" t="s">
        <v>48</v>
      </c>
      <c r="C186" s="281" t="s">
        <v>230</v>
      </c>
      <c r="D186" s="281"/>
      <c r="E186" s="281"/>
      <c r="F186" s="282"/>
      <c r="G186" s="283">
        <v>0.186440677966102</v>
      </c>
      <c r="H186" s="283"/>
      <c r="I186" s="283"/>
      <c r="J186" s="284"/>
      <c r="K186" s="285"/>
      <c r="L186" s="286"/>
      <c r="M186" s="287"/>
      <c r="N186" s="288"/>
      <c r="O186" s="289"/>
      <c r="P186" s="290"/>
      <c r="Q186" s="291"/>
      <c r="W186" s="34">
        <f t="shared" si="713"/>
        <v>0.186440677966102</v>
      </c>
      <c r="X186" s="35">
        <f t="shared" ref="X186:AL186" si="783">W186+($AM186-$W186)/($AM$2-$W$2)</f>
        <v>0.17478813559322062</v>
      </c>
      <c r="Y186" s="35">
        <f t="shared" si="783"/>
        <v>0.16313559322033924</v>
      </c>
      <c r="Z186" s="35">
        <f t="shared" si="783"/>
        <v>0.15148305084745786</v>
      </c>
      <c r="AA186" s="35">
        <f t="shared" si="783"/>
        <v>0.13983050847457648</v>
      </c>
      <c r="AB186" s="35">
        <f t="shared" si="783"/>
        <v>0.1281779661016951</v>
      </c>
      <c r="AC186" s="35">
        <f t="shared" si="783"/>
        <v>0.11652542372881372</v>
      </c>
      <c r="AD186" s="35">
        <f t="shared" si="783"/>
        <v>0.10487288135593234</v>
      </c>
      <c r="AE186" s="35">
        <f t="shared" si="783"/>
        <v>9.322033898305096E-2</v>
      </c>
      <c r="AF186" s="35">
        <f t="shared" si="783"/>
        <v>8.1567796610169579E-2</v>
      </c>
      <c r="AG186" s="35">
        <f t="shared" si="783"/>
        <v>6.9915254237288199E-2</v>
      </c>
      <c r="AH186" s="35">
        <f t="shared" si="783"/>
        <v>5.8262711864406826E-2</v>
      </c>
      <c r="AI186" s="35">
        <f t="shared" si="783"/>
        <v>4.6610169491525452E-2</v>
      </c>
      <c r="AJ186" s="35">
        <f t="shared" si="783"/>
        <v>3.4957627118644079E-2</v>
      </c>
      <c r="AK186" s="35">
        <f t="shared" si="783"/>
        <v>2.3305084745762705E-2</v>
      </c>
      <c r="AL186" s="35">
        <f t="shared" si="783"/>
        <v>1.165254237288133E-2</v>
      </c>
      <c r="AM186" s="33">
        <f t="shared" si="692"/>
        <v>0</v>
      </c>
      <c r="AN186" s="35">
        <f t="shared" ref="AN186:BF186" si="784">AM186+($BG186-$AM186)/($BG$2-$AM$2)</f>
        <v>0</v>
      </c>
      <c r="AO186" s="35">
        <f t="shared" si="784"/>
        <v>0</v>
      </c>
      <c r="AP186" s="35">
        <f t="shared" si="784"/>
        <v>0</v>
      </c>
      <c r="AQ186" s="35">
        <f t="shared" si="784"/>
        <v>0</v>
      </c>
      <c r="AR186" s="35">
        <f t="shared" si="784"/>
        <v>0</v>
      </c>
      <c r="AS186" s="35">
        <f t="shared" si="784"/>
        <v>0</v>
      </c>
      <c r="AT186" s="35">
        <f t="shared" si="784"/>
        <v>0</v>
      </c>
      <c r="AU186" s="35">
        <f t="shared" si="784"/>
        <v>0</v>
      </c>
      <c r="AV186" s="35">
        <f t="shared" si="784"/>
        <v>0</v>
      </c>
      <c r="AW186" s="35">
        <f t="shared" si="784"/>
        <v>0</v>
      </c>
      <c r="AX186" s="35">
        <f t="shared" si="784"/>
        <v>0</v>
      </c>
      <c r="AY186" s="35">
        <f t="shared" si="784"/>
        <v>0</v>
      </c>
      <c r="AZ186" s="35">
        <f t="shared" si="784"/>
        <v>0</v>
      </c>
      <c r="BA186" s="35">
        <f t="shared" si="784"/>
        <v>0</v>
      </c>
      <c r="BB186" s="35">
        <f t="shared" si="784"/>
        <v>0</v>
      </c>
      <c r="BC186" s="35">
        <f t="shared" si="784"/>
        <v>0</v>
      </c>
      <c r="BD186" s="35">
        <f t="shared" si="784"/>
        <v>0</v>
      </c>
      <c r="BE186" s="35">
        <f t="shared" si="784"/>
        <v>0</v>
      </c>
      <c r="BF186" s="35">
        <f t="shared" si="784"/>
        <v>0</v>
      </c>
      <c r="BG186" s="33">
        <f t="shared" si="694"/>
        <v>0</v>
      </c>
      <c r="BI186" s="34">
        <f t="shared" si="716"/>
        <v>0.186440677966102</v>
      </c>
      <c r="BJ186" s="35">
        <f t="shared" ref="BJ186:BX186" si="785">BI186+($BY186-$BI186)/($BY$2-$BI$2)</f>
        <v>0.17478813559322062</v>
      </c>
      <c r="BK186" s="35">
        <f t="shared" si="785"/>
        <v>0.16313559322033924</v>
      </c>
      <c r="BL186" s="35">
        <f t="shared" si="785"/>
        <v>0.15148305084745786</v>
      </c>
      <c r="BM186" s="35">
        <f t="shared" si="785"/>
        <v>0.13983050847457648</v>
      </c>
      <c r="BN186" s="35">
        <f t="shared" si="785"/>
        <v>0.1281779661016951</v>
      </c>
      <c r="BO186" s="35">
        <f t="shared" si="785"/>
        <v>0.11652542372881372</v>
      </c>
      <c r="BP186" s="35">
        <f t="shared" si="785"/>
        <v>0.10487288135593234</v>
      </c>
      <c r="BQ186" s="35">
        <f t="shared" si="785"/>
        <v>9.322033898305096E-2</v>
      </c>
      <c r="BR186" s="35">
        <f t="shared" si="785"/>
        <v>8.1567796610169579E-2</v>
      </c>
      <c r="BS186" s="35">
        <f t="shared" si="785"/>
        <v>6.9915254237288199E-2</v>
      </c>
      <c r="BT186" s="35">
        <f t="shared" si="785"/>
        <v>5.8262711864406826E-2</v>
      </c>
      <c r="BU186" s="35">
        <f t="shared" si="785"/>
        <v>4.6610169491525452E-2</v>
      </c>
      <c r="BV186" s="35">
        <f t="shared" si="785"/>
        <v>3.4957627118644079E-2</v>
      </c>
      <c r="BW186" s="35">
        <f t="shared" si="785"/>
        <v>2.3305084745762705E-2</v>
      </c>
      <c r="BX186" s="35">
        <f t="shared" si="785"/>
        <v>1.165254237288133E-2</v>
      </c>
      <c r="BY186" s="33">
        <f t="shared" si="688"/>
        <v>0</v>
      </c>
      <c r="BZ186" s="35">
        <f t="shared" ref="BZ186:CR186" si="786">BY186+($CS186-$BY186)/($CS$2-$BY$2)</f>
        <v>0</v>
      </c>
      <c r="CA186" s="35">
        <f t="shared" si="786"/>
        <v>0</v>
      </c>
      <c r="CB186" s="35">
        <f t="shared" si="786"/>
        <v>0</v>
      </c>
      <c r="CC186" s="35">
        <f t="shared" si="786"/>
        <v>0</v>
      </c>
      <c r="CD186" s="35">
        <f t="shared" si="786"/>
        <v>0</v>
      </c>
      <c r="CE186" s="35">
        <f t="shared" si="786"/>
        <v>0</v>
      </c>
      <c r="CF186" s="35">
        <f t="shared" si="786"/>
        <v>0</v>
      </c>
      <c r="CG186" s="35">
        <f t="shared" si="786"/>
        <v>0</v>
      </c>
      <c r="CH186" s="35">
        <f t="shared" si="786"/>
        <v>0</v>
      </c>
      <c r="CI186" s="35">
        <f t="shared" si="786"/>
        <v>0</v>
      </c>
      <c r="CJ186" s="35">
        <f t="shared" si="786"/>
        <v>0</v>
      </c>
      <c r="CK186" s="35">
        <f t="shared" si="786"/>
        <v>0</v>
      </c>
      <c r="CL186" s="35">
        <f t="shared" si="786"/>
        <v>0</v>
      </c>
      <c r="CM186" s="35">
        <f t="shared" si="786"/>
        <v>0</v>
      </c>
      <c r="CN186" s="35">
        <f t="shared" si="786"/>
        <v>0</v>
      </c>
      <c r="CO186" s="35">
        <f t="shared" si="786"/>
        <v>0</v>
      </c>
      <c r="CP186" s="35">
        <f t="shared" si="786"/>
        <v>0</v>
      </c>
      <c r="CQ186" s="35">
        <f t="shared" si="786"/>
        <v>0</v>
      </c>
      <c r="CR186" s="35">
        <f t="shared" si="786"/>
        <v>0</v>
      </c>
      <c r="CS186" s="33">
        <f t="shared" si="690"/>
        <v>0</v>
      </c>
    </row>
    <row r="187" spans="1:97" hidden="1" x14ac:dyDescent="0.35">
      <c r="A187" s="346" t="s">
        <v>213</v>
      </c>
      <c r="B187" s="347" t="s">
        <v>48</v>
      </c>
      <c r="C187" s="348" t="s">
        <v>231</v>
      </c>
      <c r="D187" s="348"/>
      <c r="E187" s="348"/>
      <c r="F187" s="349"/>
      <c r="G187" s="350">
        <v>0.18831168831168801</v>
      </c>
      <c r="H187" s="350"/>
      <c r="I187" s="350"/>
      <c r="J187" s="351"/>
      <c r="K187" s="352"/>
      <c r="L187" s="353"/>
      <c r="M187" s="354"/>
      <c r="N187" s="355"/>
      <c r="O187" s="356"/>
      <c r="P187" s="357"/>
      <c r="Q187" s="358"/>
      <c r="W187" s="34">
        <f t="shared" si="713"/>
        <v>0.18831168831168801</v>
      </c>
      <c r="X187" s="35">
        <f t="shared" ref="X187:AL187" si="787">W187+($AM187-$W187)/($AM$2-$W$2)</f>
        <v>0.1765422077922075</v>
      </c>
      <c r="Y187" s="35">
        <f t="shared" si="787"/>
        <v>0.16477272727272699</v>
      </c>
      <c r="Z187" s="35">
        <f t="shared" si="787"/>
        <v>0.15300324675324647</v>
      </c>
      <c r="AA187" s="35">
        <f t="shared" si="787"/>
        <v>0.14123376623376596</v>
      </c>
      <c r="AB187" s="35">
        <f t="shared" si="787"/>
        <v>0.12946428571428545</v>
      </c>
      <c r="AC187" s="35">
        <f t="shared" si="787"/>
        <v>0.11769480519480495</v>
      </c>
      <c r="AD187" s="35">
        <f t="shared" si="787"/>
        <v>0.10592532467532445</v>
      </c>
      <c r="AE187" s="35">
        <f t="shared" si="787"/>
        <v>9.4155844155843951E-2</v>
      </c>
      <c r="AF187" s="35">
        <f t="shared" si="787"/>
        <v>8.2386363636363452E-2</v>
      </c>
      <c r="AG187" s="35">
        <f t="shared" si="787"/>
        <v>7.0616883116882953E-2</v>
      </c>
      <c r="AH187" s="35">
        <f t="shared" si="787"/>
        <v>5.8847402597402454E-2</v>
      </c>
      <c r="AI187" s="35">
        <f t="shared" si="787"/>
        <v>4.7077922077921955E-2</v>
      </c>
      <c r="AJ187" s="35">
        <f t="shared" si="787"/>
        <v>3.5308441558441456E-2</v>
      </c>
      <c r="AK187" s="35">
        <f t="shared" si="787"/>
        <v>2.3538961038960957E-2</v>
      </c>
      <c r="AL187" s="35">
        <f t="shared" si="787"/>
        <v>1.1769480519480456E-2</v>
      </c>
      <c r="AM187" s="33">
        <f t="shared" si="692"/>
        <v>0</v>
      </c>
      <c r="AN187" s="35">
        <f t="shared" ref="AN187:BF187" si="788">AM187+($BG187-$AM187)/($BG$2-$AM$2)</f>
        <v>0</v>
      </c>
      <c r="AO187" s="35">
        <f t="shared" si="788"/>
        <v>0</v>
      </c>
      <c r="AP187" s="35">
        <f t="shared" si="788"/>
        <v>0</v>
      </c>
      <c r="AQ187" s="35">
        <f t="shared" si="788"/>
        <v>0</v>
      </c>
      <c r="AR187" s="35">
        <f t="shared" si="788"/>
        <v>0</v>
      </c>
      <c r="AS187" s="35">
        <f t="shared" si="788"/>
        <v>0</v>
      </c>
      <c r="AT187" s="35">
        <f t="shared" si="788"/>
        <v>0</v>
      </c>
      <c r="AU187" s="35">
        <f t="shared" si="788"/>
        <v>0</v>
      </c>
      <c r="AV187" s="35">
        <f t="shared" si="788"/>
        <v>0</v>
      </c>
      <c r="AW187" s="35">
        <f t="shared" si="788"/>
        <v>0</v>
      </c>
      <c r="AX187" s="35">
        <f t="shared" si="788"/>
        <v>0</v>
      </c>
      <c r="AY187" s="35">
        <f t="shared" si="788"/>
        <v>0</v>
      </c>
      <c r="AZ187" s="35">
        <f t="shared" si="788"/>
        <v>0</v>
      </c>
      <c r="BA187" s="35">
        <f t="shared" si="788"/>
        <v>0</v>
      </c>
      <c r="BB187" s="35">
        <f t="shared" si="788"/>
        <v>0</v>
      </c>
      <c r="BC187" s="35">
        <f t="shared" si="788"/>
        <v>0</v>
      </c>
      <c r="BD187" s="35">
        <f t="shared" si="788"/>
        <v>0</v>
      </c>
      <c r="BE187" s="35">
        <f t="shared" si="788"/>
        <v>0</v>
      </c>
      <c r="BF187" s="35">
        <f t="shared" si="788"/>
        <v>0</v>
      </c>
      <c r="BG187" s="33">
        <f t="shared" si="694"/>
        <v>0</v>
      </c>
      <c r="BI187" s="34">
        <f t="shared" si="716"/>
        <v>0.18831168831168801</v>
      </c>
      <c r="BJ187" s="35">
        <f t="shared" ref="BJ187:BX187" si="789">BI187+($BY187-$BI187)/($BY$2-$BI$2)</f>
        <v>0.1765422077922075</v>
      </c>
      <c r="BK187" s="35">
        <f t="shared" si="789"/>
        <v>0.16477272727272699</v>
      </c>
      <c r="BL187" s="35">
        <f t="shared" si="789"/>
        <v>0.15300324675324647</v>
      </c>
      <c r="BM187" s="35">
        <f t="shared" si="789"/>
        <v>0.14123376623376596</v>
      </c>
      <c r="BN187" s="35">
        <f t="shared" si="789"/>
        <v>0.12946428571428545</v>
      </c>
      <c r="BO187" s="35">
        <f t="shared" si="789"/>
        <v>0.11769480519480495</v>
      </c>
      <c r="BP187" s="35">
        <f t="shared" si="789"/>
        <v>0.10592532467532445</v>
      </c>
      <c r="BQ187" s="35">
        <f t="shared" si="789"/>
        <v>9.4155844155843951E-2</v>
      </c>
      <c r="BR187" s="35">
        <f t="shared" si="789"/>
        <v>8.2386363636363452E-2</v>
      </c>
      <c r="BS187" s="35">
        <f t="shared" si="789"/>
        <v>7.0616883116882953E-2</v>
      </c>
      <c r="BT187" s="35">
        <f t="shared" si="789"/>
        <v>5.8847402597402454E-2</v>
      </c>
      <c r="BU187" s="35">
        <f t="shared" si="789"/>
        <v>4.7077922077921955E-2</v>
      </c>
      <c r="BV187" s="35">
        <f t="shared" si="789"/>
        <v>3.5308441558441456E-2</v>
      </c>
      <c r="BW187" s="35">
        <f t="shared" si="789"/>
        <v>2.3538961038960957E-2</v>
      </c>
      <c r="BX187" s="35">
        <f t="shared" si="789"/>
        <v>1.1769480519480456E-2</v>
      </c>
      <c r="BY187" s="33">
        <f t="shared" si="688"/>
        <v>0</v>
      </c>
      <c r="BZ187" s="35">
        <f t="shared" ref="BZ187:CR187" si="790">BY187+($CS187-$BY187)/($CS$2-$BY$2)</f>
        <v>0</v>
      </c>
      <c r="CA187" s="35">
        <f t="shared" si="790"/>
        <v>0</v>
      </c>
      <c r="CB187" s="35">
        <f t="shared" si="790"/>
        <v>0</v>
      </c>
      <c r="CC187" s="35">
        <f t="shared" si="790"/>
        <v>0</v>
      </c>
      <c r="CD187" s="35">
        <f t="shared" si="790"/>
        <v>0</v>
      </c>
      <c r="CE187" s="35">
        <f t="shared" si="790"/>
        <v>0</v>
      </c>
      <c r="CF187" s="35">
        <f t="shared" si="790"/>
        <v>0</v>
      </c>
      <c r="CG187" s="35">
        <f t="shared" si="790"/>
        <v>0</v>
      </c>
      <c r="CH187" s="35">
        <f t="shared" si="790"/>
        <v>0</v>
      </c>
      <c r="CI187" s="35">
        <f t="shared" si="790"/>
        <v>0</v>
      </c>
      <c r="CJ187" s="35">
        <f t="shared" si="790"/>
        <v>0</v>
      </c>
      <c r="CK187" s="35">
        <f t="shared" si="790"/>
        <v>0</v>
      </c>
      <c r="CL187" s="35">
        <f t="shared" si="790"/>
        <v>0</v>
      </c>
      <c r="CM187" s="35">
        <f t="shared" si="790"/>
        <v>0</v>
      </c>
      <c r="CN187" s="35">
        <f t="shared" si="790"/>
        <v>0</v>
      </c>
      <c r="CO187" s="35">
        <f t="shared" si="790"/>
        <v>0</v>
      </c>
      <c r="CP187" s="35">
        <f t="shared" si="790"/>
        <v>0</v>
      </c>
      <c r="CQ187" s="35">
        <f t="shared" si="790"/>
        <v>0</v>
      </c>
      <c r="CR187" s="35">
        <f t="shared" si="790"/>
        <v>0</v>
      </c>
      <c r="CS187" s="33">
        <f t="shared" si="690"/>
        <v>0</v>
      </c>
    </row>
    <row r="188" spans="1:97" x14ac:dyDescent="0.35">
      <c r="A188" s="164" t="s">
        <v>252</v>
      </c>
      <c r="B188" s="165" t="s">
        <v>253</v>
      </c>
      <c r="C188" s="269" t="s">
        <v>254</v>
      </c>
      <c r="D188" s="270"/>
      <c r="E188" s="269" t="s">
        <v>255</v>
      </c>
      <c r="F188" s="271" t="s">
        <v>256</v>
      </c>
      <c r="G188" s="272">
        <v>1855.8565034287701</v>
      </c>
      <c r="H188" s="272"/>
      <c r="I188" s="272"/>
      <c r="J188" s="273"/>
      <c r="K188" s="274"/>
      <c r="L188" s="275"/>
      <c r="M188" s="276"/>
      <c r="N188" s="277"/>
      <c r="O188" s="278"/>
      <c r="P188" s="279"/>
      <c r="Q188" s="280"/>
      <c r="R188" s="148"/>
      <c r="V188" s="1" t="s">
        <v>257</v>
      </c>
      <c r="W188" s="34">
        <f t="shared" si="713"/>
        <v>1855.8565034287701</v>
      </c>
      <c r="X188" s="35">
        <f t="shared" ref="X188:AL188" si="791">W188+($AM188-$W188)/($AM$2-$W$2)</f>
        <v>1739.8654719644719</v>
      </c>
      <c r="Y188" s="35">
        <f t="shared" si="791"/>
        <v>1623.8744405001737</v>
      </c>
      <c r="Z188" s="35">
        <f t="shared" si="791"/>
        <v>1507.8834090358755</v>
      </c>
      <c r="AA188" s="35">
        <f t="shared" si="791"/>
        <v>1391.8923775715773</v>
      </c>
      <c r="AB188" s="35">
        <f t="shared" si="791"/>
        <v>1275.9013461072791</v>
      </c>
      <c r="AC188" s="35">
        <f t="shared" si="791"/>
        <v>1159.9103146429809</v>
      </c>
      <c r="AD188" s="35">
        <f t="shared" si="791"/>
        <v>1043.9192831786827</v>
      </c>
      <c r="AE188" s="35">
        <f t="shared" si="791"/>
        <v>927.9282517143846</v>
      </c>
      <c r="AF188" s="35">
        <f t="shared" si="791"/>
        <v>811.93722025008651</v>
      </c>
      <c r="AG188" s="35">
        <f t="shared" si="791"/>
        <v>695.94618878578842</v>
      </c>
      <c r="AH188" s="35">
        <f t="shared" si="791"/>
        <v>579.95515732149033</v>
      </c>
      <c r="AI188" s="35">
        <f t="shared" si="791"/>
        <v>463.96412585719219</v>
      </c>
      <c r="AJ188" s="35">
        <f t="shared" si="791"/>
        <v>347.97309439289404</v>
      </c>
      <c r="AK188" s="35">
        <f t="shared" si="791"/>
        <v>231.98206292859589</v>
      </c>
      <c r="AL188" s="35">
        <f t="shared" si="791"/>
        <v>115.99103146429776</v>
      </c>
      <c r="AM188" s="33">
        <f t="shared" si="692"/>
        <v>0</v>
      </c>
      <c r="AN188" s="35">
        <f t="shared" ref="AN188:BF188" si="792">AM188+($BG188-$AM188)/($BG$2-$AM$2)</f>
        <v>0</v>
      </c>
      <c r="AO188" s="35">
        <f t="shared" si="792"/>
        <v>0</v>
      </c>
      <c r="AP188" s="35">
        <f t="shared" si="792"/>
        <v>0</v>
      </c>
      <c r="AQ188" s="35">
        <f t="shared" si="792"/>
        <v>0</v>
      </c>
      <c r="AR188" s="35">
        <f t="shared" si="792"/>
        <v>0</v>
      </c>
      <c r="AS188" s="35">
        <f t="shared" si="792"/>
        <v>0</v>
      </c>
      <c r="AT188" s="35">
        <f t="shared" si="792"/>
        <v>0</v>
      </c>
      <c r="AU188" s="35">
        <f t="shared" si="792"/>
        <v>0</v>
      </c>
      <c r="AV188" s="35">
        <f t="shared" si="792"/>
        <v>0</v>
      </c>
      <c r="AW188" s="35">
        <f t="shared" si="792"/>
        <v>0</v>
      </c>
      <c r="AX188" s="35">
        <f t="shared" si="792"/>
        <v>0</v>
      </c>
      <c r="AY188" s="35">
        <f t="shared" si="792"/>
        <v>0</v>
      </c>
      <c r="AZ188" s="35">
        <f t="shared" si="792"/>
        <v>0</v>
      </c>
      <c r="BA188" s="35">
        <f t="shared" si="792"/>
        <v>0</v>
      </c>
      <c r="BB188" s="35">
        <f t="shared" si="792"/>
        <v>0</v>
      </c>
      <c r="BC188" s="35">
        <f t="shared" si="792"/>
        <v>0</v>
      </c>
      <c r="BD188" s="35">
        <f t="shared" si="792"/>
        <v>0</v>
      </c>
      <c r="BE188" s="35">
        <f t="shared" si="792"/>
        <v>0</v>
      </c>
      <c r="BF188" s="35">
        <f t="shared" si="792"/>
        <v>0</v>
      </c>
      <c r="BG188" s="33">
        <f t="shared" si="694"/>
        <v>0</v>
      </c>
      <c r="BI188" s="34">
        <f t="shared" si="716"/>
        <v>1855.8565034287701</v>
      </c>
      <c r="BJ188" s="35">
        <f t="shared" ref="BJ188:BX188" si="793">BI188+($BY188-$BI188)/($BY$2-$BI$2)</f>
        <v>1739.8654719644719</v>
      </c>
      <c r="BK188" s="35">
        <f t="shared" si="793"/>
        <v>1623.8744405001737</v>
      </c>
      <c r="BL188" s="35">
        <f t="shared" si="793"/>
        <v>1507.8834090358755</v>
      </c>
      <c r="BM188" s="35">
        <f t="shared" si="793"/>
        <v>1391.8923775715773</v>
      </c>
      <c r="BN188" s="35">
        <f t="shared" si="793"/>
        <v>1275.9013461072791</v>
      </c>
      <c r="BO188" s="35">
        <f t="shared" si="793"/>
        <v>1159.9103146429809</v>
      </c>
      <c r="BP188" s="35">
        <f t="shared" si="793"/>
        <v>1043.9192831786827</v>
      </c>
      <c r="BQ188" s="35">
        <f t="shared" si="793"/>
        <v>927.9282517143846</v>
      </c>
      <c r="BR188" s="35">
        <f t="shared" si="793"/>
        <v>811.93722025008651</v>
      </c>
      <c r="BS188" s="35">
        <f t="shared" si="793"/>
        <v>695.94618878578842</v>
      </c>
      <c r="BT188" s="35">
        <f t="shared" si="793"/>
        <v>579.95515732149033</v>
      </c>
      <c r="BU188" s="35">
        <f t="shared" si="793"/>
        <v>463.96412585719219</v>
      </c>
      <c r="BV188" s="35">
        <f t="shared" si="793"/>
        <v>347.97309439289404</v>
      </c>
      <c r="BW188" s="35">
        <f t="shared" si="793"/>
        <v>231.98206292859589</v>
      </c>
      <c r="BX188" s="35">
        <f t="shared" si="793"/>
        <v>115.99103146429776</v>
      </c>
      <c r="BY188" s="33">
        <f t="shared" si="688"/>
        <v>0</v>
      </c>
      <c r="BZ188" s="35">
        <f t="shared" ref="BZ188:CR188" si="794">BY188+($CS188-$BY188)/($CS$2-$BY$2)</f>
        <v>0</v>
      </c>
      <c r="CA188" s="35">
        <f t="shared" si="794"/>
        <v>0</v>
      </c>
      <c r="CB188" s="35">
        <f t="shared" si="794"/>
        <v>0</v>
      </c>
      <c r="CC188" s="35">
        <f t="shared" si="794"/>
        <v>0</v>
      </c>
      <c r="CD188" s="35">
        <f t="shared" si="794"/>
        <v>0</v>
      </c>
      <c r="CE188" s="35">
        <f t="shared" si="794"/>
        <v>0</v>
      </c>
      <c r="CF188" s="35">
        <f t="shared" si="794"/>
        <v>0</v>
      </c>
      <c r="CG188" s="35">
        <f t="shared" si="794"/>
        <v>0</v>
      </c>
      <c r="CH188" s="35">
        <f t="shared" si="794"/>
        <v>0</v>
      </c>
      <c r="CI188" s="35">
        <f t="shared" si="794"/>
        <v>0</v>
      </c>
      <c r="CJ188" s="35">
        <f t="shared" si="794"/>
        <v>0</v>
      </c>
      <c r="CK188" s="35">
        <f t="shared" si="794"/>
        <v>0</v>
      </c>
      <c r="CL188" s="35">
        <f t="shared" si="794"/>
        <v>0</v>
      </c>
      <c r="CM188" s="35">
        <f t="shared" si="794"/>
        <v>0</v>
      </c>
      <c r="CN188" s="35">
        <f t="shared" si="794"/>
        <v>0</v>
      </c>
      <c r="CO188" s="35">
        <f t="shared" si="794"/>
        <v>0</v>
      </c>
      <c r="CP188" s="35">
        <f t="shared" si="794"/>
        <v>0</v>
      </c>
      <c r="CQ188" s="35">
        <f t="shared" si="794"/>
        <v>0</v>
      </c>
      <c r="CR188" s="35">
        <f t="shared" si="794"/>
        <v>0</v>
      </c>
      <c r="CS188" s="33">
        <f t="shared" si="690"/>
        <v>0</v>
      </c>
    </row>
    <row r="189" spans="1:97" x14ac:dyDescent="0.35">
      <c r="A189" s="170" t="s">
        <v>252</v>
      </c>
      <c r="B189" s="63" t="s">
        <v>253</v>
      </c>
      <c r="C189" s="281" t="s">
        <v>258</v>
      </c>
      <c r="D189" s="281"/>
      <c r="E189" s="281" t="s">
        <v>255</v>
      </c>
      <c r="F189" s="282" t="s">
        <v>256</v>
      </c>
      <c r="G189" s="283">
        <v>108.35535352099799</v>
      </c>
      <c r="H189" s="283"/>
      <c r="I189" s="283"/>
      <c r="J189" s="284"/>
      <c r="K189" s="285"/>
      <c r="L189" s="286"/>
      <c r="M189" s="287"/>
      <c r="N189" s="288"/>
      <c r="O189" s="289"/>
      <c r="P189" s="290"/>
      <c r="Q189" s="291"/>
      <c r="R189" s="148"/>
      <c r="V189" s="1" t="s">
        <v>257</v>
      </c>
      <c r="W189" s="34">
        <f t="shared" si="713"/>
        <v>108.35535352099799</v>
      </c>
      <c r="X189" s="35">
        <f t="shared" ref="X189:AL189" si="795">W189+($AM189-$W189)/($AM$2-$W$2)</f>
        <v>101.58314392593562</v>
      </c>
      <c r="Y189" s="35">
        <f t="shared" si="795"/>
        <v>94.810934330873238</v>
      </c>
      <c r="Z189" s="35">
        <f t="shared" si="795"/>
        <v>88.03872473581086</v>
      </c>
      <c r="AA189" s="35">
        <f t="shared" si="795"/>
        <v>81.266515140748481</v>
      </c>
      <c r="AB189" s="35">
        <f t="shared" si="795"/>
        <v>74.494305545686103</v>
      </c>
      <c r="AC189" s="35">
        <f t="shared" si="795"/>
        <v>67.722095950623725</v>
      </c>
      <c r="AD189" s="35">
        <f t="shared" si="795"/>
        <v>60.949886355561347</v>
      </c>
      <c r="AE189" s="35">
        <f t="shared" si="795"/>
        <v>54.177676760498969</v>
      </c>
      <c r="AF189" s="35">
        <f t="shared" si="795"/>
        <v>47.40546716543659</v>
      </c>
      <c r="AG189" s="35">
        <f t="shared" si="795"/>
        <v>40.633257570374212</v>
      </c>
      <c r="AH189" s="35">
        <f t="shared" si="795"/>
        <v>33.861047975311834</v>
      </c>
      <c r="AI189" s="35">
        <f t="shared" si="795"/>
        <v>27.088838380249459</v>
      </c>
      <c r="AJ189" s="35">
        <f t="shared" si="795"/>
        <v>20.316628785187085</v>
      </c>
      <c r="AK189" s="35">
        <f t="shared" si="795"/>
        <v>13.54441919012471</v>
      </c>
      <c r="AL189" s="35">
        <f t="shared" si="795"/>
        <v>6.7722095950623356</v>
      </c>
      <c r="AM189" s="33">
        <f t="shared" si="692"/>
        <v>0</v>
      </c>
      <c r="AN189" s="35">
        <f t="shared" ref="AN189:BF189" si="796">AM189+($BG189-$AM189)/($BG$2-$AM$2)</f>
        <v>0</v>
      </c>
      <c r="AO189" s="35">
        <f t="shared" si="796"/>
        <v>0</v>
      </c>
      <c r="AP189" s="35">
        <f t="shared" si="796"/>
        <v>0</v>
      </c>
      <c r="AQ189" s="35">
        <f t="shared" si="796"/>
        <v>0</v>
      </c>
      <c r="AR189" s="35">
        <f t="shared" si="796"/>
        <v>0</v>
      </c>
      <c r="AS189" s="35">
        <f t="shared" si="796"/>
        <v>0</v>
      </c>
      <c r="AT189" s="35">
        <f t="shared" si="796"/>
        <v>0</v>
      </c>
      <c r="AU189" s="35">
        <f t="shared" si="796"/>
        <v>0</v>
      </c>
      <c r="AV189" s="35">
        <f t="shared" si="796"/>
        <v>0</v>
      </c>
      <c r="AW189" s="35">
        <f t="shared" si="796"/>
        <v>0</v>
      </c>
      <c r="AX189" s="35">
        <f t="shared" si="796"/>
        <v>0</v>
      </c>
      <c r="AY189" s="35">
        <f t="shared" si="796"/>
        <v>0</v>
      </c>
      <c r="AZ189" s="35">
        <f t="shared" si="796"/>
        <v>0</v>
      </c>
      <c r="BA189" s="35">
        <f t="shared" si="796"/>
        <v>0</v>
      </c>
      <c r="BB189" s="35">
        <f t="shared" si="796"/>
        <v>0</v>
      </c>
      <c r="BC189" s="35">
        <f t="shared" si="796"/>
        <v>0</v>
      </c>
      <c r="BD189" s="35">
        <f t="shared" si="796"/>
        <v>0</v>
      </c>
      <c r="BE189" s="35">
        <f t="shared" si="796"/>
        <v>0</v>
      </c>
      <c r="BF189" s="35">
        <f t="shared" si="796"/>
        <v>0</v>
      </c>
      <c r="BG189" s="33">
        <f t="shared" si="694"/>
        <v>0</v>
      </c>
      <c r="BI189" s="34">
        <f t="shared" si="716"/>
        <v>108.35535352099799</v>
      </c>
      <c r="BJ189" s="35">
        <f t="shared" ref="BJ189:BX189" si="797">BI189+($BY189-$BI189)/($BY$2-$BI$2)</f>
        <v>101.58314392593562</v>
      </c>
      <c r="BK189" s="35">
        <f t="shared" si="797"/>
        <v>94.810934330873238</v>
      </c>
      <c r="BL189" s="35">
        <f t="shared" si="797"/>
        <v>88.03872473581086</v>
      </c>
      <c r="BM189" s="35">
        <f t="shared" si="797"/>
        <v>81.266515140748481</v>
      </c>
      <c r="BN189" s="35">
        <f t="shared" si="797"/>
        <v>74.494305545686103</v>
      </c>
      <c r="BO189" s="35">
        <f t="shared" si="797"/>
        <v>67.722095950623725</v>
      </c>
      <c r="BP189" s="35">
        <f t="shared" si="797"/>
        <v>60.949886355561347</v>
      </c>
      <c r="BQ189" s="35">
        <f t="shared" si="797"/>
        <v>54.177676760498969</v>
      </c>
      <c r="BR189" s="35">
        <f t="shared" si="797"/>
        <v>47.40546716543659</v>
      </c>
      <c r="BS189" s="35">
        <f t="shared" si="797"/>
        <v>40.633257570374212</v>
      </c>
      <c r="BT189" s="35">
        <f t="shared" si="797"/>
        <v>33.861047975311834</v>
      </c>
      <c r="BU189" s="35">
        <f t="shared" si="797"/>
        <v>27.088838380249459</v>
      </c>
      <c r="BV189" s="35">
        <f t="shared" si="797"/>
        <v>20.316628785187085</v>
      </c>
      <c r="BW189" s="35">
        <f t="shared" si="797"/>
        <v>13.54441919012471</v>
      </c>
      <c r="BX189" s="35">
        <f t="shared" si="797"/>
        <v>6.7722095950623356</v>
      </c>
      <c r="BY189" s="33">
        <f t="shared" si="688"/>
        <v>0</v>
      </c>
      <c r="BZ189" s="35">
        <f t="shared" ref="BZ189:CR189" si="798">BY189+($CS189-$BY189)/($CS$2-$BY$2)</f>
        <v>0</v>
      </c>
      <c r="CA189" s="35">
        <f t="shared" si="798"/>
        <v>0</v>
      </c>
      <c r="CB189" s="35">
        <f t="shared" si="798"/>
        <v>0</v>
      </c>
      <c r="CC189" s="35">
        <f t="shared" si="798"/>
        <v>0</v>
      </c>
      <c r="CD189" s="35">
        <f t="shared" si="798"/>
        <v>0</v>
      </c>
      <c r="CE189" s="35">
        <f t="shared" si="798"/>
        <v>0</v>
      </c>
      <c r="CF189" s="35">
        <f t="shared" si="798"/>
        <v>0</v>
      </c>
      <c r="CG189" s="35">
        <f t="shared" si="798"/>
        <v>0</v>
      </c>
      <c r="CH189" s="35">
        <f t="shared" si="798"/>
        <v>0</v>
      </c>
      <c r="CI189" s="35">
        <f t="shared" si="798"/>
        <v>0</v>
      </c>
      <c r="CJ189" s="35">
        <f t="shared" si="798"/>
        <v>0</v>
      </c>
      <c r="CK189" s="35">
        <f t="shared" si="798"/>
        <v>0</v>
      </c>
      <c r="CL189" s="35">
        <f t="shared" si="798"/>
        <v>0</v>
      </c>
      <c r="CM189" s="35">
        <f t="shared" si="798"/>
        <v>0</v>
      </c>
      <c r="CN189" s="35">
        <f t="shared" si="798"/>
        <v>0</v>
      </c>
      <c r="CO189" s="35">
        <f t="shared" si="798"/>
        <v>0</v>
      </c>
      <c r="CP189" s="35">
        <f t="shared" si="798"/>
        <v>0</v>
      </c>
      <c r="CQ189" s="35">
        <f t="shared" si="798"/>
        <v>0</v>
      </c>
      <c r="CR189" s="35">
        <f t="shared" si="798"/>
        <v>0</v>
      </c>
      <c r="CS189" s="33">
        <f t="shared" si="690"/>
        <v>0</v>
      </c>
    </row>
    <row r="190" spans="1:97" x14ac:dyDescent="0.35">
      <c r="A190" s="170" t="s">
        <v>252</v>
      </c>
      <c r="B190" s="63" t="s">
        <v>253</v>
      </c>
      <c r="C190" s="281" t="s">
        <v>259</v>
      </c>
      <c r="D190" s="281"/>
      <c r="E190" s="281" t="s">
        <v>255</v>
      </c>
      <c r="F190" s="282" t="s">
        <v>256</v>
      </c>
      <c r="G190" s="283">
        <v>3.57141666666667</v>
      </c>
      <c r="H190" s="283"/>
      <c r="I190" s="283"/>
      <c r="J190" s="284"/>
      <c r="K190" s="285"/>
      <c r="L190" s="286"/>
      <c r="M190" s="287"/>
      <c r="N190" s="288"/>
      <c r="O190" s="289"/>
      <c r="P190" s="290"/>
      <c r="Q190" s="291"/>
      <c r="R190" s="148"/>
      <c r="V190" s="1" t="s">
        <v>257</v>
      </c>
      <c r="W190" s="34">
        <f t="shared" si="713"/>
        <v>3.57141666666667</v>
      </c>
      <c r="X190" s="35">
        <f t="shared" ref="X190:AL190" si="799">W190+($AM190-$W190)/($AM$2-$W$2)</f>
        <v>3.3482031250000031</v>
      </c>
      <c r="Y190" s="35">
        <f t="shared" si="799"/>
        <v>3.1249895833333361</v>
      </c>
      <c r="Z190" s="35">
        <f t="shared" si="799"/>
        <v>2.9017760416666691</v>
      </c>
      <c r="AA190" s="35">
        <f t="shared" si="799"/>
        <v>2.6785625000000022</v>
      </c>
      <c r="AB190" s="35">
        <f t="shared" si="799"/>
        <v>2.4553489583333352</v>
      </c>
      <c r="AC190" s="35">
        <f t="shared" si="799"/>
        <v>2.2321354166666683</v>
      </c>
      <c r="AD190" s="35">
        <f t="shared" si="799"/>
        <v>2.0089218750000013</v>
      </c>
      <c r="AE190" s="35">
        <f t="shared" si="799"/>
        <v>1.7857083333333343</v>
      </c>
      <c r="AF190" s="35">
        <f t="shared" si="799"/>
        <v>1.5624947916666674</v>
      </c>
      <c r="AG190" s="35">
        <f t="shared" si="799"/>
        <v>1.3392812500000004</v>
      </c>
      <c r="AH190" s="35">
        <f t="shared" si="799"/>
        <v>1.1160677083333335</v>
      </c>
      <c r="AI190" s="35">
        <f t="shared" si="799"/>
        <v>0.89285416666666662</v>
      </c>
      <c r="AJ190" s="35">
        <f t="shared" si="799"/>
        <v>0.66964062499999977</v>
      </c>
      <c r="AK190" s="35">
        <f t="shared" si="799"/>
        <v>0.44642708333333292</v>
      </c>
      <c r="AL190" s="35">
        <f t="shared" si="799"/>
        <v>0.22321354166666604</v>
      </c>
      <c r="AM190" s="33">
        <f t="shared" si="692"/>
        <v>0</v>
      </c>
      <c r="AN190" s="35">
        <f t="shared" ref="AN190:BF190" si="800">AM190+($BG190-$AM190)/($BG$2-$AM$2)</f>
        <v>0</v>
      </c>
      <c r="AO190" s="35">
        <f t="shared" si="800"/>
        <v>0</v>
      </c>
      <c r="AP190" s="35">
        <f t="shared" si="800"/>
        <v>0</v>
      </c>
      <c r="AQ190" s="35">
        <f t="shared" si="800"/>
        <v>0</v>
      </c>
      <c r="AR190" s="35">
        <f t="shared" si="800"/>
        <v>0</v>
      </c>
      <c r="AS190" s="35">
        <f t="shared" si="800"/>
        <v>0</v>
      </c>
      <c r="AT190" s="35">
        <f t="shared" si="800"/>
        <v>0</v>
      </c>
      <c r="AU190" s="35">
        <f t="shared" si="800"/>
        <v>0</v>
      </c>
      <c r="AV190" s="35">
        <f t="shared" si="800"/>
        <v>0</v>
      </c>
      <c r="AW190" s="35">
        <f t="shared" si="800"/>
        <v>0</v>
      </c>
      <c r="AX190" s="35">
        <f t="shared" si="800"/>
        <v>0</v>
      </c>
      <c r="AY190" s="35">
        <f t="shared" si="800"/>
        <v>0</v>
      </c>
      <c r="AZ190" s="35">
        <f t="shared" si="800"/>
        <v>0</v>
      </c>
      <c r="BA190" s="35">
        <f t="shared" si="800"/>
        <v>0</v>
      </c>
      <c r="BB190" s="35">
        <f t="shared" si="800"/>
        <v>0</v>
      </c>
      <c r="BC190" s="35">
        <f t="shared" si="800"/>
        <v>0</v>
      </c>
      <c r="BD190" s="35">
        <f t="shared" si="800"/>
        <v>0</v>
      </c>
      <c r="BE190" s="35">
        <f t="shared" si="800"/>
        <v>0</v>
      </c>
      <c r="BF190" s="35">
        <f t="shared" si="800"/>
        <v>0</v>
      </c>
      <c r="BG190" s="33">
        <f t="shared" si="694"/>
        <v>0</v>
      </c>
      <c r="BI190" s="34">
        <f t="shared" si="716"/>
        <v>3.57141666666667</v>
      </c>
      <c r="BJ190" s="35">
        <f t="shared" ref="BJ190:BX190" si="801">BI190+($BY190-$BI190)/($BY$2-$BI$2)</f>
        <v>3.3482031250000031</v>
      </c>
      <c r="BK190" s="35">
        <f t="shared" si="801"/>
        <v>3.1249895833333361</v>
      </c>
      <c r="BL190" s="35">
        <f t="shared" si="801"/>
        <v>2.9017760416666691</v>
      </c>
      <c r="BM190" s="35">
        <f t="shared" si="801"/>
        <v>2.6785625000000022</v>
      </c>
      <c r="BN190" s="35">
        <f t="shared" si="801"/>
        <v>2.4553489583333352</v>
      </c>
      <c r="BO190" s="35">
        <f t="shared" si="801"/>
        <v>2.2321354166666683</v>
      </c>
      <c r="BP190" s="35">
        <f t="shared" si="801"/>
        <v>2.0089218750000013</v>
      </c>
      <c r="BQ190" s="35">
        <f t="shared" si="801"/>
        <v>1.7857083333333343</v>
      </c>
      <c r="BR190" s="35">
        <f t="shared" si="801"/>
        <v>1.5624947916666674</v>
      </c>
      <c r="BS190" s="35">
        <f t="shared" si="801"/>
        <v>1.3392812500000004</v>
      </c>
      <c r="BT190" s="35">
        <f t="shared" si="801"/>
        <v>1.1160677083333335</v>
      </c>
      <c r="BU190" s="35">
        <f t="shared" si="801"/>
        <v>0.89285416666666662</v>
      </c>
      <c r="BV190" s="35">
        <f t="shared" si="801"/>
        <v>0.66964062499999977</v>
      </c>
      <c r="BW190" s="35">
        <f t="shared" si="801"/>
        <v>0.44642708333333292</v>
      </c>
      <c r="BX190" s="35">
        <f t="shared" si="801"/>
        <v>0.22321354166666604</v>
      </c>
      <c r="BY190" s="33">
        <f t="shared" si="688"/>
        <v>0</v>
      </c>
      <c r="BZ190" s="35">
        <f t="shared" ref="BZ190:CR190" si="802">BY190+($CS190-$BY190)/($CS$2-$BY$2)</f>
        <v>0</v>
      </c>
      <c r="CA190" s="35">
        <f t="shared" si="802"/>
        <v>0</v>
      </c>
      <c r="CB190" s="35">
        <f t="shared" si="802"/>
        <v>0</v>
      </c>
      <c r="CC190" s="35">
        <f t="shared" si="802"/>
        <v>0</v>
      </c>
      <c r="CD190" s="35">
        <f t="shared" si="802"/>
        <v>0</v>
      </c>
      <c r="CE190" s="35">
        <f t="shared" si="802"/>
        <v>0</v>
      </c>
      <c r="CF190" s="35">
        <f t="shared" si="802"/>
        <v>0</v>
      </c>
      <c r="CG190" s="35">
        <f t="shared" si="802"/>
        <v>0</v>
      </c>
      <c r="CH190" s="35">
        <f t="shared" si="802"/>
        <v>0</v>
      </c>
      <c r="CI190" s="35">
        <f t="shared" si="802"/>
        <v>0</v>
      </c>
      <c r="CJ190" s="35">
        <f t="shared" si="802"/>
        <v>0</v>
      </c>
      <c r="CK190" s="35">
        <f t="shared" si="802"/>
        <v>0</v>
      </c>
      <c r="CL190" s="35">
        <f t="shared" si="802"/>
        <v>0</v>
      </c>
      <c r="CM190" s="35">
        <f t="shared" si="802"/>
        <v>0</v>
      </c>
      <c r="CN190" s="35">
        <f t="shared" si="802"/>
        <v>0</v>
      </c>
      <c r="CO190" s="35">
        <f t="shared" si="802"/>
        <v>0</v>
      </c>
      <c r="CP190" s="35">
        <f t="shared" si="802"/>
        <v>0</v>
      </c>
      <c r="CQ190" s="35">
        <f t="shared" si="802"/>
        <v>0</v>
      </c>
      <c r="CR190" s="35">
        <f t="shared" si="802"/>
        <v>0</v>
      </c>
      <c r="CS190" s="33">
        <f t="shared" si="690"/>
        <v>0</v>
      </c>
    </row>
    <row r="191" spans="1:97" x14ac:dyDescent="0.35">
      <c r="A191" s="170" t="s">
        <v>252</v>
      </c>
      <c r="B191" s="63" t="s">
        <v>253</v>
      </c>
      <c r="C191" s="281" t="s">
        <v>260</v>
      </c>
      <c r="D191" s="281"/>
      <c r="E191" s="281" t="s">
        <v>255</v>
      </c>
      <c r="F191" s="282" t="s">
        <v>256</v>
      </c>
      <c r="G191" s="283">
        <v>9.4694814021612608</v>
      </c>
      <c r="H191" s="283"/>
      <c r="I191" s="283"/>
      <c r="J191" s="284"/>
      <c r="K191" s="285"/>
      <c r="L191" s="286"/>
      <c r="M191" s="287"/>
      <c r="N191" s="288"/>
      <c r="O191" s="289"/>
      <c r="P191" s="290"/>
      <c r="Q191" s="291"/>
      <c r="R191" s="148"/>
      <c r="V191" s="1" t="s">
        <v>257</v>
      </c>
      <c r="W191" s="34">
        <f t="shared" si="713"/>
        <v>9.4694814021612608</v>
      </c>
      <c r="X191" s="35">
        <f t="shared" ref="X191:AL191" si="803">W191+($AM191-$W191)/($AM$2-$W$2)</f>
        <v>8.8776388145261826</v>
      </c>
      <c r="Y191" s="35">
        <f t="shared" si="803"/>
        <v>8.2857962268911045</v>
      </c>
      <c r="Z191" s="35">
        <f t="shared" si="803"/>
        <v>7.6939536392560255</v>
      </c>
      <c r="AA191" s="35">
        <f t="shared" si="803"/>
        <v>7.1021110516209465</v>
      </c>
      <c r="AB191" s="35">
        <f t="shared" si="803"/>
        <v>6.5102684639858674</v>
      </c>
      <c r="AC191" s="35">
        <f t="shared" si="803"/>
        <v>5.9184258763507884</v>
      </c>
      <c r="AD191" s="35">
        <f t="shared" si="803"/>
        <v>5.3265832887157094</v>
      </c>
      <c r="AE191" s="35">
        <f t="shared" si="803"/>
        <v>4.7347407010806304</v>
      </c>
      <c r="AF191" s="35">
        <f t="shared" si="803"/>
        <v>4.1428981134455514</v>
      </c>
      <c r="AG191" s="35">
        <f t="shared" si="803"/>
        <v>3.5510555258104723</v>
      </c>
      <c r="AH191" s="35">
        <f t="shared" si="803"/>
        <v>2.9592129381753933</v>
      </c>
      <c r="AI191" s="35">
        <f t="shared" si="803"/>
        <v>2.3673703505403143</v>
      </c>
      <c r="AJ191" s="35">
        <f t="shared" si="803"/>
        <v>1.7755277629052355</v>
      </c>
      <c r="AK191" s="35">
        <f t="shared" si="803"/>
        <v>1.1836851752701567</v>
      </c>
      <c r="AL191" s="35">
        <f t="shared" si="803"/>
        <v>0.59184258763507791</v>
      </c>
      <c r="AM191" s="33">
        <f t="shared" si="692"/>
        <v>0</v>
      </c>
      <c r="AN191" s="35">
        <f t="shared" ref="AN191:BF191" si="804">AM191+($BG191-$AM191)/($BG$2-$AM$2)</f>
        <v>0</v>
      </c>
      <c r="AO191" s="35">
        <f t="shared" si="804"/>
        <v>0</v>
      </c>
      <c r="AP191" s="35">
        <f t="shared" si="804"/>
        <v>0</v>
      </c>
      <c r="AQ191" s="35">
        <f t="shared" si="804"/>
        <v>0</v>
      </c>
      <c r="AR191" s="35">
        <f t="shared" si="804"/>
        <v>0</v>
      </c>
      <c r="AS191" s="35">
        <f t="shared" si="804"/>
        <v>0</v>
      </c>
      <c r="AT191" s="35">
        <f t="shared" si="804"/>
        <v>0</v>
      </c>
      <c r="AU191" s="35">
        <f t="shared" si="804"/>
        <v>0</v>
      </c>
      <c r="AV191" s="35">
        <f t="shared" si="804"/>
        <v>0</v>
      </c>
      <c r="AW191" s="35">
        <f t="shared" si="804"/>
        <v>0</v>
      </c>
      <c r="AX191" s="35">
        <f t="shared" si="804"/>
        <v>0</v>
      </c>
      <c r="AY191" s="35">
        <f t="shared" si="804"/>
        <v>0</v>
      </c>
      <c r="AZ191" s="35">
        <f t="shared" si="804"/>
        <v>0</v>
      </c>
      <c r="BA191" s="35">
        <f t="shared" si="804"/>
        <v>0</v>
      </c>
      <c r="BB191" s="35">
        <f t="shared" si="804"/>
        <v>0</v>
      </c>
      <c r="BC191" s="35">
        <f t="shared" si="804"/>
        <v>0</v>
      </c>
      <c r="BD191" s="35">
        <f t="shared" si="804"/>
        <v>0</v>
      </c>
      <c r="BE191" s="35">
        <f t="shared" si="804"/>
        <v>0</v>
      </c>
      <c r="BF191" s="35">
        <f t="shared" si="804"/>
        <v>0</v>
      </c>
      <c r="BG191" s="33">
        <f t="shared" si="694"/>
        <v>0</v>
      </c>
      <c r="BI191" s="34">
        <f t="shared" si="716"/>
        <v>9.4694814021612608</v>
      </c>
      <c r="BJ191" s="35">
        <f t="shared" ref="BJ191:BX191" si="805">BI191+($BY191-$BI191)/($BY$2-$BI$2)</f>
        <v>8.8776388145261826</v>
      </c>
      <c r="BK191" s="35">
        <f t="shared" si="805"/>
        <v>8.2857962268911045</v>
      </c>
      <c r="BL191" s="35">
        <f t="shared" si="805"/>
        <v>7.6939536392560255</v>
      </c>
      <c r="BM191" s="35">
        <f t="shared" si="805"/>
        <v>7.1021110516209465</v>
      </c>
      <c r="BN191" s="35">
        <f t="shared" si="805"/>
        <v>6.5102684639858674</v>
      </c>
      <c r="BO191" s="35">
        <f t="shared" si="805"/>
        <v>5.9184258763507884</v>
      </c>
      <c r="BP191" s="35">
        <f t="shared" si="805"/>
        <v>5.3265832887157094</v>
      </c>
      <c r="BQ191" s="35">
        <f t="shared" si="805"/>
        <v>4.7347407010806304</v>
      </c>
      <c r="BR191" s="35">
        <f t="shared" si="805"/>
        <v>4.1428981134455514</v>
      </c>
      <c r="BS191" s="35">
        <f t="shared" si="805"/>
        <v>3.5510555258104723</v>
      </c>
      <c r="BT191" s="35">
        <f t="shared" si="805"/>
        <v>2.9592129381753933</v>
      </c>
      <c r="BU191" s="35">
        <f t="shared" si="805"/>
        <v>2.3673703505403143</v>
      </c>
      <c r="BV191" s="35">
        <f t="shared" si="805"/>
        <v>1.7755277629052355</v>
      </c>
      <c r="BW191" s="35">
        <f t="shared" si="805"/>
        <v>1.1836851752701567</v>
      </c>
      <c r="BX191" s="35">
        <f t="shared" si="805"/>
        <v>0.59184258763507791</v>
      </c>
      <c r="BY191" s="33">
        <f t="shared" si="688"/>
        <v>0</v>
      </c>
      <c r="BZ191" s="35">
        <f t="shared" ref="BZ191:CR191" si="806">BY191+($CS191-$BY191)/($CS$2-$BY$2)</f>
        <v>0</v>
      </c>
      <c r="CA191" s="35">
        <f t="shared" si="806"/>
        <v>0</v>
      </c>
      <c r="CB191" s="35">
        <f t="shared" si="806"/>
        <v>0</v>
      </c>
      <c r="CC191" s="35">
        <f t="shared" si="806"/>
        <v>0</v>
      </c>
      <c r="CD191" s="35">
        <f t="shared" si="806"/>
        <v>0</v>
      </c>
      <c r="CE191" s="35">
        <f t="shared" si="806"/>
        <v>0</v>
      </c>
      <c r="CF191" s="35">
        <f t="shared" si="806"/>
        <v>0</v>
      </c>
      <c r="CG191" s="35">
        <f t="shared" si="806"/>
        <v>0</v>
      </c>
      <c r="CH191" s="35">
        <f t="shared" si="806"/>
        <v>0</v>
      </c>
      <c r="CI191" s="35">
        <f t="shared" si="806"/>
        <v>0</v>
      </c>
      <c r="CJ191" s="35">
        <f t="shared" si="806"/>
        <v>0</v>
      </c>
      <c r="CK191" s="35">
        <f t="shared" si="806"/>
        <v>0</v>
      </c>
      <c r="CL191" s="35">
        <f t="shared" si="806"/>
        <v>0</v>
      </c>
      <c r="CM191" s="35">
        <f t="shared" si="806"/>
        <v>0</v>
      </c>
      <c r="CN191" s="35">
        <f t="shared" si="806"/>
        <v>0</v>
      </c>
      <c r="CO191" s="35">
        <f t="shared" si="806"/>
        <v>0</v>
      </c>
      <c r="CP191" s="35">
        <f t="shared" si="806"/>
        <v>0</v>
      </c>
      <c r="CQ191" s="35">
        <f t="shared" si="806"/>
        <v>0</v>
      </c>
      <c r="CR191" s="35">
        <f t="shared" si="806"/>
        <v>0</v>
      </c>
      <c r="CS191" s="33">
        <f t="shared" si="690"/>
        <v>0</v>
      </c>
    </row>
    <row r="192" spans="1:97" x14ac:dyDescent="0.35">
      <c r="A192" s="170" t="s">
        <v>252</v>
      </c>
      <c r="B192" s="63" t="s">
        <v>253</v>
      </c>
      <c r="C192" s="281" t="s">
        <v>261</v>
      </c>
      <c r="D192" s="281"/>
      <c r="E192" s="281" t="s">
        <v>255</v>
      </c>
      <c r="F192" s="282" t="s">
        <v>256</v>
      </c>
      <c r="G192" s="283">
        <v>1008.3249936966999</v>
      </c>
      <c r="H192" s="283"/>
      <c r="I192" s="283"/>
      <c r="J192" s="284"/>
      <c r="K192" s="285"/>
      <c r="L192" s="286"/>
      <c r="M192" s="287"/>
      <c r="N192" s="288"/>
      <c r="O192" s="289"/>
      <c r="P192" s="290"/>
      <c r="Q192" s="291"/>
      <c r="R192" s="148"/>
      <c r="V192" s="1" t="s">
        <v>257</v>
      </c>
      <c r="W192" s="34">
        <f t="shared" si="713"/>
        <v>1008.3249936966999</v>
      </c>
      <c r="X192" s="35">
        <f t="shared" ref="X192:AL192" si="807">W192+($AM192-$W192)/($AM$2-$W$2)</f>
        <v>945.30468159065617</v>
      </c>
      <c r="Y192" s="35">
        <f t="shared" si="807"/>
        <v>882.2843694846124</v>
      </c>
      <c r="Z192" s="35">
        <f t="shared" si="807"/>
        <v>819.26405737856862</v>
      </c>
      <c r="AA192" s="35">
        <f t="shared" si="807"/>
        <v>756.24374527252485</v>
      </c>
      <c r="AB192" s="35">
        <f t="shared" si="807"/>
        <v>693.22343316648107</v>
      </c>
      <c r="AC192" s="35">
        <f t="shared" si="807"/>
        <v>630.2031210604373</v>
      </c>
      <c r="AD192" s="35">
        <f t="shared" si="807"/>
        <v>567.18280895439352</v>
      </c>
      <c r="AE192" s="35">
        <f t="shared" si="807"/>
        <v>504.16249684834975</v>
      </c>
      <c r="AF192" s="35">
        <f t="shared" si="807"/>
        <v>441.14218474230597</v>
      </c>
      <c r="AG192" s="35">
        <f t="shared" si="807"/>
        <v>378.1218726362622</v>
      </c>
      <c r="AH192" s="35">
        <f t="shared" si="807"/>
        <v>315.10156053021842</v>
      </c>
      <c r="AI192" s="35">
        <f t="shared" si="807"/>
        <v>252.08124842417467</v>
      </c>
      <c r="AJ192" s="35">
        <f t="shared" si="807"/>
        <v>189.06093631813093</v>
      </c>
      <c r="AK192" s="35">
        <f t="shared" si="807"/>
        <v>126.04062421208718</v>
      </c>
      <c r="AL192" s="35">
        <f t="shared" si="807"/>
        <v>63.020312106043434</v>
      </c>
      <c r="AM192" s="33">
        <f t="shared" si="692"/>
        <v>0</v>
      </c>
      <c r="AN192" s="35">
        <f t="shared" ref="AN192:BF192" si="808">AM192+($BG192-$AM192)/($BG$2-$AM$2)</f>
        <v>0</v>
      </c>
      <c r="AO192" s="35">
        <f t="shared" si="808"/>
        <v>0</v>
      </c>
      <c r="AP192" s="35">
        <f t="shared" si="808"/>
        <v>0</v>
      </c>
      <c r="AQ192" s="35">
        <f t="shared" si="808"/>
        <v>0</v>
      </c>
      <c r="AR192" s="35">
        <f t="shared" si="808"/>
        <v>0</v>
      </c>
      <c r="AS192" s="35">
        <f t="shared" si="808"/>
        <v>0</v>
      </c>
      <c r="AT192" s="35">
        <f t="shared" si="808"/>
        <v>0</v>
      </c>
      <c r="AU192" s="35">
        <f t="shared" si="808"/>
        <v>0</v>
      </c>
      <c r="AV192" s="35">
        <f t="shared" si="808"/>
        <v>0</v>
      </c>
      <c r="AW192" s="35">
        <f t="shared" si="808"/>
        <v>0</v>
      </c>
      <c r="AX192" s="35">
        <f t="shared" si="808"/>
        <v>0</v>
      </c>
      <c r="AY192" s="35">
        <f t="shared" si="808"/>
        <v>0</v>
      </c>
      <c r="AZ192" s="35">
        <f t="shared" si="808"/>
        <v>0</v>
      </c>
      <c r="BA192" s="35">
        <f t="shared" si="808"/>
        <v>0</v>
      </c>
      <c r="BB192" s="35">
        <f t="shared" si="808"/>
        <v>0</v>
      </c>
      <c r="BC192" s="35">
        <f t="shared" si="808"/>
        <v>0</v>
      </c>
      <c r="BD192" s="35">
        <f t="shared" si="808"/>
        <v>0</v>
      </c>
      <c r="BE192" s="35">
        <f t="shared" si="808"/>
        <v>0</v>
      </c>
      <c r="BF192" s="35">
        <f t="shared" si="808"/>
        <v>0</v>
      </c>
      <c r="BG192" s="33">
        <f t="shared" si="694"/>
        <v>0</v>
      </c>
      <c r="BI192" s="34">
        <f t="shared" si="716"/>
        <v>1008.3249936966999</v>
      </c>
      <c r="BJ192" s="35">
        <f t="shared" ref="BJ192:BX192" si="809">BI192+($BY192-$BI192)/($BY$2-$BI$2)</f>
        <v>945.30468159065617</v>
      </c>
      <c r="BK192" s="35">
        <f t="shared" si="809"/>
        <v>882.2843694846124</v>
      </c>
      <c r="BL192" s="35">
        <f t="shared" si="809"/>
        <v>819.26405737856862</v>
      </c>
      <c r="BM192" s="35">
        <f t="shared" si="809"/>
        <v>756.24374527252485</v>
      </c>
      <c r="BN192" s="35">
        <f t="shared" si="809"/>
        <v>693.22343316648107</v>
      </c>
      <c r="BO192" s="35">
        <f t="shared" si="809"/>
        <v>630.2031210604373</v>
      </c>
      <c r="BP192" s="35">
        <f t="shared" si="809"/>
        <v>567.18280895439352</v>
      </c>
      <c r="BQ192" s="35">
        <f t="shared" si="809"/>
        <v>504.16249684834975</v>
      </c>
      <c r="BR192" s="35">
        <f t="shared" si="809"/>
        <v>441.14218474230597</v>
      </c>
      <c r="BS192" s="35">
        <f t="shared" si="809"/>
        <v>378.1218726362622</v>
      </c>
      <c r="BT192" s="35">
        <f t="shared" si="809"/>
        <v>315.10156053021842</v>
      </c>
      <c r="BU192" s="35">
        <f t="shared" si="809"/>
        <v>252.08124842417467</v>
      </c>
      <c r="BV192" s="35">
        <f t="shared" si="809"/>
        <v>189.06093631813093</v>
      </c>
      <c r="BW192" s="35">
        <f t="shared" si="809"/>
        <v>126.04062421208718</v>
      </c>
      <c r="BX192" s="35">
        <f t="shared" si="809"/>
        <v>63.020312106043434</v>
      </c>
      <c r="BY192" s="33">
        <f t="shared" si="688"/>
        <v>0</v>
      </c>
      <c r="BZ192" s="35">
        <f t="shared" ref="BZ192:CR192" si="810">BY192+($CS192-$BY192)/($CS$2-$BY$2)</f>
        <v>0</v>
      </c>
      <c r="CA192" s="35">
        <f t="shared" si="810"/>
        <v>0</v>
      </c>
      <c r="CB192" s="35">
        <f t="shared" si="810"/>
        <v>0</v>
      </c>
      <c r="CC192" s="35">
        <f t="shared" si="810"/>
        <v>0</v>
      </c>
      <c r="CD192" s="35">
        <f t="shared" si="810"/>
        <v>0</v>
      </c>
      <c r="CE192" s="35">
        <f t="shared" si="810"/>
        <v>0</v>
      </c>
      <c r="CF192" s="35">
        <f t="shared" si="810"/>
        <v>0</v>
      </c>
      <c r="CG192" s="35">
        <f t="shared" si="810"/>
        <v>0</v>
      </c>
      <c r="CH192" s="35">
        <f t="shared" si="810"/>
        <v>0</v>
      </c>
      <c r="CI192" s="35">
        <f t="shared" si="810"/>
        <v>0</v>
      </c>
      <c r="CJ192" s="35">
        <f t="shared" si="810"/>
        <v>0</v>
      </c>
      <c r="CK192" s="35">
        <f t="shared" si="810"/>
        <v>0</v>
      </c>
      <c r="CL192" s="35">
        <f t="shared" si="810"/>
        <v>0</v>
      </c>
      <c r="CM192" s="35">
        <f t="shared" si="810"/>
        <v>0</v>
      </c>
      <c r="CN192" s="35">
        <f t="shared" si="810"/>
        <v>0</v>
      </c>
      <c r="CO192" s="35">
        <f t="shared" si="810"/>
        <v>0</v>
      </c>
      <c r="CP192" s="35">
        <f t="shared" si="810"/>
        <v>0</v>
      </c>
      <c r="CQ192" s="35">
        <f t="shared" si="810"/>
        <v>0</v>
      </c>
      <c r="CR192" s="35">
        <f t="shared" si="810"/>
        <v>0</v>
      </c>
      <c r="CS192" s="33">
        <f t="shared" si="690"/>
        <v>0</v>
      </c>
    </row>
    <row r="193" spans="1:97" x14ac:dyDescent="0.35">
      <c r="A193" s="170" t="s">
        <v>252</v>
      </c>
      <c r="B193" s="63" t="s">
        <v>253</v>
      </c>
      <c r="C193" s="281" t="s">
        <v>262</v>
      </c>
      <c r="D193" s="281"/>
      <c r="E193" s="281" t="s">
        <v>255</v>
      </c>
      <c r="F193" s="282" t="s">
        <v>256</v>
      </c>
      <c r="G193" s="359">
        <v>238</v>
      </c>
      <c r="H193" s="359"/>
      <c r="I193" s="359"/>
      <c r="J193" s="284"/>
      <c r="K193" s="285"/>
      <c r="L193" s="286"/>
      <c r="M193" s="287"/>
      <c r="N193" s="288"/>
      <c r="O193" s="289"/>
      <c r="P193" s="290"/>
      <c r="Q193" s="291"/>
      <c r="R193" s="148"/>
      <c r="V193" s="1" t="s">
        <v>257</v>
      </c>
      <c r="W193" s="34">
        <f t="shared" si="713"/>
        <v>238</v>
      </c>
      <c r="X193" s="35">
        <f t="shared" ref="X193:AL193" si="811">W193+($AM193-$W193)/($AM$2-$W$2)</f>
        <v>223.125</v>
      </c>
      <c r="Y193" s="35">
        <f t="shared" si="811"/>
        <v>208.25</v>
      </c>
      <c r="Z193" s="35">
        <f t="shared" si="811"/>
        <v>193.375</v>
      </c>
      <c r="AA193" s="35">
        <f t="shared" si="811"/>
        <v>178.5</v>
      </c>
      <c r="AB193" s="35">
        <f t="shared" si="811"/>
        <v>163.625</v>
      </c>
      <c r="AC193" s="35">
        <f t="shared" si="811"/>
        <v>148.75</v>
      </c>
      <c r="AD193" s="35">
        <f t="shared" si="811"/>
        <v>133.875</v>
      </c>
      <c r="AE193" s="35">
        <f t="shared" si="811"/>
        <v>119</v>
      </c>
      <c r="AF193" s="35">
        <f t="shared" si="811"/>
        <v>104.125</v>
      </c>
      <c r="AG193" s="35">
        <f t="shared" si="811"/>
        <v>89.25</v>
      </c>
      <c r="AH193" s="35">
        <f t="shared" si="811"/>
        <v>74.375</v>
      </c>
      <c r="AI193" s="35">
        <f t="shared" si="811"/>
        <v>59.5</v>
      </c>
      <c r="AJ193" s="35">
        <f t="shared" si="811"/>
        <v>44.625</v>
      </c>
      <c r="AK193" s="35">
        <f t="shared" si="811"/>
        <v>29.75</v>
      </c>
      <c r="AL193" s="35">
        <f t="shared" si="811"/>
        <v>14.875</v>
      </c>
      <c r="AM193" s="33">
        <f t="shared" si="692"/>
        <v>0</v>
      </c>
      <c r="AN193" s="35">
        <f t="shared" ref="AN193:BF193" si="812">AM193+($BG193-$AM193)/($BG$2-$AM$2)</f>
        <v>0</v>
      </c>
      <c r="AO193" s="35">
        <f t="shared" si="812"/>
        <v>0</v>
      </c>
      <c r="AP193" s="35">
        <f t="shared" si="812"/>
        <v>0</v>
      </c>
      <c r="AQ193" s="35">
        <f t="shared" si="812"/>
        <v>0</v>
      </c>
      <c r="AR193" s="35">
        <f t="shared" si="812"/>
        <v>0</v>
      </c>
      <c r="AS193" s="35">
        <f t="shared" si="812"/>
        <v>0</v>
      </c>
      <c r="AT193" s="35">
        <f t="shared" si="812"/>
        <v>0</v>
      </c>
      <c r="AU193" s="35">
        <f t="shared" si="812"/>
        <v>0</v>
      </c>
      <c r="AV193" s="35">
        <f t="shared" si="812"/>
        <v>0</v>
      </c>
      <c r="AW193" s="35">
        <f t="shared" si="812"/>
        <v>0</v>
      </c>
      <c r="AX193" s="35">
        <f t="shared" si="812"/>
        <v>0</v>
      </c>
      <c r="AY193" s="35">
        <f t="shared" si="812"/>
        <v>0</v>
      </c>
      <c r="AZ193" s="35">
        <f t="shared" si="812"/>
        <v>0</v>
      </c>
      <c r="BA193" s="35">
        <f t="shared" si="812"/>
        <v>0</v>
      </c>
      <c r="BB193" s="35">
        <f t="shared" si="812"/>
        <v>0</v>
      </c>
      <c r="BC193" s="35">
        <f t="shared" si="812"/>
        <v>0</v>
      </c>
      <c r="BD193" s="35">
        <f t="shared" si="812"/>
        <v>0</v>
      </c>
      <c r="BE193" s="35">
        <f t="shared" si="812"/>
        <v>0</v>
      </c>
      <c r="BF193" s="35">
        <f t="shared" si="812"/>
        <v>0</v>
      </c>
      <c r="BG193" s="33">
        <f t="shared" si="694"/>
        <v>0</v>
      </c>
      <c r="BI193" s="34">
        <f t="shared" si="716"/>
        <v>238</v>
      </c>
      <c r="BJ193" s="35">
        <f t="shared" ref="BJ193:BX193" si="813">BI193+($BY193-$BI193)/($BY$2-$BI$2)</f>
        <v>223.125</v>
      </c>
      <c r="BK193" s="35">
        <f t="shared" si="813"/>
        <v>208.25</v>
      </c>
      <c r="BL193" s="35">
        <f t="shared" si="813"/>
        <v>193.375</v>
      </c>
      <c r="BM193" s="35">
        <f t="shared" si="813"/>
        <v>178.5</v>
      </c>
      <c r="BN193" s="35">
        <f t="shared" si="813"/>
        <v>163.625</v>
      </c>
      <c r="BO193" s="35">
        <f t="shared" si="813"/>
        <v>148.75</v>
      </c>
      <c r="BP193" s="35">
        <f t="shared" si="813"/>
        <v>133.875</v>
      </c>
      <c r="BQ193" s="35">
        <f t="shared" si="813"/>
        <v>119</v>
      </c>
      <c r="BR193" s="35">
        <f t="shared" si="813"/>
        <v>104.125</v>
      </c>
      <c r="BS193" s="35">
        <f t="shared" si="813"/>
        <v>89.25</v>
      </c>
      <c r="BT193" s="35">
        <f t="shared" si="813"/>
        <v>74.375</v>
      </c>
      <c r="BU193" s="35">
        <f t="shared" si="813"/>
        <v>59.5</v>
      </c>
      <c r="BV193" s="35">
        <f t="shared" si="813"/>
        <v>44.625</v>
      </c>
      <c r="BW193" s="35">
        <f t="shared" si="813"/>
        <v>29.75</v>
      </c>
      <c r="BX193" s="35">
        <f t="shared" si="813"/>
        <v>14.875</v>
      </c>
      <c r="BY193" s="33">
        <f t="shared" si="688"/>
        <v>0</v>
      </c>
      <c r="BZ193" s="35">
        <f t="shared" ref="BZ193:CR193" si="814">BY193+($CS193-$BY193)/($CS$2-$BY$2)</f>
        <v>0</v>
      </c>
      <c r="CA193" s="35">
        <f t="shared" si="814"/>
        <v>0</v>
      </c>
      <c r="CB193" s="35">
        <f t="shared" si="814"/>
        <v>0</v>
      </c>
      <c r="CC193" s="35">
        <f t="shared" si="814"/>
        <v>0</v>
      </c>
      <c r="CD193" s="35">
        <f t="shared" si="814"/>
        <v>0</v>
      </c>
      <c r="CE193" s="35">
        <f t="shared" si="814"/>
        <v>0</v>
      </c>
      <c r="CF193" s="35">
        <f t="shared" si="814"/>
        <v>0</v>
      </c>
      <c r="CG193" s="35">
        <f t="shared" si="814"/>
        <v>0</v>
      </c>
      <c r="CH193" s="35">
        <f t="shared" si="814"/>
        <v>0</v>
      </c>
      <c r="CI193" s="35">
        <f t="shared" si="814"/>
        <v>0</v>
      </c>
      <c r="CJ193" s="35">
        <f t="shared" si="814"/>
        <v>0</v>
      </c>
      <c r="CK193" s="35">
        <f t="shared" si="814"/>
        <v>0</v>
      </c>
      <c r="CL193" s="35">
        <f t="shared" si="814"/>
        <v>0</v>
      </c>
      <c r="CM193" s="35">
        <f t="shared" si="814"/>
        <v>0</v>
      </c>
      <c r="CN193" s="35">
        <f t="shared" si="814"/>
        <v>0</v>
      </c>
      <c r="CO193" s="35">
        <f t="shared" si="814"/>
        <v>0</v>
      </c>
      <c r="CP193" s="35">
        <f t="shared" si="814"/>
        <v>0</v>
      </c>
      <c r="CQ193" s="35">
        <f t="shared" si="814"/>
        <v>0</v>
      </c>
      <c r="CR193" s="35">
        <f t="shared" si="814"/>
        <v>0</v>
      </c>
      <c r="CS193" s="33">
        <f t="shared" si="690"/>
        <v>0</v>
      </c>
    </row>
    <row r="194" spans="1:97" x14ac:dyDescent="0.35">
      <c r="A194" s="170" t="s">
        <v>252</v>
      </c>
      <c r="B194" s="63" t="s">
        <v>253</v>
      </c>
      <c r="C194" s="281" t="s">
        <v>263</v>
      </c>
      <c r="D194" s="281"/>
      <c r="E194" s="281" t="s">
        <v>255</v>
      </c>
      <c r="F194" s="282" t="s">
        <v>256</v>
      </c>
      <c r="G194" s="283">
        <v>1156</v>
      </c>
      <c r="H194" s="283"/>
      <c r="I194" s="283"/>
      <c r="J194" s="284"/>
      <c r="K194" s="285"/>
      <c r="L194" s="286"/>
      <c r="M194" s="287"/>
      <c r="N194" s="288"/>
      <c r="O194" s="289"/>
      <c r="P194" s="290"/>
      <c r="Q194" s="291"/>
      <c r="R194" s="148">
        <v>1518</v>
      </c>
      <c r="S194" s="1">
        <v>1100</v>
      </c>
      <c r="T194" s="148">
        <v>1518</v>
      </c>
      <c r="U194" s="1">
        <v>1100</v>
      </c>
      <c r="V194" s="1" t="s">
        <v>264</v>
      </c>
      <c r="W194" s="34">
        <f t="shared" si="713"/>
        <v>1156</v>
      </c>
      <c r="X194" s="35">
        <f t="shared" ref="X194:AL194" si="815">W194+($AM194-$W194)/($AM$2-$W$2)</f>
        <v>1178.625</v>
      </c>
      <c r="Y194" s="35">
        <f t="shared" si="815"/>
        <v>1201.25</v>
      </c>
      <c r="Z194" s="35">
        <f t="shared" si="815"/>
        <v>1223.875</v>
      </c>
      <c r="AA194" s="35">
        <f t="shared" si="815"/>
        <v>1246.5</v>
      </c>
      <c r="AB194" s="35">
        <f t="shared" si="815"/>
        <v>1269.125</v>
      </c>
      <c r="AC194" s="35">
        <f t="shared" si="815"/>
        <v>1291.75</v>
      </c>
      <c r="AD194" s="35">
        <f t="shared" si="815"/>
        <v>1314.375</v>
      </c>
      <c r="AE194" s="35">
        <f t="shared" si="815"/>
        <v>1337</v>
      </c>
      <c r="AF194" s="35">
        <f t="shared" si="815"/>
        <v>1359.625</v>
      </c>
      <c r="AG194" s="35">
        <f t="shared" si="815"/>
        <v>1382.25</v>
      </c>
      <c r="AH194" s="35">
        <f t="shared" si="815"/>
        <v>1404.875</v>
      </c>
      <c r="AI194" s="35">
        <f t="shared" si="815"/>
        <v>1427.5</v>
      </c>
      <c r="AJ194" s="35">
        <f t="shared" si="815"/>
        <v>1450.125</v>
      </c>
      <c r="AK194" s="35">
        <f t="shared" si="815"/>
        <v>1472.75</v>
      </c>
      <c r="AL194" s="35">
        <f t="shared" si="815"/>
        <v>1495.375</v>
      </c>
      <c r="AM194" s="33">
        <f>T194</f>
        <v>1518</v>
      </c>
      <c r="AN194" s="35">
        <f t="shared" ref="AN194:BF194" si="816">AM194+($BG194-$AM194)/($BG$2-$AM$2)</f>
        <v>1497.1</v>
      </c>
      <c r="AO194" s="35">
        <f t="shared" si="816"/>
        <v>1476.1999999999998</v>
      </c>
      <c r="AP194" s="35">
        <f t="shared" si="816"/>
        <v>1455.2999999999997</v>
      </c>
      <c r="AQ194" s="35">
        <f t="shared" si="816"/>
        <v>1434.3999999999996</v>
      </c>
      <c r="AR194" s="35">
        <f t="shared" si="816"/>
        <v>1413.4999999999995</v>
      </c>
      <c r="AS194" s="35">
        <f t="shared" si="816"/>
        <v>1392.5999999999995</v>
      </c>
      <c r="AT194" s="35">
        <f t="shared" si="816"/>
        <v>1371.6999999999994</v>
      </c>
      <c r="AU194" s="35">
        <f t="shared" si="816"/>
        <v>1350.7999999999993</v>
      </c>
      <c r="AV194" s="35">
        <f t="shared" si="816"/>
        <v>1329.8999999999992</v>
      </c>
      <c r="AW194" s="35">
        <f t="shared" si="816"/>
        <v>1308.9999999999991</v>
      </c>
      <c r="AX194" s="35">
        <f t="shared" si="816"/>
        <v>1288.099999999999</v>
      </c>
      <c r="AY194" s="35">
        <f t="shared" si="816"/>
        <v>1267.1999999999989</v>
      </c>
      <c r="AZ194" s="35">
        <f t="shared" si="816"/>
        <v>1246.2999999999988</v>
      </c>
      <c r="BA194" s="35">
        <f t="shared" si="816"/>
        <v>1225.3999999999987</v>
      </c>
      <c r="BB194" s="35">
        <f t="shared" si="816"/>
        <v>1204.4999999999986</v>
      </c>
      <c r="BC194" s="35">
        <f t="shared" si="816"/>
        <v>1183.5999999999985</v>
      </c>
      <c r="BD194" s="35">
        <f t="shared" si="816"/>
        <v>1162.6999999999985</v>
      </c>
      <c r="BE194" s="35">
        <f t="shared" si="816"/>
        <v>1141.7999999999984</v>
      </c>
      <c r="BF194" s="35">
        <f t="shared" si="816"/>
        <v>1120.8999999999983</v>
      </c>
      <c r="BG194" s="33">
        <f>U194</f>
        <v>1100</v>
      </c>
      <c r="BI194" s="34">
        <f t="shared" si="716"/>
        <v>1156</v>
      </c>
      <c r="BJ194" s="35" t="e">
        <f t="shared" ref="BJ194:BX194" si="817">BI194+($BY194-$BI194)/($BY$2-$BI$2)</f>
        <v>#REF!</v>
      </c>
      <c r="BK194" s="35" t="e">
        <f t="shared" si="817"/>
        <v>#REF!</v>
      </c>
      <c r="BL194" s="35" t="e">
        <f t="shared" si="817"/>
        <v>#REF!</v>
      </c>
      <c r="BM194" s="35" t="e">
        <f t="shared" si="817"/>
        <v>#REF!</v>
      </c>
      <c r="BN194" s="35" t="e">
        <f t="shared" si="817"/>
        <v>#REF!</v>
      </c>
      <c r="BO194" s="35" t="e">
        <f t="shared" si="817"/>
        <v>#REF!</v>
      </c>
      <c r="BP194" s="35" t="e">
        <f t="shared" si="817"/>
        <v>#REF!</v>
      </c>
      <c r="BQ194" s="35" t="e">
        <f t="shared" si="817"/>
        <v>#REF!</v>
      </c>
      <c r="BR194" s="35" t="e">
        <f t="shared" si="817"/>
        <v>#REF!</v>
      </c>
      <c r="BS194" s="35" t="e">
        <f t="shared" si="817"/>
        <v>#REF!</v>
      </c>
      <c r="BT194" s="35" t="e">
        <f t="shared" si="817"/>
        <v>#REF!</v>
      </c>
      <c r="BU194" s="35" t="e">
        <f t="shared" si="817"/>
        <v>#REF!</v>
      </c>
      <c r="BV194" s="35" t="e">
        <f t="shared" si="817"/>
        <v>#REF!</v>
      </c>
      <c r="BW194" s="35" t="e">
        <f t="shared" si="817"/>
        <v>#REF!</v>
      </c>
      <c r="BX194" s="35" t="e">
        <f t="shared" si="817"/>
        <v>#REF!</v>
      </c>
      <c r="BY194" s="33" t="e">
        <f>#REF!</f>
        <v>#REF!</v>
      </c>
      <c r="BZ194" s="35" t="e">
        <f t="shared" ref="BZ194:CR194" si="818">BY194+($CS194-$BY194)/($CS$2-$BY$2)</f>
        <v>#REF!</v>
      </c>
      <c r="CA194" s="35" t="e">
        <f t="shared" si="818"/>
        <v>#REF!</v>
      </c>
      <c r="CB194" s="35" t="e">
        <f t="shared" si="818"/>
        <v>#REF!</v>
      </c>
      <c r="CC194" s="35" t="e">
        <f t="shared" si="818"/>
        <v>#REF!</v>
      </c>
      <c r="CD194" s="35" t="e">
        <f t="shared" si="818"/>
        <v>#REF!</v>
      </c>
      <c r="CE194" s="35" t="e">
        <f t="shared" si="818"/>
        <v>#REF!</v>
      </c>
      <c r="CF194" s="35" t="e">
        <f t="shared" si="818"/>
        <v>#REF!</v>
      </c>
      <c r="CG194" s="35" t="e">
        <f t="shared" si="818"/>
        <v>#REF!</v>
      </c>
      <c r="CH194" s="35" t="e">
        <f t="shared" si="818"/>
        <v>#REF!</v>
      </c>
      <c r="CI194" s="35" t="e">
        <f t="shared" si="818"/>
        <v>#REF!</v>
      </c>
      <c r="CJ194" s="35" t="e">
        <f t="shared" si="818"/>
        <v>#REF!</v>
      </c>
      <c r="CK194" s="35" t="e">
        <f t="shared" si="818"/>
        <v>#REF!</v>
      </c>
      <c r="CL194" s="35" t="e">
        <f t="shared" si="818"/>
        <v>#REF!</v>
      </c>
      <c r="CM194" s="35" t="e">
        <f t="shared" si="818"/>
        <v>#REF!</v>
      </c>
      <c r="CN194" s="35" t="e">
        <f t="shared" si="818"/>
        <v>#REF!</v>
      </c>
      <c r="CO194" s="35" t="e">
        <f t="shared" si="818"/>
        <v>#REF!</v>
      </c>
      <c r="CP194" s="35" t="e">
        <f t="shared" si="818"/>
        <v>#REF!</v>
      </c>
      <c r="CQ194" s="35" t="e">
        <f t="shared" si="818"/>
        <v>#REF!</v>
      </c>
      <c r="CR194" s="35" t="e">
        <f t="shared" si="818"/>
        <v>#REF!</v>
      </c>
      <c r="CS194" s="33" t="e">
        <f>#REF!</f>
        <v>#REF!</v>
      </c>
    </row>
    <row r="195" spans="1:97" x14ac:dyDescent="0.35">
      <c r="A195" s="170" t="s">
        <v>252</v>
      </c>
      <c r="B195" s="63" t="s">
        <v>253</v>
      </c>
      <c r="C195" s="281" t="s">
        <v>265</v>
      </c>
      <c r="D195" s="281"/>
      <c r="E195" s="281" t="s">
        <v>255</v>
      </c>
      <c r="F195" s="282" t="s">
        <v>256</v>
      </c>
      <c r="G195" s="283">
        <v>9.9999999999999995E-8</v>
      </c>
      <c r="H195" s="283"/>
      <c r="I195" s="283"/>
      <c r="J195" s="284"/>
      <c r="K195" s="285"/>
      <c r="L195" s="286"/>
      <c r="M195" s="287"/>
      <c r="N195" s="288"/>
      <c r="O195" s="289"/>
      <c r="P195" s="290"/>
      <c r="Q195" s="291"/>
      <c r="R195" s="148">
        <v>350</v>
      </c>
      <c r="S195" s="1">
        <v>0</v>
      </c>
      <c r="T195" s="1">
        <v>472</v>
      </c>
      <c r="U195" s="1">
        <v>1545</v>
      </c>
      <c r="V195" s="1" t="s">
        <v>266</v>
      </c>
      <c r="W195" s="34">
        <f t="shared" si="713"/>
        <v>9.9999999999999995E-8</v>
      </c>
      <c r="X195" s="35">
        <f t="shared" ref="X195:AL195" si="819">W195+($AM195-$W195)/($AM$2-$W$2)</f>
        <v>21.87500009375</v>
      </c>
      <c r="Y195" s="35">
        <f t="shared" si="819"/>
        <v>43.750000087499998</v>
      </c>
      <c r="Z195" s="35">
        <f t="shared" si="819"/>
        <v>65.625000081249993</v>
      </c>
      <c r="AA195" s="35">
        <f t="shared" si="819"/>
        <v>87.500000074999988</v>
      </c>
      <c r="AB195" s="35">
        <f t="shared" si="819"/>
        <v>109.37500006874998</v>
      </c>
      <c r="AC195" s="35">
        <f t="shared" si="819"/>
        <v>131.25000006249999</v>
      </c>
      <c r="AD195" s="35">
        <f t="shared" si="819"/>
        <v>153.12500005625</v>
      </c>
      <c r="AE195" s="35">
        <f t="shared" si="819"/>
        <v>175.00000005000001</v>
      </c>
      <c r="AF195" s="35">
        <f t="shared" si="819"/>
        <v>196.87500004375002</v>
      </c>
      <c r="AG195" s="35">
        <f t="shared" si="819"/>
        <v>218.75000003750003</v>
      </c>
      <c r="AH195" s="35">
        <f t="shared" si="819"/>
        <v>240.62500003125004</v>
      </c>
      <c r="AI195" s="35">
        <f t="shared" si="819"/>
        <v>262.50000002500002</v>
      </c>
      <c r="AJ195" s="35">
        <f t="shared" si="819"/>
        <v>284.37500001875003</v>
      </c>
      <c r="AK195" s="35">
        <f t="shared" si="819"/>
        <v>306.25000001250004</v>
      </c>
      <c r="AL195" s="35">
        <f t="shared" si="819"/>
        <v>328.12500000625005</v>
      </c>
      <c r="AM195" s="33">
        <f>R195</f>
        <v>350</v>
      </c>
      <c r="AN195" s="35">
        <f t="shared" ref="AN195:BF195" si="820">AM195+($BG195-$AM195)/($BG$2-$AM$2)</f>
        <v>332.5</v>
      </c>
      <c r="AO195" s="35">
        <f t="shared" si="820"/>
        <v>315</v>
      </c>
      <c r="AP195" s="35">
        <f t="shared" si="820"/>
        <v>297.5</v>
      </c>
      <c r="AQ195" s="35">
        <f t="shared" si="820"/>
        <v>280</v>
      </c>
      <c r="AR195" s="35">
        <f t="shared" si="820"/>
        <v>262.5</v>
      </c>
      <c r="AS195" s="35">
        <f t="shared" si="820"/>
        <v>245</v>
      </c>
      <c r="AT195" s="35">
        <f t="shared" si="820"/>
        <v>227.5</v>
      </c>
      <c r="AU195" s="35">
        <f t="shared" si="820"/>
        <v>210</v>
      </c>
      <c r="AV195" s="35">
        <f t="shared" si="820"/>
        <v>192.5</v>
      </c>
      <c r="AW195" s="35">
        <f t="shared" si="820"/>
        <v>175</v>
      </c>
      <c r="AX195" s="35">
        <f t="shared" si="820"/>
        <v>157.5</v>
      </c>
      <c r="AY195" s="35">
        <f t="shared" si="820"/>
        <v>140</v>
      </c>
      <c r="AZ195" s="35">
        <f t="shared" si="820"/>
        <v>122.5</v>
      </c>
      <c r="BA195" s="35">
        <f t="shared" si="820"/>
        <v>105</v>
      </c>
      <c r="BB195" s="35">
        <f t="shared" si="820"/>
        <v>87.5</v>
      </c>
      <c r="BC195" s="35">
        <f t="shared" si="820"/>
        <v>70</v>
      </c>
      <c r="BD195" s="35">
        <f t="shared" si="820"/>
        <v>52.5</v>
      </c>
      <c r="BE195" s="35">
        <f t="shared" si="820"/>
        <v>35</v>
      </c>
      <c r="BF195" s="35">
        <f t="shared" si="820"/>
        <v>17.5</v>
      </c>
      <c r="BG195" s="33">
        <f>S195</f>
        <v>0</v>
      </c>
      <c r="BI195" s="34">
        <f t="shared" si="716"/>
        <v>9.9999999999999995E-8</v>
      </c>
      <c r="BJ195" s="35">
        <f t="shared" ref="BJ195:BX195" si="821">BI195+($BY195-$BI195)/($BY$2-$BI$2)</f>
        <v>29.50000009375</v>
      </c>
      <c r="BK195" s="35">
        <f t="shared" si="821"/>
        <v>59.000000087499998</v>
      </c>
      <c r="BL195" s="35">
        <f t="shared" si="821"/>
        <v>88.500000081249993</v>
      </c>
      <c r="BM195" s="35">
        <f t="shared" si="821"/>
        <v>118.00000007499999</v>
      </c>
      <c r="BN195" s="35">
        <f t="shared" si="821"/>
        <v>147.50000006874998</v>
      </c>
      <c r="BO195" s="35">
        <f t="shared" si="821"/>
        <v>177.00000006249999</v>
      </c>
      <c r="BP195" s="35">
        <f t="shared" si="821"/>
        <v>206.50000005625</v>
      </c>
      <c r="BQ195" s="35">
        <f t="shared" si="821"/>
        <v>236.00000005000001</v>
      </c>
      <c r="BR195" s="35">
        <f t="shared" si="821"/>
        <v>265.50000004374999</v>
      </c>
      <c r="BS195" s="35">
        <f t="shared" si="821"/>
        <v>295.0000000375</v>
      </c>
      <c r="BT195" s="35">
        <f t="shared" si="821"/>
        <v>324.50000003125001</v>
      </c>
      <c r="BU195" s="35">
        <f t="shared" si="821"/>
        <v>354.00000002500002</v>
      </c>
      <c r="BV195" s="35">
        <f t="shared" si="821"/>
        <v>383.50000001875003</v>
      </c>
      <c r="BW195" s="35">
        <f t="shared" si="821"/>
        <v>413.00000001250004</v>
      </c>
      <c r="BX195" s="35">
        <f t="shared" si="821"/>
        <v>442.50000000625005</v>
      </c>
      <c r="BY195" s="33">
        <f>$T195</f>
        <v>472</v>
      </c>
      <c r="BZ195" s="35">
        <f t="shared" ref="BZ195:CR195" si="822">BY195+($CS195-$BY195)/($CS$2-$BY$2)</f>
        <v>525.65</v>
      </c>
      <c r="CA195" s="35">
        <f t="shared" si="822"/>
        <v>579.29999999999995</v>
      </c>
      <c r="CB195" s="35">
        <f t="shared" si="822"/>
        <v>632.94999999999993</v>
      </c>
      <c r="CC195" s="35">
        <f t="shared" si="822"/>
        <v>686.59999999999991</v>
      </c>
      <c r="CD195" s="35">
        <f t="shared" si="822"/>
        <v>740.24999999999989</v>
      </c>
      <c r="CE195" s="35">
        <f t="shared" si="822"/>
        <v>793.89999999999986</v>
      </c>
      <c r="CF195" s="35">
        <f t="shared" si="822"/>
        <v>847.54999999999984</v>
      </c>
      <c r="CG195" s="35">
        <f t="shared" si="822"/>
        <v>901.19999999999982</v>
      </c>
      <c r="CH195" s="35">
        <f t="shared" si="822"/>
        <v>954.8499999999998</v>
      </c>
      <c r="CI195" s="35">
        <f t="shared" si="822"/>
        <v>1008.4999999999998</v>
      </c>
      <c r="CJ195" s="35">
        <f t="shared" si="822"/>
        <v>1062.1499999999999</v>
      </c>
      <c r="CK195" s="35">
        <f t="shared" si="822"/>
        <v>1115.8</v>
      </c>
      <c r="CL195" s="35">
        <f t="shared" si="822"/>
        <v>1169.45</v>
      </c>
      <c r="CM195" s="35">
        <f t="shared" si="822"/>
        <v>1223.1000000000001</v>
      </c>
      <c r="CN195" s="35">
        <f t="shared" si="822"/>
        <v>1276.7500000000002</v>
      </c>
      <c r="CO195" s="35">
        <f t="shared" si="822"/>
        <v>1330.4000000000003</v>
      </c>
      <c r="CP195" s="35">
        <f t="shared" si="822"/>
        <v>1384.0500000000004</v>
      </c>
      <c r="CQ195" s="35">
        <f t="shared" si="822"/>
        <v>1437.7000000000005</v>
      </c>
      <c r="CR195" s="35">
        <f t="shared" si="822"/>
        <v>1491.3500000000006</v>
      </c>
      <c r="CS195" s="33">
        <f>$U195</f>
        <v>1545</v>
      </c>
    </row>
    <row r="196" spans="1:97" x14ac:dyDescent="0.35">
      <c r="A196" s="170" t="s">
        <v>252</v>
      </c>
      <c r="B196" s="63" t="s">
        <v>253</v>
      </c>
      <c r="C196" s="281" t="s">
        <v>267</v>
      </c>
      <c r="D196" s="281"/>
      <c r="E196" s="281" t="s">
        <v>255</v>
      </c>
      <c r="F196" s="282" t="s">
        <v>256</v>
      </c>
      <c r="G196" s="283">
        <v>445</v>
      </c>
      <c r="H196" s="283"/>
      <c r="I196" s="283"/>
      <c r="J196" s="284"/>
      <c r="K196" s="285"/>
      <c r="L196" s="286"/>
      <c r="M196" s="287"/>
      <c r="N196" s="288"/>
      <c r="O196" s="289"/>
      <c r="P196" s="290"/>
      <c r="Q196" s="291"/>
      <c r="R196" s="148">
        <v>1409</v>
      </c>
      <c r="S196" s="1">
        <v>1611</v>
      </c>
      <c r="T196" s="1">
        <v>1409</v>
      </c>
      <c r="U196" s="1">
        <v>1611</v>
      </c>
      <c r="V196" s="1" t="s">
        <v>264</v>
      </c>
      <c r="W196" s="34">
        <f t="shared" si="713"/>
        <v>445</v>
      </c>
      <c r="X196" s="35">
        <f t="shared" ref="X196:AL196" si="823">W196+($AM196-$W196)/($AM$2-$W$2)</f>
        <v>505.25</v>
      </c>
      <c r="Y196" s="35">
        <f t="shared" si="823"/>
        <v>565.5</v>
      </c>
      <c r="Z196" s="35">
        <f t="shared" si="823"/>
        <v>625.75</v>
      </c>
      <c r="AA196" s="35">
        <f t="shared" si="823"/>
        <v>686</v>
      </c>
      <c r="AB196" s="35">
        <f t="shared" si="823"/>
        <v>746.25</v>
      </c>
      <c r="AC196" s="35">
        <f t="shared" si="823"/>
        <v>806.5</v>
      </c>
      <c r="AD196" s="35">
        <f t="shared" si="823"/>
        <v>866.75</v>
      </c>
      <c r="AE196" s="35">
        <f t="shared" si="823"/>
        <v>927</v>
      </c>
      <c r="AF196" s="35">
        <f t="shared" si="823"/>
        <v>987.25</v>
      </c>
      <c r="AG196" s="35">
        <f t="shared" si="823"/>
        <v>1047.5</v>
      </c>
      <c r="AH196" s="35">
        <f t="shared" si="823"/>
        <v>1107.75</v>
      </c>
      <c r="AI196" s="35">
        <f t="shared" si="823"/>
        <v>1168</v>
      </c>
      <c r="AJ196" s="35">
        <f t="shared" si="823"/>
        <v>1228.25</v>
      </c>
      <c r="AK196" s="35">
        <f t="shared" si="823"/>
        <v>1288.5</v>
      </c>
      <c r="AL196" s="35">
        <f t="shared" si="823"/>
        <v>1348.75</v>
      </c>
      <c r="AM196" s="33">
        <f>R196</f>
        <v>1409</v>
      </c>
      <c r="AN196" s="35">
        <f t="shared" ref="AN196:BF196" si="824">AM196+($BG196-$AM196)/($BG$2-$AM$2)</f>
        <v>1419.1</v>
      </c>
      <c r="AO196" s="35">
        <f t="shared" si="824"/>
        <v>1429.1999999999998</v>
      </c>
      <c r="AP196" s="35">
        <f t="shared" si="824"/>
        <v>1439.2999999999997</v>
      </c>
      <c r="AQ196" s="35">
        <f t="shared" si="824"/>
        <v>1449.3999999999996</v>
      </c>
      <c r="AR196" s="35">
        <f t="shared" si="824"/>
        <v>1459.4999999999995</v>
      </c>
      <c r="AS196" s="35">
        <f t="shared" si="824"/>
        <v>1469.5999999999995</v>
      </c>
      <c r="AT196" s="35">
        <f t="shared" si="824"/>
        <v>1479.6999999999994</v>
      </c>
      <c r="AU196" s="35">
        <f t="shared" si="824"/>
        <v>1489.7999999999993</v>
      </c>
      <c r="AV196" s="35">
        <f t="shared" si="824"/>
        <v>1499.8999999999992</v>
      </c>
      <c r="AW196" s="35">
        <f t="shared" si="824"/>
        <v>1509.9999999999991</v>
      </c>
      <c r="AX196" s="35">
        <f t="shared" si="824"/>
        <v>1520.099999999999</v>
      </c>
      <c r="AY196" s="35">
        <f t="shared" si="824"/>
        <v>1530.1999999999989</v>
      </c>
      <c r="AZ196" s="35">
        <f t="shared" si="824"/>
        <v>1540.2999999999988</v>
      </c>
      <c r="BA196" s="35">
        <f t="shared" si="824"/>
        <v>1550.3999999999987</v>
      </c>
      <c r="BB196" s="35">
        <f t="shared" si="824"/>
        <v>1560.4999999999986</v>
      </c>
      <c r="BC196" s="35">
        <f t="shared" si="824"/>
        <v>1570.5999999999985</v>
      </c>
      <c r="BD196" s="35">
        <f t="shared" si="824"/>
        <v>1580.6999999999985</v>
      </c>
      <c r="BE196" s="35">
        <f t="shared" si="824"/>
        <v>1590.7999999999984</v>
      </c>
      <c r="BF196" s="35">
        <f t="shared" si="824"/>
        <v>1600.8999999999983</v>
      </c>
      <c r="BG196" s="33">
        <f>S196</f>
        <v>1611</v>
      </c>
      <c r="BI196" s="34">
        <f t="shared" si="716"/>
        <v>445</v>
      </c>
      <c r="BJ196" s="35">
        <f t="shared" ref="BJ196:BX196" si="825">BI196+($BY196-$BI196)/($BY$2-$BI$2)</f>
        <v>505.25</v>
      </c>
      <c r="BK196" s="35">
        <f t="shared" si="825"/>
        <v>565.5</v>
      </c>
      <c r="BL196" s="35">
        <f t="shared" si="825"/>
        <v>625.75</v>
      </c>
      <c r="BM196" s="35">
        <f t="shared" si="825"/>
        <v>686</v>
      </c>
      <c r="BN196" s="35">
        <f t="shared" si="825"/>
        <v>746.25</v>
      </c>
      <c r="BO196" s="35">
        <f t="shared" si="825"/>
        <v>806.5</v>
      </c>
      <c r="BP196" s="35">
        <f t="shared" si="825"/>
        <v>866.75</v>
      </c>
      <c r="BQ196" s="35">
        <f t="shared" si="825"/>
        <v>927</v>
      </c>
      <c r="BR196" s="35">
        <f t="shared" si="825"/>
        <v>987.25</v>
      </c>
      <c r="BS196" s="35">
        <f t="shared" si="825"/>
        <v>1047.5</v>
      </c>
      <c r="BT196" s="35">
        <f t="shared" si="825"/>
        <v>1107.75</v>
      </c>
      <c r="BU196" s="35">
        <f t="shared" si="825"/>
        <v>1168</v>
      </c>
      <c r="BV196" s="35">
        <f t="shared" si="825"/>
        <v>1228.25</v>
      </c>
      <c r="BW196" s="35">
        <f t="shared" si="825"/>
        <v>1288.5</v>
      </c>
      <c r="BX196" s="35">
        <f t="shared" si="825"/>
        <v>1348.75</v>
      </c>
      <c r="BY196" s="33">
        <f>$T196</f>
        <v>1409</v>
      </c>
      <c r="BZ196" s="35">
        <f t="shared" ref="BZ196:CR196" si="826">BY196+($CS196-$BY196)/($CS$2-$BY$2)</f>
        <v>1419.1</v>
      </c>
      <c r="CA196" s="35">
        <f t="shared" si="826"/>
        <v>1429.1999999999998</v>
      </c>
      <c r="CB196" s="35">
        <f t="shared" si="826"/>
        <v>1439.2999999999997</v>
      </c>
      <c r="CC196" s="35">
        <f t="shared" si="826"/>
        <v>1449.3999999999996</v>
      </c>
      <c r="CD196" s="35">
        <f t="shared" si="826"/>
        <v>1459.4999999999995</v>
      </c>
      <c r="CE196" s="35">
        <f t="shared" si="826"/>
        <v>1469.5999999999995</v>
      </c>
      <c r="CF196" s="35">
        <f t="shared" si="826"/>
        <v>1479.6999999999994</v>
      </c>
      <c r="CG196" s="35">
        <f t="shared" si="826"/>
        <v>1489.7999999999993</v>
      </c>
      <c r="CH196" s="35">
        <f t="shared" si="826"/>
        <v>1499.8999999999992</v>
      </c>
      <c r="CI196" s="35">
        <f t="shared" si="826"/>
        <v>1509.9999999999991</v>
      </c>
      <c r="CJ196" s="35">
        <f t="shared" si="826"/>
        <v>1520.099999999999</v>
      </c>
      <c r="CK196" s="35">
        <f t="shared" si="826"/>
        <v>1530.1999999999989</v>
      </c>
      <c r="CL196" s="35">
        <f t="shared" si="826"/>
        <v>1540.2999999999988</v>
      </c>
      <c r="CM196" s="35">
        <f t="shared" si="826"/>
        <v>1550.3999999999987</v>
      </c>
      <c r="CN196" s="35">
        <f t="shared" si="826"/>
        <v>1560.4999999999986</v>
      </c>
      <c r="CO196" s="35">
        <f t="shared" si="826"/>
        <v>1570.5999999999985</v>
      </c>
      <c r="CP196" s="35">
        <f t="shared" si="826"/>
        <v>1580.6999999999985</v>
      </c>
      <c r="CQ196" s="35">
        <f t="shared" si="826"/>
        <v>1590.7999999999984</v>
      </c>
      <c r="CR196" s="35">
        <f t="shared" si="826"/>
        <v>1600.8999999999983</v>
      </c>
      <c r="CS196" s="33">
        <f>$U196</f>
        <v>1611</v>
      </c>
    </row>
    <row r="197" spans="1:97" x14ac:dyDescent="0.35">
      <c r="A197" s="360" t="s">
        <v>252</v>
      </c>
      <c r="B197" s="150" t="s">
        <v>253</v>
      </c>
      <c r="C197" s="151" t="s">
        <v>268</v>
      </c>
      <c r="D197" s="151"/>
      <c r="E197" s="151" t="s">
        <v>255</v>
      </c>
      <c r="F197" s="361" t="s">
        <v>256</v>
      </c>
      <c r="G197" s="362">
        <v>486</v>
      </c>
      <c r="H197" s="362"/>
      <c r="I197" s="362"/>
      <c r="J197" s="363"/>
      <c r="K197" s="364"/>
      <c r="L197" s="365"/>
      <c r="M197" s="366"/>
      <c r="N197" s="367"/>
      <c r="O197" s="368"/>
      <c r="P197" s="369"/>
      <c r="Q197" s="163"/>
      <c r="R197" s="148">
        <v>464</v>
      </c>
      <c r="S197" s="1">
        <v>1133</v>
      </c>
      <c r="T197" s="148">
        <v>464</v>
      </c>
      <c r="U197" s="1">
        <v>1133</v>
      </c>
      <c r="V197" s="1" t="s">
        <v>264</v>
      </c>
      <c r="W197" s="34">
        <f t="shared" si="713"/>
        <v>486</v>
      </c>
      <c r="X197" s="35">
        <f t="shared" ref="X197:AL197" si="827">W197+($AM197-$W197)/($AM$2-$W$2)</f>
        <v>484.625</v>
      </c>
      <c r="Y197" s="35">
        <f t="shared" si="827"/>
        <v>483.25</v>
      </c>
      <c r="Z197" s="35">
        <f t="shared" si="827"/>
        <v>481.875</v>
      </c>
      <c r="AA197" s="35">
        <f t="shared" si="827"/>
        <v>480.5</v>
      </c>
      <c r="AB197" s="35">
        <f t="shared" si="827"/>
        <v>479.125</v>
      </c>
      <c r="AC197" s="35">
        <f t="shared" si="827"/>
        <v>477.75</v>
      </c>
      <c r="AD197" s="35">
        <f t="shared" si="827"/>
        <v>476.375</v>
      </c>
      <c r="AE197" s="35">
        <f t="shared" si="827"/>
        <v>475</v>
      </c>
      <c r="AF197" s="35">
        <f t="shared" si="827"/>
        <v>473.625</v>
      </c>
      <c r="AG197" s="35">
        <f t="shared" si="827"/>
        <v>472.25</v>
      </c>
      <c r="AH197" s="35">
        <f t="shared" si="827"/>
        <v>470.875</v>
      </c>
      <c r="AI197" s="35">
        <f t="shared" si="827"/>
        <v>469.5</v>
      </c>
      <c r="AJ197" s="35">
        <f t="shared" si="827"/>
        <v>468.125</v>
      </c>
      <c r="AK197" s="35">
        <f t="shared" si="827"/>
        <v>466.75</v>
      </c>
      <c r="AL197" s="35">
        <f t="shared" si="827"/>
        <v>465.375</v>
      </c>
      <c r="AM197" s="33">
        <f>R197</f>
        <v>464</v>
      </c>
      <c r="AN197" s="35">
        <f t="shared" ref="AN197:BF197" si="828">AM197+($BG197-$AM197)/($BG$2-$AM$2)</f>
        <v>497.45</v>
      </c>
      <c r="AO197" s="35">
        <f t="shared" si="828"/>
        <v>530.9</v>
      </c>
      <c r="AP197" s="35">
        <f t="shared" si="828"/>
        <v>564.35</v>
      </c>
      <c r="AQ197" s="35">
        <f t="shared" si="828"/>
        <v>597.80000000000007</v>
      </c>
      <c r="AR197" s="35">
        <f t="shared" si="828"/>
        <v>631.25000000000011</v>
      </c>
      <c r="AS197" s="35">
        <f t="shared" si="828"/>
        <v>664.70000000000016</v>
      </c>
      <c r="AT197" s="35">
        <f t="shared" si="828"/>
        <v>698.1500000000002</v>
      </c>
      <c r="AU197" s="35">
        <f t="shared" si="828"/>
        <v>731.60000000000025</v>
      </c>
      <c r="AV197" s="35">
        <f t="shared" si="828"/>
        <v>765.0500000000003</v>
      </c>
      <c r="AW197" s="35">
        <f t="shared" si="828"/>
        <v>798.50000000000034</v>
      </c>
      <c r="AX197" s="35">
        <f t="shared" si="828"/>
        <v>831.95000000000039</v>
      </c>
      <c r="AY197" s="35">
        <f t="shared" si="828"/>
        <v>865.40000000000043</v>
      </c>
      <c r="AZ197" s="35">
        <f t="shared" si="828"/>
        <v>898.85000000000048</v>
      </c>
      <c r="BA197" s="35">
        <f t="shared" si="828"/>
        <v>932.30000000000052</v>
      </c>
      <c r="BB197" s="35">
        <f t="shared" si="828"/>
        <v>965.75000000000057</v>
      </c>
      <c r="BC197" s="35">
        <f t="shared" si="828"/>
        <v>999.20000000000061</v>
      </c>
      <c r="BD197" s="35">
        <f t="shared" si="828"/>
        <v>1032.6500000000005</v>
      </c>
      <c r="BE197" s="35">
        <f t="shared" si="828"/>
        <v>1066.1000000000006</v>
      </c>
      <c r="BF197" s="35">
        <f t="shared" si="828"/>
        <v>1099.5500000000006</v>
      </c>
      <c r="BG197" s="33">
        <f>S197</f>
        <v>1133</v>
      </c>
      <c r="BI197" s="34">
        <f t="shared" si="716"/>
        <v>486</v>
      </c>
      <c r="BJ197" s="35">
        <f t="shared" ref="BJ197:BX197" si="829">BI197+($BY197-$BI197)/($BY$2-$BI$2)</f>
        <v>484.625</v>
      </c>
      <c r="BK197" s="35">
        <f t="shared" si="829"/>
        <v>483.25</v>
      </c>
      <c r="BL197" s="35">
        <f t="shared" si="829"/>
        <v>481.875</v>
      </c>
      <c r="BM197" s="35">
        <f t="shared" si="829"/>
        <v>480.5</v>
      </c>
      <c r="BN197" s="35">
        <f t="shared" si="829"/>
        <v>479.125</v>
      </c>
      <c r="BO197" s="35">
        <f t="shared" si="829"/>
        <v>477.75</v>
      </c>
      <c r="BP197" s="35">
        <f t="shared" si="829"/>
        <v>476.375</v>
      </c>
      <c r="BQ197" s="35">
        <f t="shared" si="829"/>
        <v>475</v>
      </c>
      <c r="BR197" s="35">
        <f t="shared" si="829"/>
        <v>473.625</v>
      </c>
      <c r="BS197" s="35">
        <f t="shared" si="829"/>
        <v>472.25</v>
      </c>
      <c r="BT197" s="35">
        <f t="shared" si="829"/>
        <v>470.875</v>
      </c>
      <c r="BU197" s="35">
        <f t="shared" si="829"/>
        <v>469.5</v>
      </c>
      <c r="BV197" s="35">
        <f t="shared" si="829"/>
        <v>468.125</v>
      </c>
      <c r="BW197" s="35">
        <f t="shared" si="829"/>
        <v>466.75</v>
      </c>
      <c r="BX197" s="35">
        <f t="shared" si="829"/>
        <v>465.375</v>
      </c>
      <c r="BY197" s="33">
        <f>$T197</f>
        <v>464</v>
      </c>
      <c r="BZ197" s="35">
        <f t="shared" ref="BZ197:CR197" si="830">BY197+($CS197-$BY197)/($CS$2-$BY$2)</f>
        <v>497.45</v>
      </c>
      <c r="CA197" s="35">
        <f t="shared" si="830"/>
        <v>530.9</v>
      </c>
      <c r="CB197" s="35">
        <f t="shared" si="830"/>
        <v>564.35</v>
      </c>
      <c r="CC197" s="35">
        <f t="shared" si="830"/>
        <v>597.80000000000007</v>
      </c>
      <c r="CD197" s="35">
        <f t="shared" si="830"/>
        <v>631.25000000000011</v>
      </c>
      <c r="CE197" s="35">
        <f t="shared" si="830"/>
        <v>664.70000000000016</v>
      </c>
      <c r="CF197" s="35">
        <f t="shared" si="830"/>
        <v>698.1500000000002</v>
      </c>
      <c r="CG197" s="35">
        <f t="shared" si="830"/>
        <v>731.60000000000025</v>
      </c>
      <c r="CH197" s="35">
        <f t="shared" si="830"/>
        <v>765.0500000000003</v>
      </c>
      <c r="CI197" s="35">
        <f t="shared" si="830"/>
        <v>798.50000000000034</v>
      </c>
      <c r="CJ197" s="35">
        <f t="shared" si="830"/>
        <v>831.95000000000039</v>
      </c>
      <c r="CK197" s="35">
        <f t="shared" si="830"/>
        <v>865.40000000000043</v>
      </c>
      <c r="CL197" s="35">
        <f t="shared" si="830"/>
        <v>898.85000000000048</v>
      </c>
      <c r="CM197" s="35">
        <f t="shared" si="830"/>
        <v>932.30000000000052</v>
      </c>
      <c r="CN197" s="35">
        <f t="shared" si="830"/>
        <v>965.75000000000057</v>
      </c>
      <c r="CO197" s="35">
        <f t="shared" si="830"/>
        <v>999.20000000000061</v>
      </c>
      <c r="CP197" s="35">
        <f t="shared" si="830"/>
        <v>1032.6500000000005</v>
      </c>
      <c r="CQ197" s="35">
        <f t="shared" si="830"/>
        <v>1066.1000000000006</v>
      </c>
      <c r="CR197" s="35">
        <f t="shared" si="830"/>
        <v>1099.5500000000006</v>
      </c>
      <c r="CS197" s="33">
        <f>$U197</f>
        <v>1133</v>
      </c>
    </row>
    <row r="198" spans="1:97" x14ac:dyDescent="0.35">
      <c r="BI198" s="34">
        <f t="shared" si="716"/>
        <v>0</v>
      </c>
      <c r="BJ198" s="35">
        <f t="shared" ref="BJ198:BX198" si="831">BI198+($BY198-$BI198)/($BY$2-$BI$2)</f>
        <v>0</v>
      </c>
      <c r="BK198" s="35">
        <f t="shared" si="831"/>
        <v>0</v>
      </c>
      <c r="BL198" s="35">
        <f t="shared" si="831"/>
        <v>0</v>
      </c>
      <c r="BM198" s="35">
        <f t="shared" si="831"/>
        <v>0</v>
      </c>
      <c r="BN198" s="35">
        <f t="shared" si="831"/>
        <v>0</v>
      </c>
      <c r="BO198" s="35">
        <f t="shared" si="831"/>
        <v>0</v>
      </c>
      <c r="BP198" s="35">
        <f t="shared" si="831"/>
        <v>0</v>
      </c>
      <c r="BQ198" s="35">
        <f t="shared" si="831"/>
        <v>0</v>
      </c>
      <c r="BR198" s="35">
        <f t="shared" si="831"/>
        <v>0</v>
      </c>
      <c r="BS198" s="35">
        <f t="shared" si="831"/>
        <v>0</v>
      </c>
      <c r="BT198" s="35">
        <f t="shared" si="831"/>
        <v>0</v>
      </c>
      <c r="BU198" s="35">
        <f t="shared" si="831"/>
        <v>0</v>
      </c>
      <c r="BV198" s="35">
        <f t="shared" si="831"/>
        <v>0</v>
      </c>
      <c r="BW198" s="35">
        <f t="shared" si="831"/>
        <v>0</v>
      </c>
      <c r="BX198" s="35">
        <f t="shared" si="831"/>
        <v>0</v>
      </c>
      <c r="BY198" s="33">
        <f>$T198</f>
        <v>0</v>
      </c>
      <c r="BZ198" s="35">
        <f t="shared" ref="BZ198:CR198" si="832">BY198+($CS198-$BY198)/($CS$2-$BY$2)</f>
        <v>0</v>
      </c>
      <c r="CA198" s="35">
        <f t="shared" si="832"/>
        <v>0</v>
      </c>
      <c r="CB198" s="35">
        <f t="shared" si="832"/>
        <v>0</v>
      </c>
      <c r="CC198" s="35">
        <f t="shared" si="832"/>
        <v>0</v>
      </c>
      <c r="CD198" s="35">
        <f t="shared" si="832"/>
        <v>0</v>
      </c>
      <c r="CE198" s="35">
        <f t="shared" si="832"/>
        <v>0</v>
      </c>
      <c r="CF198" s="35">
        <f t="shared" si="832"/>
        <v>0</v>
      </c>
      <c r="CG198" s="35">
        <f t="shared" si="832"/>
        <v>0</v>
      </c>
      <c r="CH198" s="35">
        <f t="shared" si="832"/>
        <v>0</v>
      </c>
      <c r="CI198" s="35">
        <f t="shared" si="832"/>
        <v>0</v>
      </c>
      <c r="CJ198" s="35">
        <f t="shared" si="832"/>
        <v>0</v>
      </c>
      <c r="CK198" s="35">
        <f t="shared" si="832"/>
        <v>0</v>
      </c>
      <c r="CL198" s="35">
        <f t="shared" si="832"/>
        <v>0</v>
      </c>
      <c r="CM198" s="35">
        <f t="shared" si="832"/>
        <v>0</v>
      </c>
      <c r="CN198" s="35">
        <f t="shared" si="832"/>
        <v>0</v>
      </c>
      <c r="CO198" s="35">
        <f t="shared" si="832"/>
        <v>0</v>
      </c>
      <c r="CP198" s="35">
        <f t="shared" si="832"/>
        <v>0</v>
      </c>
      <c r="CQ198" s="35">
        <f t="shared" si="832"/>
        <v>0</v>
      </c>
      <c r="CR198" s="35">
        <f t="shared" si="832"/>
        <v>0</v>
      </c>
      <c r="CS198" s="33">
        <f>$U198</f>
        <v>0</v>
      </c>
    </row>
    <row r="199" spans="1:97" x14ac:dyDescent="0.35">
      <c r="BI199" s="34">
        <f t="shared" si="716"/>
        <v>0</v>
      </c>
      <c r="BJ199" s="35">
        <f t="shared" ref="BJ199:BX199" si="833">BI199+($BY199-$BI199)/($BY$2-$BI$2)</f>
        <v>0</v>
      </c>
      <c r="BK199" s="35">
        <f t="shared" si="833"/>
        <v>0</v>
      </c>
      <c r="BL199" s="35">
        <f t="shared" si="833"/>
        <v>0</v>
      </c>
      <c r="BM199" s="35">
        <f t="shared" si="833"/>
        <v>0</v>
      </c>
      <c r="BN199" s="35">
        <f t="shared" si="833"/>
        <v>0</v>
      </c>
      <c r="BO199" s="35">
        <f t="shared" si="833"/>
        <v>0</v>
      </c>
      <c r="BP199" s="35">
        <f t="shared" si="833"/>
        <v>0</v>
      </c>
      <c r="BQ199" s="35">
        <f t="shared" si="833"/>
        <v>0</v>
      </c>
      <c r="BR199" s="35">
        <f t="shared" si="833"/>
        <v>0</v>
      </c>
      <c r="BS199" s="35">
        <f t="shared" si="833"/>
        <v>0</v>
      </c>
      <c r="BT199" s="35">
        <f t="shared" si="833"/>
        <v>0</v>
      </c>
      <c r="BU199" s="35">
        <f t="shared" si="833"/>
        <v>0</v>
      </c>
      <c r="BV199" s="35">
        <f t="shared" si="833"/>
        <v>0</v>
      </c>
      <c r="BW199" s="35">
        <f t="shared" si="833"/>
        <v>0</v>
      </c>
      <c r="BX199" s="35">
        <f t="shared" si="833"/>
        <v>0</v>
      </c>
      <c r="BY199" s="33">
        <f>$T199</f>
        <v>0</v>
      </c>
      <c r="BZ199" s="35">
        <f t="shared" ref="BZ199:CR199" si="834">BY199+($CS199-$BY199)/($CS$2-$BY$2)</f>
        <v>0</v>
      </c>
      <c r="CA199" s="35">
        <f t="shared" si="834"/>
        <v>0</v>
      </c>
      <c r="CB199" s="35">
        <f t="shared" si="834"/>
        <v>0</v>
      </c>
      <c r="CC199" s="35">
        <f t="shared" si="834"/>
        <v>0</v>
      </c>
      <c r="CD199" s="35">
        <f t="shared" si="834"/>
        <v>0</v>
      </c>
      <c r="CE199" s="35">
        <f t="shared" si="834"/>
        <v>0</v>
      </c>
      <c r="CF199" s="35">
        <f t="shared" si="834"/>
        <v>0</v>
      </c>
      <c r="CG199" s="35">
        <f t="shared" si="834"/>
        <v>0</v>
      </c>
      <c r="CH199" s="35">
        <f t="shared" si="834"/>
        <v>0</v>
      </c>
      <c r="CI199" s="35">
        <f t="shared" si="834"/>
        <v>0</v>
      </c>
      <c r="CJ199" s="35">
        <f t="shared" si="834"/>
        <v>0</v>
      </c>
      <c r="CK199" s="35">
        <f t="shared" si="834"/>
        <v>0</v>
      </c>
      <c r="CL199" s="35">
        <f t="shared" si="834"/>
        <v>0</v>
      </c>
      <c r="CM199" s="35">
        <f t="shared" si="834"/>
        <v>0</v>
      </c>
      <c r="CN199" s="35">
        <f t="shared" si="834"/>
        <v>0</v>
      </c>
      <c r="CO199" s="35">
        <f t="shared" si="834"/>
        <v>0</v>
      </c>
      <c r="CP199" s="35">
        <f t="shared" si="834"/>
        <v>0</v>
      </c>
      <c r="CQ199" s="35">
        <f t="shared" si="834"/>
        <v>0</v>
      </c>
      <c r="CR199" s="35">
        <f t="shared" si="834"/>
        <v>0</v>
      </c>
      <c r="CS199" s="33">
        <f>$U199</f>
        <v>0</v>
      </c>
    </row>
  </sheetData>
  <mergeCells count="15">
    <mergeCell ref="N1:O1"/>
    <mergeCell ref="P1:Q1"/>
    <mergeCell ref="R1:S1"/>
    <mergeCell ref="T1:U1"/>
    <mergeCell ref="F149:G156"/>
    <mergeCell ref="F1:F2"/>
    <mergeCell ref="G1:G2"/>
    <mergeCell ref="H1:I1"/>
    <mergeCell ref="J1:K1"/>
    <mergeCell ref="L1:M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D41 C188:C197" xr:uid="{00000000-0002-0000-00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AU75"/>
  <sheetViews>
    <sheetView zoomScale="67" zoomScaleNormal="67" workbookViewId="0">
      <selection activeCell="D64" sqref="D64"/>
    </sheetView>
  </sheetViews>
  <sheetFormatPr baseColWidth="10" defaultColWidth="8.7265625" defaultRowHeight="14.5" x14ac:dyDescent="0.35"/>
  <cols>
    <col min="1" max="4" width="8.7265625" customWidth="1"/>
    <col min="5" max="5" width="16.26953125" customWidth="1"/>
    <col min="6" max="1025" width="8.7265625" customWidth="1"/>
  </cols>
  <sheetData>
    <row r="2" spans="4:41" x14ac:dyDescent="0.35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4:41" x14ac:dyDescent="0.35">
      <c r="D3" s="402" t="s">
        <v>269</v>
      </c>
      <c r="E3" t="str">
        <f>'Hypothèses - scénario'!C194</f>
        <v>Eolien - terrestre</v>
      </c>
      <c r="F3" s="370">
        <f>'Hypothèses - scénario'!G194</f>
        <v>1156</v>
      </c>
      <c r="G3" s="370">
        <f t="shared" ref="G3:T3" si="0">F3+($U3-$F3)/15</f>
        <v>1180.1333333333334</v>
      </c>
      <c r="H3" s="370">
        <f t="shared" si="0"/>
        <v>1204.2666666666669</v>
      </c>
      <c r="I3" s="370">
        <f t="shared" si="0"/>
        <v>1228.4000000000003</v>
      </c>
      <c r="J3" s="370">
        <f t="shared" si="0"/>
        <v>1252.5333333333338</v>
      </c>
      <c r="K3" s="370">
        <f t="shared" si="0"/>
        <v>1276.6666666666672</v>
      </c>
      <c r="L3" s="370">
        <f t="shared" si="0"/>
        <v>1300.8000000000006</v>
      </c>
      <c r="M3" s="370">
        <f t="shared" si="0"/>
        <v>1324.9333333333341</v>
      </c>
      <c r="N3" s="370">
        <f t="shared" si="0"/>
        <v>1349.0666666666675</v>
      </c>
      <c r="O3" s="370">
        <f t="shared" si="0"/>
        <v>1373.200000000001</v>
      </c>
      <c r="P3" s="370">
        <f t="shared" si="0"/>
        <v>1397.3333333333344</v>
      </c>
      <c r="Q3" s="370">
        <f t="shared" si="0"/>
        <v>1421.4666666666678</v>
      </c>
      <c r="R3" s="370">
        <f t="shared" si="0"/>
        <v>1445.6000000000013</v>
      </c>
      <c r="S3" s="370">
        <f t="shared" si="0"/>
        <v>1469.7333333333347</v>
      </c>
      <c r="T3" s="370">
        <f t="shared" si="0"/>
        <v>1493.8666666666682</v>
      </c>
      <c r="U3">
        <f>'Hypothèses - scénario'!R194</f>
        <v>1518</v>
      </c>
      <c r="V3">
        <f t="shared" ref="V3:AN3" si="1">U3+($AO3-$U3)/20</f>
        <v>1497.1</v>
      </c>
      <c r="W3">
        <f t="shared" si="1"/>
        <v>1476.1999999999998</v>
      </c>
      <c r="X3">
        <f t="shared" si="1"/>
        <v>1455.2999999999997</v>
      </c>
      <c r="Y3">
        <f t="shared" si="1"/>
        <v>1434.3999999999996</v>
      </c>
      <c r="Z3">
        <f t="shared" si="1"/>
        <v>1413.4999999999995</v>
      </c>
      <c r="AA3">
        <f t="shared" si="1"/>
        <v>1392.5999999999995</v>
      </c>
      <c r="AB3">
        <f t="shared" si="1"/>
        <v>1371.6999999999994</v>
      </c>
      <c r="AC3">
        <f t="shared" si="1"/>
        <v>1350.7999999999993</v>
      </c>
      <c r="AD3">
        <f t="shared" si="1"/>
        <v>1329.8999999999992</v>
      </c>
      <c r="AE3">
        <f t="shared" si="1"/>
        <v>1308.9999999999991</v>
      </c>
      <c r="AF3">
        <f t="shared" si="1"/>
        <v>1288.099999999999</v>
      </c>
      <c r="AG3">
        <f t="shared" si="1"/>
        <v>1267.1999999999989</v>
      </c>
      <c r="AH3">
        <f t="shared" si="1"/>
        <v>1246.2999999999988</v>
      </c>
      <c r="AI3">
        <f t="shared" si="1"/>
        <v>1225.3999999999987</v>
      </c>
      <c r="AJ3">
        <f t="shared" si="1"/>
        <v>1204.4999999999986</v>
      </c>
      <c r="AK3">
        <f t="shared" si="1"/>
        <v>1183.5999999999985</v>
      </c>
      <c r="AL3">
        <f t="shared" si="1"/>
        <v>1162.6999999999985</v>
      </c>
      <c r="AM3">
        <f t="shared" si="1"/>
        <v>1141.7999999999984</v>
      </c>
      <c r="AN3">
        <f t="shared" si="1"/>
        <v>1120.8999999999983</v>
      </c>
      <c r="AO3">
        <f>'Hypothèses - scénario'!S194</f>
        <v>1100</v>
      </c>
    </row>
    <row r="4" spans="4:41" x14ac:dyDescent="0.35">
      <c r="D4" s="402"/>
      <c r="E4" t="str">
        <f>'Hypothèses - scénario'!C195</f>
        <v>Eolien - off shore</v>
      </c>
      <c r="F4" s="370">
        <f>'Hypothèses - scénario'!G195</f>
        <v>9.9999999999999995E-8</v>
      </c>
      <c r="G4" s="370">
        <f t="shared" ref="G4:T4" si="2">F4+($U4-$F4)/15</f>
        <v>23.333333426666666</v>
      </c>
      <c r="H4" s="370">
        <f t="shared" si="2"/>
        <v>46.666666753333331</v>
      </c>
      <c r="I4" s="370">
        <f t="shared" si="2"/>
        <v>70.000000079999992</v>
      </c>
      <c r="J4" s="370">
        <f t="shared" si="2"/>
        <v>93.333333406666654</v>
      </c>
      <c r="K4" s="370">
        <f t="shared" si="2"/>
        <v>116.66666673333332</v>
      </c>
      <c r="L4" s="370">
        <f t="shared" si="2"/>
        <v>140.00000005999999</v>
      </c>
      <c r="M4" s="370">
        <f t="shared" si="2"/>
        <v>163.33333338666665</v>
      </c>
      <c r="N4" s="370">
        <f t="shared" si="2"/>
        <v>186.66666671333331</v>
      </c>
      <c r="O4" s="370">
        <f t="shared" si="2"/>
        <v>210.00000003999997</v>
      </c>
      <c r="P4" s="370">
        <f t="shared" si="2"/>
        <v>233.33333336666664</v>
      </c>
      <c r="Q4" s="370">
        <f t="shared" si="2"/>
        <v>256.6666666933333</v>
      </c>
      <c r="R4" s="370">
        <f t="shared" si="2"/>
        <v>280.00000001999996</v>
      </c>
      <c r="S4" s="370">
        <f t="shared" si="2"/>
        <v>303.33333334666662</v>
      </c>
      <c r="T4" s="370">
        <f t="shared" si="2"/>
        <v>326.66666667333328</v>
      </c>
      <c r="U4">
        <v>350</v>
      </c>
      <c r="V4">
        <v>0</v>
      </c>
      <c r="W4">
        <f t="shared" ref="W4:AO4" si="3">V4</f>
        <v>0</v>
      </c>
      <c r="X4">
        <f t="shared" si="3"/>
        <v>0</v>
      </c>
      <c r="Y4">
        <f t="shared" si="3"/>
        <v>0</v>
      </c>
      <c r="Z4">
        <f t="shared" si="3"/>
        <v>0</v>
      </c>
      <c r="AA4">
        <f t="shared" si="3"/>
        <v>0</v>
      </c>
      <c r="AB4">
        <f t="shared" si="3"/>
        <v>0</v>
      </c>
      <c r="AC4">
        <f t="shared" si="3"/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O4">
        <f t="shared" si="3"/>
        <v>0</v>
      </c>
    </row>
    <row r="5" spans="4:41" x14ac:dyDescent="0.35">
      <c r="D5" s="402"/>
      <c r="E5" t="str">
        <f>'Hypothèses - scénario'!C196</f>
        <v>Photovoltaïque - au sol</v>
      </c>
      <c r="F5" s="370">
        <f>'Hypothèses - scénario'!G196</f>
        <v>445</v>
      </c>
      <c r="G5" s="370">
        <f t="shared" ref="G5:T5" si="4">F5+($U5-$F5)/15</f>
        <v>509.26666666666665</v>
      </c>
      <c r="H5" s="370">
        <f t="shared" si="4"/>
        <v>573.5333333333333</v>
      </c>
      <c r="I5" s="370">
        <f t="shared" si="4"/>
        <v>637.79999999999995</v>
      </c>
      <c r="J5" s="370">
        <f t="shared" si="4"/>
        <v>702.06666666666661</v>
      </c>
      <c r="K5" s="370">
        <f t="shared" si="4"/>
        <v>766.33333333333326</v>
      </c>
      <c r="L5" s="370">
        <f t="shared" si="4"/>
        <v>830.59999999999991</v>
      </c>
      <c r="M5" s="370">
        <f t="shared" si="4"/>
        <v>894.86666666666656</v>
      </c>
      <c r="N5" s="370">
        <f t="shared" si="4"/>
        <v>959.13333333333321</v>
      </c>
      <c r="O5" s="370">
        <f t="shared" si="4"/>
        <v>1023.3999999999999</v>
      </c>
      <c r="P5" s="370">
        <f t="shared" si="4"/>
        <v>1087.6666666666665</v>
      </c>
      <c r="Q5" s="370">
        <f t="shared" si="4"/>
        <v>1151.9333333333332</v>
      </c>
      <c r="R5" s="370">
        <f t="shared" si="4"/>
        <v>1216.1999999999998</v>
      </c>
      <c r="S5" s="370">
        <f t="shared" si="4"/>
        <v>1280.4666666666665</v>
      </c>
      <c r="T5" s="370">
        <f t="shared" si="4"/>
        <v>1344.7333333333331</v>
      </c>
      <c r="U5">
        <f>'Hypothèses - scénario'!R196</f>
        <v>1409</v>
      </c>
      <c r="V5">
        <f t="shared" ref="V5:AN5" si="5">U5+($AO5-$U5)/20</f>
        <v>1419.1</v>
      </c>
      <c r="W5">
        <f t="shared" si="5"/>
        <v>1429.1999999999998</v>
      </c>
      <c r="X5">
        <f t="shared" si="5"/>
        <v>1439.2999999999997</v>
      </c>
      <c r="Y5">
        <f t="shared" si="5"/>
        <v>1449.3999999999996</v>
      </c>
      <c r="Z5">
        <f t="shared" si="5"/>
        <v>1459.4999999999995</v>
      </c>
      <c r="AA5">
        <f t="shared" si="5"/>
        <v>1469.5999999999995</v>
      </c>
      <c r="AB5">
        <f t="shared" si="5"/>
        <v>1479.6999999999994</v>
      </c>
      <c r="AC5">
        <f t="shared" si="5"/>
        <v>1489.7999999999993</v>
      </c>
      <c r="AD5">
        <f t="shared" si="5"/>
        <v>1499.8999999999992</v>
      </c>
      <c r="AE5">
        <f t="shared" si="5"/>
        <v>1509.9999999999991</v>
      </c>
      <c r="AF5">
        <f t="shared" si="5"/>
        <v>1520.099999999999</v>
      </c>
      <c r="AG5">
        <f t="shared" si="5"/>
        <v>1530.1999999999989</v>
      </c>
      <c r="AH5">
        <f t="shared" si="5"/>
        <v>1540.2999999999988</v>
      </c>
      <c r="AI5">
        <f t="shared" si="5"/>
        <v>1550.3999999999987</v>
      </c>
      <c r="AJ5">
        <f t="shared" si="5"/>
        <v>1560.4999999999986</v>
      </c>
      <c r="AK5">
        <f t="shared" si="5"/>
        <v>1570.5999999999985</v>
      </c>
      <c r="AL5">
        <f t="shared" si="5"/>
        <v>1580.6999999999985</v>
      </c>
      <c r="AM5">
        <f t="shared" si="5"/>
        <v>1590.7999999999984</v>
      </c>
      <c r="AN5">
        <f t="shared" si="5"/>
        <v>1600.8999999999983</v>
      </c>
      <c r="AO5">
        <f>'Hypothèses - scénario'!S196</f>
        <v>1611</v>
      </c>
    </row>
    <row r="6" spans="4:41" x14ac:dyDescent="0.35">
      <c r="D6" s="402"/>
      <c r="E6" t="str">
        <f>'Hypothèses - scénario'!C197</f>
        <v>Photovoltaïque - Toiture</v>
      </c>
      <c r="F6" s="370">
        <f>'Hypothèses - scénario'!G197</f>
        <v>486</v>
      </c>
      <c r="G6" s="370">
        <f t="shared" ref="G6:T6" si="6">F6+($U6-$F6)/15</f>
        <v>484.53333333333336</v>
      </c>
      <c r="H6" s="370">
        <f t="shared" si="6"/>
        <v>483.06666666666672</v>
      </c>
      <c r="I6" s="370">
        <f t="shared" si="6"/>
        <v>481.60000000000008</v>
      </c>
      <c r="J6" s="370">
        <f t="shared" si="6"/>
        <v>480.13333333333344</v>
      </c>
      <c r="K6" s="370">
        <f t="shared" si="6"/>
        <v>478.6666666666668</v>
      </c>
      <c r="L6" s="370">
        <f t="shared" si="6"/>
        <v>477.20000000000016</v>
      </c>
      <c r="M6" s="370">
        <f t="shared" si="6"/>
        <v>475.73333333333352</v>
      </c>
      <c r="N6" s="370">
        <f t="shared" si="6"/>
        <v>474.26666666666688</v>
      </c>
      <c r="O6" s="370">
        <f t="shared" si="6"/>
        <v>472.80000000000024</v>
      </c>
      <c r="P6" s="370">
        <f t="shared" si="6"/>
        <v>471.3333333333336</v>
      </c>
      <c r="Q6" s="370">
        <f t="shared" si="6"/>
        <v>469.86666666666696</v>
      </c>
      <c r="R6" s="370">
        <f t="shared" si="6"/>
        <v>468.40000000000032</v>
      </c>
      <c r="S6" s="370">
        <f t="shared" si="6"/>
        <v>466.93333333333368</v>
      </c>
      <c r="T6" s="370">
        <f t="shared" si="6"/>
        <v>465.46666666666704</v>
      </c>
      <c r="U6">
        <f>'Hypothèses - scénario'!R197</f>
        <v>464</v>
      </c>
      <c r="V6" s="370">
        <f t="shared" ref="V6:AN6" si="7">U6+($AO6-$U6)/20</f>
        <v>497.45</v>
      </c>
      <c r="W6" s="370">
        <f t="shared" si="7"/>
        <v>530.9</v>
      </c>
      <c r="X6" s="370">
        <f t="shared" si="7"/>
        <v>564.35</v>
      </c>
      <c r="Y6" s="370">
        <f t="shared" si="7"/>
        <v>597.80000000000007</v>
      </c>
      <c r="Z6" s="370">
        <f t="shared" si="7"/>
        <v>631.25000000000011</v>
      </c>
      <c r="AA6" s="370">
        <f t="shared" si="7"/>
        <v>664.70000000000016</v>
      </c>
      <c r="AB6" s="370">
        <f t="shared" si="7"/>
        <v>698.1500000000002</v>
      </c>
      <c r="AC6" s="370">
        <f t="shared" si="7"/>
        <v>731.60000000000025</v>
      </c>
      <c r="AD6" s="370">
        <f t="shared" si="7"/>
        <v>765.0500000000003</v>
      </c>
      <c r="AE6" s="370">
        <f t="shared" si="7"/>
        <v>798.50000000000034</v>
      </c>
      <c r="AF6" s="370">
        <f t="shared" si="7"/>
        <v>831.95000000000039</v>
      </c>
      <c r="AG6" s="370">
        <f t="shared" si="7"/>
        <v>865.40000000000043</v>
      </c>
      <c r="AH6" s="370">
        <f t="shared" si="7"/>
        <v>898.85000000000048</v>
      </c>
      <c r="AI6" s="370">
        <f t="shared" si="7"/>
        <v>932.30000000000052</v>
      </c>
      <c r="AJ6" s="370">
        <f t="shared" si="7"/>
        <v>965.75000000000057</v>
      </c>
      <c r="AK6" s="370">
        <f t="shared" si="7"/>
        <v>999.20000000000061</v>
      </c>
      <c r="AL6" s="370">
        <f t="shared" si="7"/>
        <v>1032.6500000000005</v>
      </c>
      <c r="AM6" s="370">
        <f t="shared" si="7"/>
        <v>1066.1000000000006</v>
      </c>
      <c r="AN6" s="370">
        <f t="shared" si="7"/>
        <v>1099.5500000000006</v>
      </c>
      <c r="AO6">
        <f>'Hypothèses - scénario'!S197</f>
        <v>1133</v>
      </c>
    </row>
    <row r="7" spans="4:41" x14ac:dyDescent="0.35">
      <c r="D7" s="402" t="s">
        <v>13</v>
      </c>
      <c r="E7" t="str">
        <f>'Hypothèses - scénario'!C194</f>
        <v>Eolien - terrestre</v>
      </c>
      <c r="F7" s="370">
        <f>'Hypothèses - scénario'!G194</f>
        <v>1156</v>
      </c>
      <c r="G7" s="370">
        <f t="shared" ref="G7:T7" si="8">F7+($U7-$F7)/15</f>
        <v>1180.1333333333334</v>
      </c>
      <c r="H7" s="370">
        <f t="shared" si="8"/>
        <v>1204.2666666666669</v>
      </c>
      <c r="I7" s="370">
        <f t="shared" si="8"/>
        <v>1228.4000000000003</v>
      </c>
      <c r="J7" s="370">
        <f t="shared" si="8"/>
        <v>1252.5333333333338</v>
      </c>
      <c r="K7" s="370">
        <f t="shared" si="8"/>
        <v>1276.6666666666672</v>
      </c>
      <c r="L7" s="370">
        <f t="shared" si="8"/>
        <v>1300.8000000000006</v>
      </c>
      <c r="M7" s="370">
        <f t="shared" si="8"/>
        <v>1324.9333333333341</v>
      </c>
      <c r="N7" s="370">
        <f t="shared" si="8"/>
        <v>1349.0666666666675</v>
      </c>
      <c r="O7" s="370">
        <f t="shared" si="8"/>
        <v>1373.200000000001</v>
      </c>
      <c r="P7" s="370">
        <f t="shared" si="8"/>
        <v>1397.3333333333344</v>
      </c>
      <c r="Q7" s="370">
        <f t="shared" si="8"/>
        <v>1421.4666666666678</v>
      </c>
      <c r="R7" s="370">
        <f t="shared" si="8"/>
        <v>1445.6000000000013</v>
      </c>
      <c r="S7" s="370">
        <f t="shared" si="8"/>
        <v>1469.7333333333347</v>
      </c>
      <c r="T7" s="370">
        <f t="shared" si="8"/>
        <v>1493.8666666666682</v>
      </c>
      <c r="U7">
        <f>'Hypothèses - scénario'!T194</f>
        <v>1518</v>
      </c>
      <c r="V7" s="370">
        <f t="shared" ref="V7:AN7" si="9">U7+($AO7-$U7)/20</f>
        <v>1497.1</v>
      </c>
      <c r="W7" s="370">
        <f t="shared" si="9"/>
        <v>1476.1999999999998</v>
      </c>
      <c r="X7" s="370">
        <f t="shared" si="9"/>
        <v>1455.2999999999997</v>
      </c>
      <c r="Y7" s="370">
        <f t="shared" si="9"/>
        <v>1434.3999999999996</v>
      </c>
      <c r="Z7" s="370">
        <f t="shared" si="9"/>
        <v>1413.4999999999995</v>
      </c>
      <c r="AA7" s="370">
        <f t="shared" si="9"/>
        <v>1392.5999999999995</v>
      </c>
      <c r="AB7" s="370">
        <f t="shared" si="9"/>
        <v>1371.6999999999994</v>
      </c>
      <c r="AC7" s="370">
        <f t="shared" si="9"/>
        <v>1350.7999999999993</v>
      </c>
      <c r="AD7" s="370">
        <f t="shared" si="9"/>
        <v>1329.8999999999992</v>
      </c>
      <c r="AE7" s="370">
        <f t="shared" si="9"/>
        <v>1308.9999999999991</v>
      </c>
      <c r="AF7" s="370">
        <f t="shared" si="9"/>
        <v>1288.099999999999</v>
      </c>
      <c r="AG7" s="370">
        <f t="shared" si="9"/>
        <v>1267.1999999999989</v>
      </c>
      <c r="AH7" s="370">
        <f t="shared" si="9"/>
        <v>1246.2999999999988</v>
      </c>
      <c r="AI7" s="370">
        <f t="shared" si="9"/>
        <v>1225.3999999999987</v>
      </c>
      <c r="AJ7" s="370">
        <f t="shared" si="9"/>
        <v>1204.4999999999986</v>
      </c>
      <c r="AK7" s="370">
        <f t="shared" si="9"/>
        <v>1183.5999999999985</v>
      </c>
      <c r="AL7" s="370">
        <f t="shared" si="9"/>
        <v>1162.6999999999985</v>
      </c>
      <c r="AM7" s="370">
        <f t="shared" si="9"/>
        <v>1141.7999999999984</v>
      </c>
      <c r="AN7" s="370">
        <f t="shared" si="9"/>
        <v>1120.8999999999983</v>
      </c>
      <c r="AO7">
        <f>'Hypothèses - scénario'!U194</f>
        <v>1100</v>
      </c>
    </row>
    <row r="8" spans="4:41" x14ac:dyDescent="0.35">
      <c r="D8" s="402"/>
      <c r="E8" t="str">
        <f>'Hypothèses - scénario'!C195</f>
        <v>Eolien - off shore</v>
      </c>
      <c r="F8" s="370">
        <f>'Hypothèses - scénario'!G195</f>
        <v>9.9999999999999995E-8</v>
      </c>
      <c r="G8" s="370">
        <f t="shared" ref="G8:T8" si="10">F8+($U8-$F8)/15</f>
        <v>31.466666759999999</v>
      </c>
      <c r="H8" s="370">
        <f t="shared" si="10"/>
        <v>62.933333419999997</v>
      </c>
      <c r="I8" s="370">
        <f t="shared" si="10"/>
        <v>94.400000079999998</v>
      </c>
      <c r="J8" s="370">
        <f t="shared" si="10"/>
        <v>125.86666674</v>
      </c>
      <c r="K8" s="370">
        <f t="shared" si="10"/>
        <v>157.33333339999999</v>
      </c>
      <c r="L8" s="370">
        <f t="shared" si="10"/>
        <v>188.80000005999997</v>
      </c>
      <c r="M8" s="370">
        <f t="shared" si="10"/>
        <v>220.26666671999996</v>
      </c>
      <c r="N8" s="370">
        <f t="shared" si="10"/>
        <v>251.73333337999995</v>
      </c>
      <c r="O8" s="370">
        <f t="shared" si="10"/>
        <v>283.20000003999996</v>
      </c>
      <c r="P8" s="370">
        <f t="shared" si="10"/>
        <v>314.66666669999995</v>
      </c>
      <c r="Q8" s="370">
        <f t="shared" si="10"/>
        <v>346.13333335999994</v>
      </c>
      <c r="R8" s="370">
        <f t="shared" si="10"/>
        <v>377.60000001999992</v>
      </c>
      <c r="S8" s="370">
        <f t="shared" si="10"/>
        <v>409.06666667999991</v>
      </c>
      <c r="T8" s="370">
        <f t="shared" si="10"/>
        <v>440.5333333399999</v>
      </c>
      <c r="U8">
        <f>'Hypothèses - scénario'!T195</f>
        <v>472</v>
      </c>
      <c r="V8" s="370">
        <f t="shared" ref="V8:AN8" si="11">U8+($AO8-$U8)/20</f>
        <v>525.65</v>
      </c>
      <c r="W8" s="370">
        <f t="shared" si="11"/>
        <v>579.29999999999995</v>
      </c>
      <c r="X8" s="370">
        <f t="shared" si="11"/>
        <v>632.94999999999993</v>
      </c>
      <c r="Y8" s="370">
        <f t="shared" si="11"/>
        <v>686.59999999999991</v>
      </c>
      <c r="Z8" s="370">
        <f t="shared" si="11"/>
        <v>740.24999999999989</v>
      </c>
      <c r="AA8" s="370">
        <f t="shared" si="11"/>
        <v>793.89999999999986</v>
      </c>
      <c r="AB8" s="370">
        <f t="shared" si="11"/>
        <v>847.54999999999984</v>
      </c>
      <c r="AC8" s="370">
        <f t="shared" si="11"/>
        <v>901.19999999999982</v>
      </c>
      <c r="AD8" s="370">
        <f t="shared" si="11"/>
        <v>954.8499999999998</v>
      </c>
      <c r="AE8" s="370">
        <f t="shared" si="11"/>
        <v>1008.4999999999998</v>
      </c>
      <c r="AF8" s="370">
        <f t="shared" si="11"/>
        <v>1062.1499999999999</v>
      </c>
      <c r="AG8" s="370">
        <f t="shared" si="11"/>
        <v>1115.8</v>
      </c>
      <c r="AH8" s="370">
        <f t="shared" si="11"/>
        <v>1169.45</v>
      </c>
      <c r="AI8" s="370">
        <f t="shared" si="11"/>
        <v>1223.1000000000001</v>
      </c>
      <c r="AJ8" s="370">
        <f t="shared" si="11"/>
        <v>1276.7500000000002</v>
      </c>
      <c r="AK8" s="370">
        <f t="shared" si="11"/>
        <v>1330.4000000000003</v>
      </c>
      <c r="AL8" s="370">
        <f t="shared" si="11"/>
        <v>1384.0500000000004</v>
      </c>
      <c r="AM8" s="370">
        <f t="shared" si="11"/>
        <v>1437.7000000000005</v>
      </c>
      <c r="AN8" s="370">
        <f t="shared" si="11"/>
        <v>1491.3500000000006</v>
      </c>
      <c r="AO8">
        <f>'Hypothèses - scénario'!U195</f>
        <v>1545</v>
      </c>
    </row>
    <row r="9" spans="4:41" x14ac:dyDescent="0.35">
      <c r="D9" s="402"/>
      <c r="E9" t="str">
        <f>'Hypothèses - scénario'!C196</f>
        <v>Photovoltaïque - au sol</v>
      </c>
      <c r="F9" s="370">
        <f>'Hypothèses - scénario'!G196</f>
        <v>445</v>
      </c>
      <c r="G9" s="370">
        <f t="shared" ref="G9:T9" si="12">F9+($U9-$F9)/15</f>
        <v>509.26666666666665</v>
      </c>
      <c r="H9" s="370">
        <f t="shared" si="12"/>
        <v>573.5333333333333</v>
      </c>
      <c r="I9" s="370">
        <f t="shared" si="12"/>
        <v>637.79999999999995</v>
      </c>
      <c r="J9" s="370">
        <f t="shared" si="12"/>
        <v>702.06666666666661</v>
      </c>
      <c r="K9" s="370">
        <f t="shared" si="12"/>
        <v>766.33333333333326</v>
      </c>
      <c r="L9" s="370">
        <f t="shared" si="12"/>
        <v>830.59999999999991</v>
      </c>
      <c r="M9" s="370">
        <f t="shared" si="12"/>
        <v>894.86666666666656</v>
      </c>
      <c r="N9" s="370">
        <f t="shared" si="12"/>
        <v>959.13333333333321</v>
      </c>
      <c r="O9" s="370">
        <f t="shared" si="12"/>
        <v>1023.3999999999999</v>
      </c>
      <c r="P9" s="370">
        <f t="shared" si="12"/>
        <v>1087.6666666666665</v>
      </c>
      <c r="Q9" s="370">
        <f t="shared" si="12"/>
        <v>1151.9333333333332</v>
      </c>
      <c r="R9" s="370">
        <f t="shared" si="12"/>
        <v>1216.1999999999998</v>
      </c>
      <c r="S9" s="370">
        <f t="shared" si="12"/>
        <v>1280.4666666666665</v>
      </c>
      <c r="T9" s="370">
        <f t="shared" si="12"/>
        <v>1344.7333333333331</v>
      </c>
      <c r="U9">
        <f>'Hypothèses - scénario'!T196</f>
        <v>1409</v>
      </c>
      <c r="V9" s="370">
        <f t="shared" ref="V9:AN9" si="13">U9+($AO9-$U9)/20</f>
        <v>1419.1</v>
      </c>
      <c r="W9" s="370">
        <f t="shared" si="13"/>
        <v>1429.1999999999998</v>
      </c>
      <c r="X9" s="370">
        <f t="shared" si="13"/>
        <v>1439.2999999999997</v>
      </c>
      <c r="Y9" s="370">
        <f t="shared" si="13"/>
        <v>1449.3999999999996</v>
      </c>
      <c r="Z9" s="370">
        <f t="shared" si="13"/>
        <v>1459.4999999999995</v>
      </c>
      <c r="AA9" s="370">
        <f t="shared" si="13"/>
        <v>1469.5999999999995</v>
      </c>
      <c r="AB9" s="370">
        <f t="shared" si="13"/>
        <v>1479.6999999999994</v>
      </c>
      <c r="AC9" s="370">
        <f t="shared" si="13"/>
        <v>1489.7999999999993</v>
      </c>
      <c r="AD9" s="370">
        <f t="shared" si="13"/>
        <v>1499.8999999999992</v>
      </c>
      <c r="AE9" s="370">
        <f t="shared" si="13"/>
        <v>1509.9999999999991</v>
      </c>
      <c r="AF9" s="370">
        <f t="shared" si="13"/>
        <v>1520.099999999999</v>
      </c>
      <c r="AG9" s="370">
        <f t="shared" si="13"/>
        <v>1530.1999999999989</v>
      </c>
      <c r="AH9" s="370">
        <f t="shared" si="13"/>
        <v>1540.2999999999988</v>
      </c>
      <c r="AI9" s="370">
        <f t="shared" si="13"/>
        <v>1550.3999999999987</v>
      </c>
      <c r="AJ9" s="370">
        <f t="shared" si="13"/>
        <v>1560.4999999999986</v>
      </c>
      <c r="AK9" s="370">
        <f t="shared" si="13"/>
        <v>1570.5999999999985</v>
      </c>
      <c r="AL9" s="370">
        <f t="shared" si="13"/>
        <v>1580.6999999999985</v>
      </c>
      <c r="AM9" s="370">
        <f t="shared" si="13"/>
        <v>1590.7999999999984</v>
      </c>
      <c r="AN9" s="370">
        <f t="shared" si="13"/>
        <v>1600.8999999999983</v>
      </c>
      <c r="AO9">
        <f>'Hypothèses - scénario'!U196</f>
        <v>1611</v>
      </c>
    </row>
    <row r="10" spans="4:41" x14ac:dyDescent="0.35">
      <c r="D10" s="402"/>
      <c r="E10" t="str">
        <f>'Hypothèses - scénario'!C197</f>
        <v>Photovoltaïque - Toiture</v>
      </c>
      <c r="F10" s="370">
        <f>'Hypothèses - scénario'!G197</f>
        <v>486</v>
      </c>
      <c r="G10" s="370">
        <f t="shared" ref="G10:T10" si="14">F10+($U10-$F10)/15</f>
        <v>484.53333333333336</v>
      </c>
      <c r="H10" s="370">
        <f t="shared" si="14"/>
        <v>483.06666666666672</v>
      </c>
      <c r="I10" s="370">
        <f t="shared" si="14"/>
        <v>481.60000000000008</v>
      </c>
      <c r="J10" s="370">
        <f t="shared" si="14"/>
        <v>480.13333333333344</v>
      </c>
      <c r="K10" s="370">
        <f t="shared" si="14"/>
        <v>478.6666666666668</v>
      </c>
      <c r="L10" s="370">
        <f t="shared" si="14"/>
        <v>477.20000000000016</v>
      </c>
      <c r="M10" s="370">
        <f t="shared" si="14"/>
        <v>475.73333333333352</v>
      </c>
      <c r="N10" s="370">
        <f t="shared" si="14"/>
        <v>474.26666666666688</v>
      </c>
      <c r="O10" s="370">
        <f t="shared" si="14"/>
        <v>472.80000000000024</v>
      </c>
      <c r="P10" s="370">
        <f t="shared" si="14"/>
        <v>471.3333333333336</v>
      </c>
      <c r="Q10" s="370">
        <f t="shared" si="14"/>
        <v>469.86666666666696</v>
      </c>
      <c r="R10" s="370">
        <f t="shared" si="14"/>
        <v>468.40000000000032</v>
      </c>
      <c r="S10" s="370">
        <f t="shared" si="14"/>
        <v>466.93333333333368</v>
      </c>
      <c r="T10" s="370">
        <f t="shared" si="14"/>
        <v>465.46666666666704</v>
      </c>
      <c r="U10">
        <f>'Hypothèses - scénario'!T197</f>
        <v>464</v>
      </c>
      <c r="V10" s="370">
        <f t="shared" ref="V10:AN10" si="15">U10+($AO10-$U10)/20</f>
        <v>497.45</v>
      </c>
      <c r="W10" s="370">
        <f t="shared" si="15"/>
        <v>530.9</v>
      </c>
      <c r="X10" s="370">
        <f t="shared" si="15"/>
        <v>564.35</v>
      </c>
      <c r="Y10" s="370">
        <f t="shared" si="15"/>
        <v>597.80000000000007</v>
      </c>
      <c r="Z10" s="370">
        <f t="shared" si="15"/>
        <v>631.25000000000011</v>
      </c>
      <c r="AA10" s="370">
        <f t="shared" si="15"/>
        <v>664.70000000000016</v>
      </c>
      <c r="AB10" s="370">
        <f t="shared" si="15"/>
        <v>698.1500000000002</v>
      </c>
      <c r="AC10" s="370">
        <f t="shared" si="15"/>
        <v>731.60000000000025</v>
      </c>
      <c r="AD10" s="370">
        <f t="shared" si="15"/>
        <v>765.0500000000003</v>
      </c>
      <c r="AE10" s="370">
        <f t="shared" si="15"/>
        <v>798.50000000000034</v>
      </c>
      <c r="AF10" s="370">
        <f t="shared" si="15"/>
        <v>831.95000000000039</v>
      </c>
      <c r="AG10" s="370">
        <f t="shared" si="15"/>
        <v>865.40000000000043</v>
      </c>
      <c r="AH10" s="370">
        <f t="shared" si="15"/>
        <v>898.85000000000048</v>
      </c>
      <c r="AI10" s="370">
        <f t="shared" si="15"/>
        <v>932.30000000000052</v>
      </c>
      <c r="AJ10" s="370">
        <f t="shared" si="15"/>
        <v>965.75000000000057</v>
      </c>
      <c r="AK10" s="370">
        <f t="shared" si="15"/>
        <v>999.20000000000061</v>
      </c>
      <c r="AL10" s="370">
        <f t="shared" si="15"/>
        <v>1032.6500000000005</v>
      </c>
      <c r="AM10" s="370">
        <f t="shared" si="15"/>
        <v>1066.1000000000006</v>
      </c>
      <c r="AN10" s="370">
        <f t="shared" si="15"/>
        <v>1099.5500000000006</v>
      </c>
      <c r="AO10">
        <f>'Hypothèses - scénario'!U197</f>
        <v>1133</v>
      </c>
    </row>
    <row r="14" spans="4:41" x14ac:dyDescent="0.35">
      <c r="D14" t="s">
        <v>270</v>
      </c>
    </row>
    <row r="16" spans="4:41" x14ac:dyDescent="0.35">
      <c r="E16" t="s">
        <v>271</v>
      </c>
      <c r="F16" t="s">
        <v>14</v>
      </c>
      <c r="I16" t="s">
        <v>15</v>
      </c>
    </row>
    <row r="17" spans="4:15" x14ac:dyDescent="0.35">
      <c r="E17">
        <v>2014</v>
      </c>
      <c r="F17">
        <v>2020</v>
      </c>
      <c r="G17">
        <v>2030</v>
      </c>
      <c r="H17">
        <v>2050</v>
      </c>
      <c r="I17">
        <v>2020</v>
      </c>
      <c r="J17">
        <v>2030</v>
      </c>
      <c r="K17">
        <v>2050</v>
      </c>
      <c r="M17" t="s">
        <v>272</v>
      </c>
    </row>
    <row r="18" spans="4:15" x14ac:dyDescent="0.35">
      <c r="D18" t="s">
        <v>273</v>
      </c>
      <c r="E18">
        <v>64030</v>
      </c>
      <c r="F18" s="371">
        <v>65577</v>
      </c>
      <c r="G18" s="371">
        <v>66945.666666666701</v>
      </c>
      <c r="H18" s="371">
        <v>69683</v>
      </c>
      <c r="I18" s="371">
        <v>65577</v>
      </c>
      <c r="J18" s="371">
        <v>66945.666666666701</v>
      </c>
      <c r="K18" s="371">
        <v>69683</v>
      </c>
      <c r="M18" t="s">
        <v>274</v>
      </c>
    </row>
    <row r="19" spans="4:15" x14ac:dyDescent="0.35">
      <c r="D19" t="s">
        <v>275</v>
      </c>
      <c r="E19" s="195">
        <f>F19*(1+O19)</f>
        <v>2228.705441712204</v>
      </c>
      <c r="F19" s="372">
        <v>2175.6999999999998</v>
      </c>
      <c r="G19" s="372">
        <v>1948</v>
      </c>
      <c r="H19" s="372">
        <v>1479.9</v>
      </c>
      <c r="I19" s="372">
        <v>2175.6999999999998</v>
      </c>
      <c r="J19" s="372">
        <v>1700.1</v>
      </c>
      <c r="K19" s="372">
        <v>995.6</v>
      </c>
      <c r="M19">
        <v>2014</v>
      </c>
      <c r="N19">
        <v>8998</v>
      </c>
      <c r="O19" s="373">
        <f>(N19-N20)/N20</f>
        <v>2.4362477231329692E-2</v>
      </c>
    </row>
    <row r="20" spans="4:15" x14ac:dyDescent="0.35">
      <c r="M20">
        <v>2020</v>
      </c>
      <c r="N20">
        <v>8784</v>
      </c>
    </row>
    <row r="21" spans="4:15" x14ac:dyDescent="0.35">
      <c r="D21" t="s">
        <v>276</v>
      </c>
      <c r="E21" s="374">
        <f t="shared" ref="E21:K21" si="16">E19/E18</f>
        <v>3.4807206648636638E-2</v>
      </c>
      <c r="F21" s="374">
        <f t="shared" si="16"/>
        <v>3.3177790993793553E-2</v>
      </c>
      <c r="G21" s="374">
        <f t="shared" si="16"/>
        <v>2.9098223932841047E-2</v>
      </c>
      <c r="H21" s="374">
        <f t="shared" si="16"/>
        <v>2.1237604580744227E-2</v>
      </c>
      <c r="I21" s="374">
        <f t="shared" si="16"/>
        <v>3.3177790993793553E-2</v>
      </c>
      <c r="J21" s="374">
        <f t="shared" si="16"/>
        <v>2.5395221000114508E-2</v>
      </c>
      <c r="K21" s="374">
        <f t="shared" si="16"/>
        <v>1.4287559376031458E-2</v>
      </c>
    </row>
    <row r="22" spans="4:15" x14ac:dyDescent="0.35">
      <c r="D22" t="s">
        <v>277</v>
      </c>
      <c r="F22" s="375">
        <f t="shared" ref="F22:K22" si="17">(F21-$E21)/$E21</f>
        <v>-4.6812594624191343E-2</v>
      </c>
      <c r="G22" s="375">
        <f t="shared" si="17"/>
        <v>-0.1640172615236048</v>
      </c>
      <c r="H22" s="375">
        <f t="shared" si="17"/>
        <v>-0.38985036072763735</v>
      </c>
      <c r="I22" s="375">
        <f t="shared" si="17"/>
        <v>-4.6812594624191343E-2</v>
      </c>
      <c r="J22" s="375">
        <f t="shared" si="17"/>
        <v>-0.27040336053197156</v>
      </c>
      <c r="K22" s="375">
        <f t="shared" si="17"/>
        <v>-0.5895229536728398</v>
      </c>
    </row>
    <row r="25" spans="4:15" x14ac:dyDescent="0.35">
      <c r="D25" t="s">
        <v>278</v>
      </c>
      <c r="E25" s="376">
        <f>F25</f>
        <v>14.60669075</v>
      </c>
      <c r="F25" s="377">
        <v>14.60669075</v>
      </c>
      <c r="G25" s="377">
        <v>13.6977816905202</v>
      </c>
      <c r="H25" s="377">
        <v>11.0278684183842</v>
      </c>
      <c r="I25" s="377">
        <v>14.60669075</v>
      </c>
      <c r="J25" s="377">
        <v>13.173656407401101</v>
      </c>
      <c r="K25" s="377">
        <v>8.9098249340280198</v>
      </c>
      <c r="M25" t="s">
        <v>279</v>
      </c>
    </row>
    <row r="26" spans="4:15" x14ac:dyDescent="0.35">
      <c r="D26" t="s">
        <v>280</v>
      </c>
      <c r="E26" s="374">
        <f t="shared" ref="E26:K26" si="18">E25/E18*1000</f>
        <v>0.22812261049508045</v>
      </c>
      <c r="F26" s="374">
        <f t="shared" si="18"/>
        <v>0.22274106394010096</v>
      </c>
      <c r="G26" s="374">
        <f t="shared" si="18"/>
        <v>0.20461043070530122</v>
      </c>
      <c r="H26" s="374">
        <f t="shared" si="18"/>
        <v>0.15825765851619764</v>
      </c>
      <c r="I26" s="374">
        <f t="shared" si="18"/>
        <v>0.22274106394010096</v>
      </c>
      <c r="J26" s="374">
        <f t="shared" si="18"/>
        <v>0.19678131630229131</v>
      </c>
      <c r="K26" s="374">
        <f t="shared" si="18"/>
        <v>0.1278622466602761</v>
      </c>
      <c r="M26" t="s">
        <v>281</v>
      </c>
    </row>
    <row r="27" spans="4:15" x14ac:dyDescent="0.35">
      <c r="D27" t="s">
        <v>277</v>
      </c>
      <c r="F27" s="373">
        <f t="shared" ref="F27:K27" si="19">(F26-$E26)/$E26</f>
        <v>-2.3590588163532999E-2</v>
      </c>
      <c r="G27" s="373">
        <f t="shared" si="19"/>
        <v>-0.10306816908132078</v>
      </c>
      <c r="H27" s="373">
        <f t="shared" si="19"/>
        <v>-0.30626053168188466</v>
      </c>
      <c r="I27" s="373">
        <f t="shared" si="19"/>
        <v>-2.3590588163532999E-2</v>
      </c>
      <c r="J27" s="373">
        <f t="shared" si="19"/>
        <v>-0.13738793416738068</v>
      </c>
      <c r="K27" s="373">
        <f t="shared" si="19"/>
        <v>-0.43950208888639081</v>
      </c>
    </row>
    <row r="34" spans="4:46" x14ac:dyDescent="0.35">
      <c r="D34" t="s">
        <v>282</v>
      </c>
    </row>
    <row r="35" spans="4:46" x14ac:dyDescent="0.35">
      <c r="Q35">
        <v>45550</v>
      </c>
      <c r="R35">
        <f t="shared" ref="R35:AT35" si="20">$Q35*R36/$Q36</f>
        <v>46138.928623341191</v>
      </c>
      <c r="S35">
        <f t="shared" si="20"/>
        <v>46726.214619063612</v>
      </c>
      <c r="T35">
        <f t="shared" si="20"/>
        <v>47157.927823760561</v>
      </c>
      <c r="U35">
        <f t="shared" si="20"/>
        <v>47787.904924363786</v>
      </c>
      <c r="V35">
        <f t="shared" si="20"/>
        <v>48248.377776170048</v>
      </c>
      <c r="W35">
        <f t="shared" si="20"/>
        <v>48745.233198439586</v>
      </c>
      <c r="X35">
        <f t="shared" si="20"/>
        <v>48894.403599577425</v>
      </c>
      <c r="Y35">
        <f t="shared" si="20"/>
        <v>46591.861481823784</v>
      </c>
      <c r="Z35">
        <f t="shared" si="20"/>
        <v>45603.759257630685</v>
      </c>
      <c r="AA35">
        <f t="shared" si="20"/>
        <v>30550.992444302305</v>
      </c>
      <c r="AB35">
        <f t="shared" si="20"/>
        <v>30486.710680748685</v>
      </c>
      <c r="AC35">
        <f t="shared" si="20"/>
        <v>30422.635948207593</v>
      </c>
      <c r="AD35">
        <f t="shared" si="20"/>
        <v>30358.749905841523</v>
      </c>
      <c r="AE35">
        <f t="shared" si="20"/>
        <v>30295.07155724191</v>
      </c>
      <c r="AF35">
        <f t="shared" si="20"/>
        <v>30231.584937557949</v>
      </c>
      <c r="AG35">
        <f t="shared" si="20"/>
        <v>30168.245581379622</v>
      </c>
      <c r="AH35">
        <f t="shared" si="20"/>
        <v>30105.124713749879</v>
      </c>
      <c r="AI35">
        <f t="shared" si="20"/>
        <v>30042.14753327741</v>
      </c>
      <c r="AJ35">
        <f t="shared" si="20"/>
        <v>29979.339714889422</v>
      </c>
      <c r="AK35">
        <f t="shared" si="20"/>
        <v>29916.59731238932</v>
      </c>
      <c r="AL35">
        <f t="shared" si="20"/>
        <v>29852.369801524372</v>
      </c>
      <c r="AM35">
        <f t="shared" si="20"/>
        <v>29787.581103856668</v>
      </c>
      <c r="AN35">
        <f t="shared" si="20"/>
        <v>29720.990419302958</v>
      </c>
      <c r="AO35">
        <f t="shared" si="20"/>
        <v>29651.005748550917</v>
      </c>
      <c r="AP35">
        <f t="shared" si="20"/>
        <v>37685.35885548003</v>
      </c>
      <c r="AQ35">
        <f t="shared" si="20"/>
        <v>37771.473982882904</v>
      </c>
      <c r="AR35">
        <f t="shared" si="20"/>
        <v>37838.519298556639</v>
      </c>
      <c r="AS35">
        <f t="shared" si="20"/>
        <v>37759.757548904738</v>
      </c>
      <c r="AT35">
        <f t="shared" si="20"/>
        <v>37972.553745751851</v>
      </c>
    </row>
    <row r="36" spans="4:46" x14ac:dyDescent="0.35">
      <c r="Q36" s="118">
        <f t="shared" ref="Q36:AT36" si="21">(Q37+Q47)*1000</f>
        <v>54855.579311035814</v>
      </c>
      <c r="R36" s="118">
        <f t="shared" si="21"/>
        <v>55564.822358373502</v>
      </c>
      <c r="S36" s="118">
        <f t="shared" si="21"/>
        <v>56272.087199572445</v>
      </c>
      <c r="T36" s="118">
        <f t="shared" si="21"/>
        <v>56791.996704289792</v>
      </c>
      <c r="U36" s="118">
        <f t="shared" si="21"/>
        <v>57550.674175338667</v>
      </c>
      <c r="V36" s="118">
        <f t="shared" si="21"/>
        <v>58105.218742689656</v>
      </c>
      <c r="W36" s="118">
        <f t="shared" si="21"/>
        <v>58703.578611458594</v>
      </c>
      <c r="X36" s="118">
        <f t="shared" si="21"/>
        <v>58883.223589954214</v>
      </c>
      <c r="Y36" s="118">
        <f t="shared" si="21"/>
        <v>56110.28655905553</v>
      </c>
      <c r="Z36" s="118">
        <f t="shared" si="21"/>
        <v>54920.321247823136</v>
      </c>
      <c r="AA36" s="118">
        <f t="shared" si="21"/>
        <v>36792.3685852751</v>
      </c>
      <c r="AB36" s="118">
        <f t="shared" si="21"/>
        <v>36714.954460601803</v>
      </c>
      <c r="AC36" s="118">
        <f t="shared" si="21"/>
        <v>36637.789662078394</v>
      </c>
      <c r="AD36" s="118">
        <f t="shared" si="21"/>
        <v>36560.852101949298</v>
      </c>
      <c r="AE36" s="118">
        <f t="shared" si="21"/>
        <v>36484.164666120501</v>
      </c>
      <c r="AF36" s="118">
        <f t="shared" si="21"/>
        <v>36407.708128222301</v>
      </c>
      <c r="AG36" s="118">
        <f t="shared" si="21"/>
        <v>36331.428938840298</v>
      </c>
      <c r="AH36" s="118">
        <f t="shared" si="21"/>
        <v>36255.412873847003</v>
      </c>
      <c r="AI36" s="118">
        <f t="shared" si="21"/>
        <v>36179.569850396001</v>
      </c>
      <c r="AJ36" s="118">
        <f t="shared" si="21"/>
        <v>36103.930788641104</v>
      </c>
      <c r="AK36" s="118">
        <f t="shared" si="21"/>
        <v>36028.370506829706</v>
      </c>
      <c r="AL36" s="118">
        <f t="shared" si="21"/>
        <v>35951.021718329102</v>
      </c>
      <c r="AM36" s="118">
        <f t="shared" si="21"/>
        <v>35872.997096081694</v>
      </c>
      <c r="AN36" s="118">
        <f t="shared" si="21"/>
        <v>35792.802352329505</v>
      </c>
      <c r="AO36" s="118">
        <f t="shared" si="21"/>
        <v>35708.5202522857</v>
      </c>
      <c r="AP36" s="118">
        <f t="shared" si="21"/>
        <v>45384.241307609896</v>
      </c>
      <c r="AQ36" s="118">
        <f t="shared" si="21"/>
        <v>45487.9492154283</v>
      </c>
      <c r="AR36" s="118">
        <f t="shared" si="21"/>
        <v>45568.691468586898</v>
      </c>
      <c r="AS36" s="118">
        <f t="shared" si="21"/>
        <v>45473.839187473699</v>
      </c>
      <c r="AT36" s="118">
        <f t="shared" si="21"/>
        <v>45730.108312681899</v>
      </c>
    </row>
    <row r="37" spans="4:46" ht="15.5" x14ac:dyDescent="0.35">
      <c r="D37" s="378"/>
      <c r="E37" s="379" t="s">
        <v>283</v>
      </c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>
        <f t="shared" ref="Q37:AT37" si="22">SUM(Q40:Q42)</f>
        <v>11.506786573091311</v>
      </c>
      <c r="R37" s="378">
        <f t="shared" si="22"/>
        <v>12.116797574681403</v>
      </c>
      <c r="S37" s="378">
        <f t="shared" si="22"/>
        <v>12.749760515099842</v>
      </c>
      <c r="T37" s="378">
        <f t="shared" si="22"/>
        <v>13.377550204342491</v>
      </c>
      <c r="U37" s="378">
        <f t="shared" si="22"/>
        <v>13.879377504044561</v>
      </c>
      <c r="V37" s="378">
        <f t="shared" si="22"/>
        <v>14.385064792008162</v>
      </c>
      <c r="W37" s="378">
        <f t="shared" si="22"/>
        <v>14.900342844762195</v>
      </c>
      <c r="X37" s="378">
        <f t="shared" si="22"/>
        <v>15.00578850040751</v>
      </c>
      <c r="Y37" s="378">
        <f t="shared" si="22"/>
        <v>12.195484046091432</v>
      </c>
      <c r="Z37" s="378">
        <f t="shared" si="22"/>
        <v>11.287900587560742</v>
      </c>
      <c r="AA37" s="378">
        <f t="shared" si="22"/>
        <v>0</v>
      </c>
      <c r="AB37" s="378">
        <f t="shared" si="22"/>
        <v>0</v>
      </c>
      <c r="AC37" s="378">
        <f t="shared" si="22"/>
        <v>0</v>
      </c>
      <c r="AD37" s="378">
        <f t="shared" si="22"/>
        <v>0</v>
      </c>
      <c r="AE37" s="378">
        <f t="shared" si="22"/>
        <v>0</v>
      </c>
      <c r="AF37" s="378">
        <f t="shared" si="22"/>
        <v>0</v>
      </c>
      <c r="AG37" s="378">
        <f t="shared" si="22"/>
        <v>0</v>
      </c>
      <c r="AH37" s="378">
        <f t="shared" si="22"/>
        <v>0</v>
      </c>
      <c r="AI37" s="378">
        <f t="shared" si="22"/>
        <v>0</v>
      </c>
      <c r="AJ37" s="378">
        <f t="shared" si="22"/>
        <v>0</v>
      </c>
      <c r="AK37" s="378">
        <f t="shared" si="22"/>
        <v>0</v>
      </c>
      <c r="AL37" s="378">
        <f t="shared" si="22"/>
        <v>0</v>
      </c>
      <c r="AM37" s="378">
        <f t="shared" si="22"/>
        <v>0</v>
      </c>
      <c r="AN37" s="378">
        <f t="shared" si="22"/>
        <v>0</v>
      </c>
      <c r="AO37" s="378">
        <f t="shared" si="22"/>
        <v>0</v>
      </c>
      <c r="AP37" s="378">
        <f t="shared" si="22"/>
        <v>0</v>
      </c>
      <c r="AQ37" s="378">
        <f t="shared" si="22"/>
        <v>0</v>
      </c>
      <c r="AR37" s="378">
        <f t="shared" si="22"/>
        <v>0</v>
      </c>
      <c r="AS37" s="378">
        <f t="shared" si="22"/>
        <v>0</v>
      </c>
      <c r="AT37" s="378">
        <f t="shared" si="22"/>
        <v>0</v>
      </c>
    </row>
    <row r="38" spans="4:46" ht="15.5" x14ac:dyDescent="0.35">
      <c r="D38" s="378" t="s">
        <v>269</v>
      </c>
      <c r="E38" s="380" t="s">
        <v>284</v>
      </c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>
        <f t="shared" ref="Q38:AT38" si="23">SUM(Q43:Q45)*1000</f>
        <v>4192.057754267269</v>
      </c>
      <c r="R38" s="378">
        <f t="shared" si="23"/>
        <v>3989.0121860420259</v>
      </c>
      <c r="S38" s="378">
        <f t="shared" si="23"/>
        <v>3953.0715435379147</v>
      </c>
      <c r="T38" s="378">
        <f t="shared" si="23"/>
        <v>3795.5885703477252</v>
      </c>
      <c r="U38" s="378">
        <f t="shared" si="23"/>
        <v>3835.132282370028</v>
      </c>
      <c r="V38" s="378">
        <f t="shared" si="23"/>
        <v>4015.4020846323588</v>
      </c>
      <c r="W38" s="378">
        <f t="shared" si="23"/>
        <v>4126.9475032336941</v>
      </c>
      <c r="X38" s="378">
        <f t="shared" si="23"/>
        <v>4231.9914320566641</v>
      </c>
      <c r="Y38" s="378">
        <f t="shared" si="23"/>
        <v>4104.5888365046603</v>
      </c>
      <c r="Z38" s="378">
        <f t="shared" si="23"/>
        <v>4212.5024097686501</v>
      </c>
      <c r="AA38" s="378">
        <f t="shared" si="23"/>
        <v>3850.322102126006</v>
      </c>
      <c r="AB38" s="378">
        <f t="shared" si="23"/>
        <v>2535.0574585556442</v>
      </c>
      <c r="AC38" s="378">
        <f t="shared" si="23"/>
        <v>2162.9657670657512</v>
      </c>
      <c r="AD38" s="378">
        <f t="shared" si="23"/>
        <v>1957.667617032396</v>
      </c>
      <c r="AE38" s="378">
        <f t="shared" si="23"/>
        <v>1811.7955235459031</v>
      </c>
      <c r="AF38" s="378">
        <f t="shared" si="23"/>
        <v>1621.2158878667349</v>
      </c>
      <c r="AG38" s="378">
        <f t="shared" si="23"/>
        <v>1495.753103812388</v>
      </c>
      <c r="AH38" s="378">
        <f t="shared" si="23"/>
        <v>1397.7193278666859</v>
      </c>
      <c r="AI38" s="378">
        <f t="shared" si="23"/>
        <v>1327.379544874598</v>
      </c>
      <c r="AJ38" s="378">
        <f t="shared" si="23"/>
        <v>1263.2349789478319</v>
      </c>
      <c r="AK38" s="378">
        <f t="shared" si="23"/>
        <v>2653.7295552919222</v>
      </c>
      <c r="AL38" s="378">
        <f t="shared" si="23"/>
        <v>2712.7456560742003</v>
      </c>
      <c r="AM38" s="378">
        <f t="shared" si="23"/>
        <v>2596.794756773113</v>
      </c>
      <c r="AN38" s="378">
        <f t="shared" si="23"/>
        <v>2416.7995638240241</v>
      </c>
      <c r="AO38" s="378">
        <f t="shared" si="23"/>
        <v>2371.8628924729996</v>
      </c>
      <c r="AP38" s="378">
        <f t="shared" si="23"/>
        <v>2352.531075035191</v>
      </c>
      <c r="AQ38" s="378">
        <f t="shared" si="23"/>
        <v>2260.3023456381961</v>
      </c>
      <c r="AR38" s="378">
        <f t="shared" si="23"/>
        <v>2169.0673433169086</v>
      </c>
      <c r="AS38" s="378">
        <f t="shared" si="23"/>
        <v>2095.8019974923081</v>
      </c>
      <c r="AT38" s="378">
        <f t="shared" si="23"/>
        <v>2038.5937618826731</v>
      </c>
    </row>
    <row r="39" spans="4:46" x14ac:dyDescent="0.35">
      <c r="D39" s="378"/>
      <c r="E39" s="381"/>
      <c r="F39" s="382">
        <v>2010</v>
      </c>
      <c r="G39" s="382">
        <v>2011</v>
      </c>
      <c r="H39" s="382">
        <v>2012</v>
      </c>
      <c r="I39" s="382">
        <v>2013</v>
      </c>
      <c r="J39" s="382">
        <v>2014</v>
      </c>
      <c r="K39" s="382">
        <v>2015</v>
      </c>
      <c r="L39" s="382">
        <v>2016</v>
      </c>
      <c r="M39" s="382">
        <v>2017</v>
      </c>
      <c r="N39" s="382">
        <v>2018</v>
      </c>
      <c r="O39" s="382">
        <v>2019</v>
      </c>
      <c r="P39" s="382">
        <v>2020</v>
      </c>
      <c r="Q39" s="382">
        <v>2021</v>
      </c>
      <c r="R39" s="382">
        <v>2022</v>
      </c>
      <c r="S39" s="382">
        <v>2023</v>
      </c>
      <c r="T39" s="382">
        <v>2024</v>
      </c>
      <c r="U39" s="382">
        <v>2025</v>
      </c>
      <c r="V39" s="382">
        <v>2026</v>
      </c>
      <c r="W39" s="382">
        <v>2027</v>
      </c>
      <c r="X39" s="382">
        <v>2028</v>
      </c>
      <c r="Y39" s="382">
        <v>2029</v>
      </c>
      <c r="Z39" s="382">
        <v>2030</v>
      </c>
      <c r="AA39" s="382">
        <v>2031</v>
      </c>
      <c r="AB39" s="382">
        <v>2032</v>
      </c>
      <c r="AC39" s="382">
        <v>2033</v>
      </c>
      <c r="AD39" s="382">
        <v>2034</v>
      </c>
      <c r="AE39" s="382">
        <v>2035</v>
      </c>
      <c r="AF39" s="382">
        <v>2036</v>
      </c>
      <c r="AG39" s="382">
        <v>2037</v>
      </c>
      <c r="AH39" s="382">
        <v>2038</v>
      </c>
      <c r="AI39" s="382">
        <v>2039</v>
      </c>
      <c r="AJ39" s="382">
        <v>2040</v>
      </c>
      <c r="AK39" s="382">
        <v>2041</v>
      </c>
      <c r="AL39" s="382">
        <v>2042</v>
      </c>
      <c r="AM39" s="382">
        <v>2043</v>
      </c>
      <c r="AN39" s="382">
        <v>2044</v>
      </c>
      <c r="AO39" s="382">
        <v>2045</v>
      </c>
      <c r="AP39" s="382">
        <v>2046</v>
      </c>
      <c r="AQ39" s="382">
        <v>2047</v>
      </c>
      <c r="AR39" s="382">
        <v>2048</v>
      </c>
      <c r="AS39" s="382">
        <v>2049</v>
      </c>
      <c r="AT39" s="382">
        <v>2050</v>
      </c>
    </row>
    <row r="40" spans="4:46" ht="13.75" customHeight="1" x14ac:dyDescent="0.35">
      <c r="D40" s="403" t="s">
        <v>285</v>
      </c>
      <c r="E40" s="383" t="s">
        <v>286</v>
      </c>
      <c r="F40" s="384">
        <v>0</v>
      </c>
      <c r="G40" s="384">
        <v>0</v>
      </c>
      <c r="H40" s="384">
        <v>0</v>
      </c>
      <c r="I40" s="384">
        <v>0</v>
      </c>
      <c r="J40" s="384">
        <v>0</v>
      </c>
      <c r="K40" s="384">
        <v>0</v>
      </c>
      <c r="L40" s="384">
        <v>0</v>
      </c>
      <c r="M40" s="384">
        <v>0</v>
      </c>
      <c r="N40" s="384">
        <v>0</v>
      </c>
      <c r="O40" s="384">
        <v>0</v>
      </c>
      <c r="P40" s="384">
        <v>0</v>
      </c>
      <c r="Q40" s="384">
        <v>0.41950722550415798</v>
      </c>
      <c r="R40" s="384">
        <v>0.38610744257070301</v>
      </c>
      <c r="S40" s="384">
        <v>0.35531861412545301</v>
      </c>
      <c r="T40" s="384">
        <v>0.32992695554969598</v>
      </c>
      <c r="U40" s="384">
        <v>0.29556260377937799</v>
      </c>
      <c r="V40" s="384">
        <v>0.27113233013893001</v>
      </c>
      <c r="W40" s="384">
        <v>0.24485668713041001</v>
      </c>
      <c r="X40" s="384">
        <v>0.21808809626088899</v>
      </c>
      <c r="Y40" s="384">
        <v>0.201122726568362</v>
      </c>
      <c r="Z40" s="384">
        <v>0.184772208807782</v>
      </c>
      <c r="AA40" s="384">
        <v>0</v>
      </c>
      <c r="AB40" s="384">
        <v>0</v>
      </c>
      <c r="AC40" s="384">
        <v>0</v>
      </c>
      <c r="AD40" s="384">
        <v>0</v>
      </c>
      <c r="AE40" s="384">
        <v>0</v>
      </c>
      <c r="AF40" s="384">
        <v>0</v>
      </c>
      <c r="AG40" s="384">
        <v>0</v>
      </c>
      <c r="AH40" s="384">
        <v>0</v>
      </c>
      <c r="AI40" s="384">
        <v>0</v>
      </c>
      <c r="AJ40" s="384">
        <v>0</v>
      </c>
      <c r="AK40" s="384">
        <v>0</v>
      </c>
      <c r="AL40" s="384">
        <v>0</v>
      </c>
      <c r="AM40" s="384">
        <v>0</v>
      </c>
      <c r="AN40" s="384">
        <v>0</v>
      </c>
      <c r="AO40" s="384">
        <v>0</v>
      </c>
      <c r="AP40" s="384">
        <v>0</v>
      </c>
      <c r="AQ40" s="384">
        <v>0</v>
      </c>
      <c r="AR40" s="384">
        <v>0</v>
      </c>
      <c r="AS40" s="384">
        <v>0</v>
      </c>
      <c r="AT40" s="384">
        <v>0</v>
      </c>
    </row>
    <row r="41" spans="4:46" x14ac:dyDescent="0.35">
      <c r="D41" s="403"/>
      <c r="E41" s="383" t="s">
        <v>287</v>
      </c>
      <c r="F41" s="384">
        <v>0</v>
      </c>
      <c r="G41" s="384">
        <v>0</v>
      </c>
      <c r="H41" s="384">
        <v>0</v>
      </c>
      <c r="I41" s="384">
        <v>0</v>
      </c>
      <c r="J41" s="384">
        <v>0</v>
      </c>
      <c r="K41" s="384">
        <v>0</v>
      </c>
      <c r="L41" s="384">
        <v>0</v>
      </c>
      <c r="M41" s="384">
        <v>0</v>
      </c>
      <c r="N41" s="384">
        <v>0</v>
      </c>
      <c r="O41" s="384">
        <v>0</v>
      </c>
      <c r="P41" s="384">
        <v>0</v>
      </c>
      <c r="Q41" s="384">
        <v>0.66654256069685403</v>
      </c>
      <c r="R41" s="384">
        <v>0.71789330882240099</v>
      </c>
      <c r="S41" s="384">
        <v>0.77201388593668896</v>
      </c>
      <c r="T41" s="384">
        <v>0.82083295632459496</v>
      </c>
      <c r="U41" s="384">
        <v>0.87209760626838295</v>
      </c>
      <c r="V41" s="384">
        <v>0.92144614103433098</v>
      </c>
      <c r="W41" s="384">
        <v>0.97312814826678495</v>
      </c>
      <c r="X41" s="384">
        <v>1.25336529945242</v>
      </c>
      <c r="Y41" s="384">
        <v>1.32337088444677</v>
      </c>
      <c r="Z41" s="384">
        <v>1.1295721947122499</v>
      </c>
      <c r="AA41" s="384">
        <v>0</v>
      </c>
      <c r="AB41" s="384">
        <v>0</v>
      </c>
      <c r="AC41" s="384">
        <v>0</v>
      </c>
      <c r="AD41" s="384">
        <v>0</v>
      </c>
      <c r="AE41" s="384">
        <v>0</v>
      </c>
      <c r="AF41" s="384">
        <v>0</v>
      </c>
      <c r="AG41" s="384">
        <v>0</v>
      </c>
      <c r="AH41" s="384">
        <v>0</v>
      </c>
      <c r="AI41" s="384">
        <v>0</v>
      </c>
      <c r="AJ41" s="384">
        <v>0</v>
      </c>
      <c r="AK41" s="384">
        <v>0</v>
      </c>
      <c r="AL41" s="384">
        <v>0</v>
      </c>
      <c r="AM41" s="384">
        <v>0</v>
      </c>
      <c r="AN41" s="384">
        <v>0</v>
      </c>
      <c r="AO41" s="384">
        <v>0</v>
      </c>
      <c r="AP41" s="384">
        <v>0</v>
      </c>
      <c r="AQ41" s="384">
        <v>0</v>
      </c>
      <c r="AR41" s="384">
        <v>0</v>
      </c>
      <c r="AS41" s="384">
        <v>0</v>
      </c>
      <c r="AT41" s="384">
        <v>0</v>
      </c>
    </row>
    <row r="42" spans="4:46" x14ac:dyDescent="0.35">
      <c r="D42" s="403"/>
      <c r="E42" s="383" t="s">
        <v>288</v>
      </c>
      <c r="F42" s="384">
        <v>0</v>
      </c>
      <c r="G42" s="384">
        <v>0</v>
      </c>
      <c r="H42" s="384">
        <v>0</v>
      </c>
      <c r="I42" s="384">
        <v>0</v>
      </c>
      <c r="J42" s="384">
        <v>0</v>
      </c>
      <c r="K42" s="384">
        <v>0</v>
      </c>
      <c r="L42" s="384">
        <v>0</v>
      </c>
      <c r="M42" s="384">
        <v>0</v>
      </c>
      <c r="N42" s="384">
        <v>0</v>
      </c>
      <c r="O42" s="384">
        <v>0</v>
      </c>
      <c r="P42" s="384">
        <v>0</v>
      </c>
      <c r="Q42" s="384">
        <v>10.4207367868903</v>
      </c>
      <c r="R42" s="384">
        <v>11.0127968232883</v>
      </c>
      <c r="S42" s="384">
        <v>11.6224280150377</v>
      </c>
      <c r="T42" s="384">
        <v>12.2267902924682</v>
      </c>
      <c r="U42" s="384">
        <v>12.7117172939968</v>
      </c>
      <c r="V42" s="384">
        <v>13.192486320834901</v>
      </c>
      <c r="W42" s="384">
        <v>13.682358009365</v>
      </c>
      <c r="X42" s="384">
        <v>13.5343351046942</v>
      </c>
      <c r="Y42" s="384">
        <v>10.6709904350763</v>
      </c>
      <c r="Z42" s="384">
        <v>9.9735561840407101</v>
      </c>
      <c r="AA42" s="384">
        <v>0</v>
      </c>
      <c r="AB42" s="384">
        <v>0</v>
      </c>
      <c r="AC42" s="384">
        <v>0</v>
      </c>
      <c r="AD42" s="384">
        <v>0</v>
      </c>
      <c r="AE42" s="384">
        <v>0</v>
      </c>
      <c r="AF42" s="384">
        <v>0</v>
      </c>
      <c r="AG42" s="384">
        <v>0</v>
      </c>
      <c r="AH42" s="384">
        <v>0</v>
      </c>
      <c r="AI42" s="384">
        <v>0</v>
      </c>
      <c r="AJ42" s="384">
        <v>0</v>
      </c>
      <c r="AK42" s="384">
        <v>0</v>
      </c>
      <c r="AL42" s="384">
        <v>0</v>
      </c>
      <c r="AM42" s="384">
        <v>0</v>
      </c>
      <c r="AN42" s="384">
        <v>0</v>
      </c>
      <c r="AO42" s="384">
        <v>0</v>
      </c>
      <c r="AP42" s="384">
        <v>0</v>
      </c>
      <c r="AQ42" s="384">
        <v>0</v>
      </c>
      <c r="AR42" s="384">
        <v>0</v>
      </c>
      <c r="AS42" s="384">
        <v>0</v>
      </c>
      <c r="AT42" s="384">
        <v>0</v>
      </c>
    </row>
    <row r="43" spans="4:46" ht="13.75" customHeight="1" x14ac:dyDescent="0.35">
      <c r="D43" s="403" t="s">
        <v>289</v>
      </c>
      <c r="E43" s="383" t="s">
        <v>286</v>
      </c>
      <c r="F43" s="384">
        <v>0</v>
      </c>
      <c r="G43" s="384">
        <v>0</v>
      </c>
      <c r="H43" s="384">
        <v>0</v>
      </c>
      <c r="I43" s="384">
        <v>0</v>
      </c>
      <c r="J43" s="384">
        <v>0</v>
      </c>
      <c r="K43" s="384">
        <v>0</v>
      </c>
      <c r="L43" s="384">
        <v>0</v>
      </c>
      <c r="M43" s="384">
        <v>0</v>
      </c>
      <c r="N43" s="384">
        <v>0</v>
      </c>
      <c r="O43" s="384">
        <v>0</v>
      </c>
      <c r="P43" s="384">
        <v>0</v>
      </c>
      <c r="Q43" s="384">
        <v>1.86588894492062</v>
      </c>
      <c r="R43" s="384">
        <v>1.77275979667381</v>
      </c>
      <c r="S43" s="384">
        <v>1.6926532343215399</v>
      </c>
      <c r="T43" s="384">
        <v>1.5221280112272499</v>
      </c>
      <c r="U43" s="384">
        <v>1.58257313926029</v>
      </c>
      <c r="V43" s="384">
        <v>1.5421211195348901</v>
      </c>
      <c r="W43" s="384">
        <v>1.4603339092387999</v>
      </c>
      <c r="X43" s="384">
        <v>1.3825914416065499</v>
      </c>
      <c r="Y43" s="384">
        <v>1.3212099782665601</v>
      </c>
      <c r="Z43" s="384">
        <v>1.2816922148269301</v>
      </c>
      <c r="AA43" s="384">
        <v>0.71795719728928598</v>
      </c>
      <c r="AB43" s="384">
        <v>0.68862786684624</v>
      </c>
      <c r="AC43" s="384">
        <v>0.66424753849776397</v>
      </c>
      <c r="AD43" s="384">
        <v>0.63998887556737205</v>
      </c>
      <c r="AE43" s="384">
        <v>0.62205910002939502</v>
      </c>
      <c r="AF43" s="384">
        <v>0.60549452526963599</v>
      </c>
      <c r="AG43" s="384">
        <v>0.58856648917396204</v>
      </c>
      <c r="AH43" s="384">
        <v>0.57726060045347505</v>
      </c>
      <c r="AI43" s="384">
        <v>0.56592073143456501</v>
      </c>
      <c r="AJ43" s="384">
        <v>0.55543762670411101</v>
      </c>
      <c r="AK43" s="384">
        <v>1.53183917205076</v>
      </c>
      <c r="AL43" s="384">
        <v>1.5071581590927801</v>
      </c>
      <c r="AM43" s="384">
        <v>1.49435267580681</v>
      </c>
      <c r="AN43" s="384">
        <v>1.44501744859859</v>
      </c>
      <c r="AO43" s="384">
        <v>1.465904119343</v>
      </c>
      <c r="AP43" s="384">
        <v>1.440582966442</v>
      </c>
      <c r="AQ43" s="384">
        <v>1.3708919342387</v>
      </c>
      <c r="AR43" s="384">
        <v>1.304324483756</v>
      </c>
      <c r="AS43" s="384">
        <v>1.253359336932</v>
      </c>
      <c r="AT43" s="384">
        <v>1.21153255410048</v>
      </c>
    </row>
    <row r="44" spans="4:46" x14ac:dyDescent="0.35">
      <c r="D44" s="403"/>
      <c r="E44" s="383" t="s">
        <v>287</v>
      </c>
      <c r="F44" s="384">
        <v>0</v>
      </c>
      <c r="G44" s="384">
        <v>0</v>
      </c>
      <c r="H44" s="384">
        <v>0</v>
      </c>
      <c r="I44" s="384">
        <v>0</v>
      </c>
      <c r="J44" s="384">
        <v>0</v>
      </c>
      <c r="K44" s="384">
        <v>0</v>
      </c>
      <c r="L44" s="384">
        <v>0</v>
      </c>
      <c r="M44" s="384">
        <v>0</v>
      </c>
      <c r="N44" s="384">
        <v>0</v>
      </c>
      <c r="O44" s="384">
        <v>0</v>
      </c>
      <c r="P44" s="384">
        <v>0</v>
      </c>
      <c r="Q44" s="384">
        <v>1.99583723117378</v>
      </c>
      <c r="R44" s="384">
        <v>1.9731438372661401</v>
      </c>
      <c r="S44" s="384">
        <v>1.98360299308954</v>
      </c>
      <c r="T44" s="384">
        <v>1.9517838234518301</v>
      </c>
      <c r="U44" s="384">
        <v>1.91577751001281</v>
      </c>
      <c r="V44" s="384">
        <v>1.9351887703830399</v>
      </c>
      <c r="W44" s="384">
        <v>1.9347297992344199</v>
      </c>
      <c r="X44" s="384">
        <v>1.91990676706787</v>
      </c>
      <c r="Y44" s="384">
        <v>1.6834580779726001</v>
      </c>
      <c r="Z44" s="384">
        <v>1.65812482379406</v>
      </c>
      <c r="AA44" s="384">
        <v>0.58391913223305003</v>
      </c>
      <c r="AB44" s="384">
        <v>0.56182046635393401</v>
      </c>
      <c r="AC44" s="384">
        <v>0.53846361254904496</v>
      </c>
      <c r="AD44" s="384">
        <v>0.51800116122327999</v>
      </c>
      <c r="AE44" s="384">
        <v>0.50333716459281197</v>
      </c>
      <c r="AF44" s="384">
        <v>0.47854574303831898</v>
      </c>
      <c r="AG44" s="384">
        <v>0.45813565844646797</v>
      </c>
      <c r="AH44" s="384">
        <v>0.43927925870071199</v>
      </c>
      <c r="AI44" s="384">
        <v>0.420999669558899</v>
      </c>
      <c r="AJ44" s="384">
        <v>0.40313428315597699</v>
      </c>
      <c r="AK44" s="384">
        <v>0.75079152088510903</v>
      </c>
      <c r="AL44" s="384">
        <v>0.73658393219031804</v>
      </c>
      <c r="AM44" s="384">
        <v>0.728502843882046</v>
      </c>
      <c r="AN44" s="384">
        <v>0.69641136642899704</v>
      </c>
      <c r="AO44" s="384">
        <v>0.71029228403900002</v>
      </c>
      <c r="AP44" s="384">
        <v>0.70637568097619097</v>
      </c>
      <c r="AQ44" s="384">
        <v>0.67813590213431096</v>
      </c>
      <c r="AR44" s="384">
        <v>0.65474613523345904</v>
      </c>
      <c r="AS44" s="384">
        <v>0.63391886560935595</v>
      </c>
      <c r="AT44" s="384">
        <v>0.61845908141519301</v>
      </c>
    </row>
    <row r="45" spans="4:46" x14ac:dyDescent="0.35">
      <c r="D45" s="403"/>
      <c r="E45" s="383" t="s">
        <v>288</v>
      </c>
      <c r="F45" s="384">
        <v>0</v>
      </c>
      <c r="G45" s="384">
        <v>0</v>
      </c>
      <c r="H45" s="384">
        <v>0</v>
      </c>
      <c r="I45" s="384">
        <v>0</v>
      </c>
      <c r="J45" s="384">
        <v>0</v>
      </c>
      <c r="K45" s="384">
        <v>0</v>
      </c>
      <c r="L45" s="384">
        <v>0</v>
      </c>
      <c r="M45" s="384">
        <v>0</v>
      </c>
      <c r="N45" s="384">
        <v>0</v>
      </c>
      <c r="O45" s="384">
        <v>0</v>
      </c>
      <c r="P45" s="384">
        <v>0</v>
      </c>
      <c r="Q45" s="384">
        <v>0.33033157817286901</v>
      </c>
      <c r="R45" s="384">
        <v>0.24310855210207599</v>
      </c>
      <c r="S45" s="384">
        <v>0.27681531612683502</v>
      </c>
      <c r="T45" s="384">
        <v>0.32167673566864502</v>
      </c>
      <c r="U45" s="384">
        <v>0.33678163309692799</v>
      </c>
      <c r="V45" s="384">
        <v>0.53809219471442904</v>
      </c>
      <c r="W45" s="384">
        <v>0.73188379476047405</v>
      </c>
      <c r="X45" s="384">
        <v>0.92949322338224405</v>
      </c>
      <c r="Y45" s="384">
        <v>1.0999207802655</v>
      </c>
      <c r="Z45" s="384">
        <v>1.27268537114766</v>
      </c>
      <c r="AA45" s="384">
        <v>2.54844577260367</v>
      </c>
      <c r="AB45" s="384">
        <v>1.2846091253554699</v>
      </c>
      <c r="AC45" s="384">
        <v>0.96025461601894202</v>
      </c>
      <c r="AD45" s="384">
        <v>0.79967758024174396</v>
      </c>
      <c r="AE45" s="384">
        <v>0.68639925892369602</v>
      </c>
      <c r="AF45" s="384">
        <v>0.53717561955878002</v>
      </c>
      <c r="AG45" s="384">
        <v>0.44905095619195801</v>
      </c>
      <c r="AH45" s="384">
        <v>0.38117946871249903</v>
      </c>
      <c r="AI45" s="384">
        <v>0.34045914388113402</v>
      </c>
      <c r="AJ45" s="384">
        <v>0.30466306908774399</v>
      </c>
      <c r="AK45" s="384">
        <v>0.37109886235605299</v>
      </c>
      <c r="AL45" s="384">
        <v>0.469003564791102</v>
      </c>
      <c r="AM45" s="384">
        <v>0.37393923708425703</v>
      </c>
      <c r="AN45" s="384">
        <v>0.27537074879643703</v>
      </c>
      <c r="AO45" s="384">
        <v>0.19566648909100001</v>
      </c>
      <c r="AP45" s="384">
        <v>0.20557242761700001</v>
      </c>
      <c r="AQ45" s="384">
        <v>0.21127450926518501</v>
      </c>
      <c r="AR45" s="384">
        <v>0.20999672432745001</v>
      </c>
      <c r="AS45" s="384">
        <v>0.208523794950952</v>
      </c>
      <c r="AT45" s="384">
        <v>0.20860212636700001</v>
      </c>
    </row>
    <row r="46" spans="4:46" x14ac:dyDescent="0.35">
      <c r="D46" s="378"/>
      <c r="E46" s="383" t="s">
        <v>290</v>
      </c>
      <c r="F46" s="384">
        <v>0</v>
      </c>
      <c r="G46" s="384">
        <v>0</v>
      </c>
      <c r="H46" s="384">
        <v>0</v>
      </c>
      <c r="I46" s="384">
        <v>0</v>
      </c>
      <c r="J46" s="384">
        <v>0</v>
      </c>
      <c r="K46" s="384">
        <v>0</v>
      </c>
      <c r="L46" s="384">
        <v>0</v>
      </c>
      <c r="M46" s="384">
        <v>0</v>
      </c>
      <c r="N46" s="384">
        <v>0</v>
      </c>
      <c r="O46" s="384">
        <v>0</v>
      </c>
      <c r="P46" s="384">
        <v>0</v>
      </c>
      <c r="Q46" s="384">
        <v>1.6548719053213501</v>
      </c>
      <c r="R46" s="384">
        <v>1.7193018416719601</v>
      </c>
      <c r="S46" s="384">
        <v>1.6848335655400699</v>
      </c>
      <c r="T46" s="384">
        <v>1.6682191869073</v>
      </c>
      <c r="U46" s="384">
        <v>1.6995918762867701</v>
      </c>
      <c r="V46" s="384">
        <v>1.69692672956793</v>
      </c>
      <c r="W46" s="384">
        <v>1.67486974718705</v>
      </c>
      <c r="X46" s="384">
        <v>1.67007606639842</v>
      </c>
      <c r="Y46" s="384">
        <v>1.55507112336459</v>
      </c>
      <c r="Z46" s="384">
        <v>1.54298750017825</v>
      </c>
      <c r="AA46" s="384">
        <v>0.110129122113152</v>
      </c>
      <c r="AB46" s="384">
        <v>0.110673789869563</v>
      </c>
      <c r="AC46" s="384">
        <v>0.10760080147975699</v>
      </c>
      <c r="AD46" s="384">
        <v>0.113763447108338</v>
      </c>
      <c r="AE46" s="384">
        <v>0.110326427607582</v>
      </c>
      <c r="AF46" s="384">
        <v>0.114739956773752</v>
      </c>
      <c r="AG46" s="384">
        <v>0.10801778978392999</v>
      </c>
      <c r="AH46" s="384">
        <v>0.105319419047568</v>
      </c>
      <c r="AI46" s="384">
        <v>0.107909586593576</v>
      </c>
      <c r="AJ46" s="384">
        <v>0.10547824827324</v>
      </c>
      <c r="AK46" s="384">
        <v>0.11729553215331801</v>
      </c>
      <c r="AL46" s="384">
        <v>0.11364685292298</v>
      </c>
      <c r="AM46" s="384">
        <v>0.11229320710428101</v>
      </c>
      <c r="AN46" s="384">
        <v>0.1041191973516</v>
      </c>
      <c r="AO46" s="384">
        <v>9.9555071664624101E-2</v>
      </c>
      <c r="AP46" s="384">
        <v>0.102399134126793</v>
      </c>
      <c r="AQ46" s="384">
        <v>0.10187032796808</v>
      </c>
      <c r="AR46" s="384">
        <v>0.10214476457538001</v>
      </c>
      <c r="AS46" s="384">
        <v>0.10045380632517301</v>
      </c>
      <c r="AT46" s="384">
        <v>9.7073513579773896E-2</v>
      </c>
    </row>
    <row r="47" spans="4:46" ht="37.5" x14ac:dyDescent="0.35">
      <c r="D47" s="378"/>
      <c r="E47" s="383" t="s">
        <v>291</v>
      </c>
      <c r="F47" s="384">
        <v>0</v>
      </c>
      <c r="G47" s="384">
        <v>0</v>
      </c>
      <c r="H47" s="384">
        <v>0</v>
      </c>
      <c r="I47" s="384">
        <v>0</v>
      </c>
      <c r="J47" s="384">
        <v>0</v>
      </c>
      <c r="K47" s="384">
        <v>0</v>
      </c>
      <c r="L47" s="384">
        <v>0</v>
      </c>
      <c r="M47" s="384">
        <v>0</v>
      </c>
      <c r="N47" s="384">
        <v>0</v>
      </c>
      <c r="O47" s="384">
        <v>0</v>
      </c>
      <c r="P47" s="384">
        <v>0</v>
      </c>
      <c r="Q47" s="384">
        <v>43.3487927379445</v>
      </c>
      <c r="R47" s="384">
        <v>43.448024783692098</v>
      </c>
      <c r="S47" s="384">
        <v>43.522326684472603</v>
      </c>
      <c r="T47" s="384">
        <v>43.414446499947303</v>
      </c>
      <c r="U47" s="384">
        <v>43.671296671294101</v>
      </c>
      <c r="V47" s="384">
        <v>43.7201539506815</v>
      </c>
      <c r="W47" s="384">
        <v>43.803235766696403</v>
      </c>
      <c r="X47" s="384">
        <v>43.877435089546701</v>
      </c>
      <c r="Y47" s="384">
        <v>43.914802512964101</v>
      </c>
      <c r="Z47" s="384">
        <v>43.632420660262397</v>
      </c>
      <c r="AA47" s="384">
        <v>36.792368585275099</v>
      </c>
      <c r="AB47" s="384">
        <v>36.714954460601803</v>
      </c>
      <c r="AC47" s="384">
        <v>36.637789662078397</v>
      </c>
      <c r="AD47" s="384">
        <v>36.560852101949301</v>
      </c>
      <c r="AE47" s="384">
        <v>36.484164666120499</v>
      </c>
      <c r="AF47" s="384">
        <v>36.407708128222303</v>
      </c>
      <c r="AG47" s="384">
        <v>36.331428938840297</v>
      </c>
      <c r="AH47" s="384">
        <v>36.255412873847</v>
      </c>
      <c r="AI47" s="384">
        <v>36.179569850396</v>
      </c>
      <c r="AJ47" s="384">
        <v>36.103930788641101</v>
      </c>
      <c r="AK47" s="384">
        <v>36.028370506829702</v>
      </c>
      <c r="AL47" s="384">
        <v>35.951021718329102</v>
      </c>
      <c r="AM47" s="384">
        <v>35.872997096081697</v>
      </c>
      <c r="AN47" s="384">
        <v>35.792802352329502</v>
      </c>
      <c r="AO47" s="384">
        <v>35.708520252285702</v>
      </c>
      <c r="AP47" s="384">
        <v>45.384241307609898</v>
      </c>
      <c r="AQ47" s="384">
        <v>45.487949215428301</v>
      </c>
      <c r="AR47" s="384">
        <v>45.568691468586898</v>
      </c>
      <c r="AS47" s="384">
        <v>45.4738391874737</v>
      </c>
      <c r="AT47" s="384">
        <v>45.730108312681899</v>
      </c>
    </row>
    <row r="48" spans="4:46" ht="43.5" x14ac:dyDescent="0.35">
      <c r="D48" s="378"/>
      <c r="E48" s="385" t="s">
        <v>292</v>
      </c>
      <c r="F48" s="386">
        <v>0</v>
      </c>
      <c r="G48" s="386">
        <v>0</v>
      </c>
      <c r="H48" s="386">
        <v>0</v>
      </c>
      <c r="I48" s="386">
        <v>0</v>
      </c>
      <c r="J48" s="386">
        <v>0</v>
      </c>
      <c r="K48" s="386">
        <v>0</v>
      </c>
      <c r="L48" s="386">
        <v>0</v>
      </c>
      <c r="M48" s="386">
        <v>0</v>
      </c>
      <c r="N48" s="386">
        <v>0</v>
      </c>
      <c r="O48" s="386">
        <v>0</v>
      </c>
      <c r="P48" s="386">
        <v>0</v>
      </c>
      <c r="Q48" s="386">
        <v>17.353716232679901</v>
      </c>
      <c r="R48" s="386">
        <v>17.8251116023953</v>
      </c>
      <c r="S48" s="386">
        <v>18.387665624177899</v>
      </c>
      <c r="T48" s="386">
        <v>18.841357961597499</v>
      </c>
      <c r="U48" s="386">
        <v>19.414101662701299</v>
      </c>
      <c r="V48" s="386">
        <v>20.097393606208499</v>
      </c>
      <c r="W48" s="386">
        <v>20.702160095182901</v>
      </c>
      <c r="X48" s="386">
        <v>20.907855998862601</v>
      </c>
      <c r="Y48" s="386">
        <v>17.8551440059607</v>
      </c>
      <c r="Z48" s="386">
        <v>17.043390497507598</v>
      </c>
      <c r="AA48" s="386">
        <v>3.9604512242391601</v>
      </c>
      <c r="AB48" s="386">
        <v>2.6457312484252098</v>
      </c>
      <c r="AC48" s="386">
        <v>2.2705665685455099</v>
      </c>
      <c r="AD48" s="386">
        <v>2.0714310641407301</v>
      </c>
      <c r="AE48" s="386">
        <v>1.9221219511534899</v>
      </c>
      <c r="AF48" s="386">
        <v>1.7359558446404899</v>
      </c>
      <c r="AG48" s="386">
        <v>1.60377089359632</v>
      </c>
      <c r="AH48" s="386">
        <v>1.5030387469142501</v>
      </c>
      <c r="AI48" s="386">
        <v>1.4352891314681699</v>
      </c>
      <c r="AJ48" s="386">
        <v>1.36871322722107</v>
      </c>
      <c r="AK48" s="386">
        <v>2.7710250874452398</v>
      </c>
      <c r="AL48" s="386">
        <v>2.8263925089971802</v>
      </c>
      <c r="AM48" s="386">
        <v>2.7090879638773901</v>
      </c>
      <c r="AN48" s="386">
        <v>2.5209187611756301</v>
      </c>
      <c r="AO48" s="386">
        <v>2.4714179641376202</v>
      </c>
      <c r="AP48" s="386">
        <v>2.4549302091619798</v>
      </c>
      <c r="AQ48" s="386">
        <v>2.36217267360627</v>
      </c>
      <c r="AR48" s="386">
        <v>2.27121210789229</v>
      </c>
      <c r="AS48" s="386">
        <v>2.19625580381748</v>
      </c>
      <c r="AT48" s="386">
        <v>2.1356672754624499</v>
      </c>
    </row>
    <row r="49" spans="4:47" ht="58" x14ac:dyDescent="0.35">
      <c r="D49" s="378"/>
      <c r="E49" s="385" t="s">
        <v>293</v>
      </c>
      <c r="F49" s="386">
        <v>0</v>
      </c>
      <c r="G49" s="386">
        <v>0</v>
      </c>
      <c r="H49" s="386">
        <v>0</v>
      </c>
      <c r="I49" s="386">
        <v>0</v>
      </c>
      <c r="J49" s="386">
        <v>0</v>
      </c>
      <c r="K49" s="386">
        <v>0</v>
      </c>
      <c r="L49" s="386">
        <v>0</v>
      </c>
      <c r="M49" s="386">
        <v>0</v>
      </c>
      <c r="N49" s="386">
        <v>0</v>
      </c>
      <c r="O49" s="386">
        <v>0</v>
      </c>
      <c r="P49" s="386">
        <v>0</v>
      </c>
      <c r="Q49" s="386">
        <v>43.3487927379445</v>
      </c>
      <c r="R49" s="386">
        <v>43.448024783692098</v>
      </c>
      <c r="S49" s="386">
        <v>43.522326684472603</v>
      </c>
      <c r="T49" s="386">
        <v>43.414446499947303</v>
      </c>
      <c r="U49" s="386">
        <v>43.671296671294101</v>
      </c>
      <c r="V49" s="386">
        <v>43.7201539506815</v>
      </c>
      <c r="W49" s="386">
        <v>43.803235766696403</v>
      </c>
      <c r="X49" s="386">
        <v>43.877435089546701</v>
      </c>
      <c r="Y49" s="386">
        <v>43.914802512964101</v>
      </c>
      <c r="Z49" s="386">
        <v>43.632420660262397</v>
      </c>
      <c r="AA49" s="386">
        <v>36.792368585275099</v>
      </c>
      <c r="AB49" s="386">
        <v>36.714954460601803</v>
      </c>
      <c r="AC49" s="386">
        <v>36.637789662078397</v>
      </c>
      <c r="AD49" s="386">
        <v>36.560852101949301</v>
      </c>
      <c r="AE49" s="386">
        <v>36.484164666120499</v>
      </c>
      <c r="AF49" s="386">
        <v>36.407708128222303</v>
      </c>
      <c r="AG49" s="386">
        <v>36.331428938840297</v>
      </c>
      <c r="AH49" s="386">
        <v>36.255412873847</v>
      </c>
      <c r="AI49" s="386">
        <v>36.179569850396</v>
      </c>
      <c r="AJ49" s="386">
        <v>36.103930788641101</v>
      </c>
      <c r="AK49" s="386">
        <v>36.028370506829702</v>
      </c>
      <c r="AL49" s="386">
        <v>35.951021718329102</v>
      </c>
      <c r="AM49" s="386">
        <v>35.872997096081697</v>
      </c>
      <c r="AN49" s="386">
        <v>35.792802352329502</v>
      </c>
      <c r="AO49" s="386">
        <v>35.708520252285702</v>
      </c>
      <c r="AP49" s="386">
        <v>45.384241307609898</v>
      </c>
      <c r="AQ49" s="386">
        <v>45.487949215428301</v>
      </c>
      <c r="AR49" s="386">
        <v>45.568691468586898</v>
      </c>
      <c r="AS49" s="386">
        <v>45.4738391874737</v>
      </c>
      <c r="AT49" s="386">
        <v>45.730108312681899</v>
      </c>
    </row>
    <row r="50" spans="4:47" ht="29" x14ac:dyDescent="0.35">
      <c r="D50" s="387"/>
      <c r="E50" s="385" t="s">
        <v>294</v>
      </c>
      <c r="F50" s="388">
        <v>0</v>
      </c>
      <c r="G50" s="388">
        <v>0</v>
      </c>
      <c r="H50" s="388">
        <v>0</v>
      </c>
      <c r="I50" s="388">
        <v>0</v>
      </c>
      <c r="J50" s="388">
        <v>0</v>
      </c>
      <c r="K50" s="388">
        <v>0</v>
      </c>
      <c r="L50" s="388">
        <v>0</v>
      </c>
      <c r="M50" s="388">
        <v>0</v>
      </c>
      <c r="N50" s="388">
        <v>0</v>
      </c>
      <c r="O50" s="388">
        <v>0</v>
      </c>
      <c r="P50" s="388">
        <v>0</v>
      </c>
      <c r="Q50" s="388">
        <v>57.681052295364402</v>
      </c>
      <c r="R50" s="388">
        <v>58.193910059377899</v>
      </c>
      <c r="S50" s="388">
        <v>58.871387598450603</v>
      </c>
      <c r="T50" s="388">
        <v>59.237823407530897</v>
      </c>
      <c r="U50" s="388">
        <v>60.035122285235097</v>
      </c>
      <c r="V50" s="388">
        <v>60.738506465313101</v>
      </c>
      <c r="W50" s="388">
        <v>61.430281529541197</v>
      </c>
      <c r="X50" s="388">
        <v>61.678944969355001</v>
      </c>
      <c r="Y50" s="388">
        <v>58.773418453979602</v>
      </c>
      <c r="Z50" s="388">
        <v>57.694110312098701</v>
      </c>
      <c r="AA50" s="388">
        <v>40.749098264058297</v>
      </c>
      <c r="AB50" s="388">
        <v>39.360495840225703</v>
      </c>
      <c r="AC50" s="388">
        <v>38.908328971181</v>
      </c>
      <c r="AD50" s="388">
        <v>38.632271599269998</v>
      </c>
      <c r="AE50" s="388">
        <v>38.406275073723997</v>
      </c>
      <c r="AF50" s="388">
        <v>38.143652452532699</v>
      </c>
      <c r="AG50" s="388">
        <v>37.935191394359698</v>
      </c>
      <c r="AH50" s="388">
        <v>37.758443199661201</v>
      </c>
      <c r="AI50" s="388">
        <v>37.614653411822601</v>
      </c>
      <c r="AJ50" s="388">
        <v>37.470532859862097</v>
      </c>
      <c r="AK50" s="388">
        <v>38.751652174864397</v>
      </c>
      <c r="AL50" s="388">
        <v>38.731150007466297</v>
      </c>
      <c r="AM50" s="388">
        <v>38.533732636486498</v>
      </c>
      <c r="AN50" s="388">
        <v>38.267137774155103</v>
      </c>
      <c r="AO50" s="388">
        <v>38.135071561230703</v>
      </c>
      <c r="AP50" s="388">
        <v>47.799733570771899</v>
      </c>
      <c r="AQ50" s="388">
        <v>47.813027247734603</v>
      </c>
      <c r="AR50" s="388">
        <v>47.8033644121791</v>
      </c>
      <c r="AS50" s="388">
        <v>47.635811488991202</v>
      </c>
      <c r="AT50" s="388">
        <v>47.832155727944297</v>
      </c>
    </row>
    <row r="52" spans="4:47" x14ac:dyDescent="0.35">
      <c r="D52" t="s">
        <v>295</v>
      </c>
      <c r="G52">
        <v>2010</v>
      </c>
      <c r="H52">
        <v>2011</v>
      </c>
      <c r="I52">
        <v>2012</v>
      </c>
      <c r="J52">
        <v>2013</v>
      </c>
      <c r="K52">
        <v>2014</v>
      </c>
      <c r="L52">
        <v>2015</v>
      </c>
      <c r="M52">
        <v>2016</v>
      </c>
      <c r="N52">
        <v>2017</v>
      </c>
      <c r="O52">
        <v>2018</v>
      </c>
      <c r="P52">
        <v>2019</v>
      </c>
      <c r="Q52">
        <v>2020</v>
      </c>
      <c r="R52">
        <v>2021</v>
      </c>
      <c r="S52">
        <v>2022</v>
      </c>
      <c r="T52">
        <v>2023</v>
      </c>
      <c r="U52">
        <v>2024</v>
      </c>
      <c r="V52">
        <v>2025</v>
      </c>
      <c r="W52">
        <v>2026</v>
      </c>
      <c r="X52">
        <v>2027</v>
      </c>
      <c r="Y52">
        <v>2028</v>
      </c>
      <c r="Z52">
        <v>2029</v>
      </c>
      <c r="AA52">
        <v>2030</v>
      </c>
      <c r="AB52">
        <v>2031</v>
      </c>
      <c r="AC52">
        <v>2032</v>
      </c>
      <c r="AD52">
        <v>2033</v>
      </c>
      <c r="AE52">
        <v>2034</v>
      </c>
      <c r="AF52">
        <v>2035</v>
      </c>
      <c r="AG52">
        <v>2036</v>
      </c>
      <c r="AH52">
        <v>2037</v>
      </c>
      <c r="AI52">
        <v>2038</v>
      </c>
      <c r="AJ52">
        <v>2039</v>
      </c>
      <c r="AK52">
        <v>2040</v>
      </c>
      <c r="AL52">
        <v>2041</v>
      </c>
      <c r="AM52">
        <v>2042</v>
      </c>
      <c r="AN52">
        <v>2043</v>
      </c>
      <c r="AO52">
        <v>2044</v>
      </c>
      <c r="AP52">
        <v>2045</v>
      </c>
      <c r="AQ52">
        <v>2046</v>
      </c>
      <c r="AR52">
        <v>2047</v>
      </c>
      <c r="AS52">
        <v>2048</v>
      </c>
      <c r="AT52">
        <v>2049</v>
      </c>
      <c r="AU52">
        <v>2050</v>
      </c>
    </row>
    <row r="53" spans="4:47" x14ac:dyDescent="0.35">
      <c r="E53" t="s">
        <v>296</v>
      </c>
    </row>
    <row r="54" spans="4:47" x14ac:dyDescent="0.35">
      <c r="F54" t="s">
        <v>297</v>
      </c>
      <c r="G54">
        <v>3.0987497231760699</v>
      </c>
      <c r="H54">
        <v>3.3454631890785498</v>
      </c>
      <c r="I54">
        <v>3.37938266875791</v>
      </c>
      <c r="J54">
        <v>3.47516078020413</v>
      </c>
      <c r="K54">
        <v>3.6106893548321399</v>
      </c>
      <c r="L54">
        <v>3.8199636865076299</v>
      </c>
      <c r="M54">
        <v>3.59891574950518</v>
      </c>
      <c r="N54">
        <v>3.5027824442229001</v>
      </c>
      <c r="O54">
        <v>3.5429033540421502</v>
      </c>
      <c r="P54">
        <v>3.6711412292916701</v>
      </c>
      <c r="Q54">
        <v>3.6564347811963001</v>
      </c>
      <c r="R54">
        <v>3.80361042310646</v>
      </c>
      <c r="S54">
        <v>3.8699843023626799</v>
      </c>
      <c r="T54">
        <v>3.8940446441163101</v>
      </c>
      <c r="U54">
        <v>3.9194055192696</v>
      </c>
      <c r="V54">
        <v>3.9764630063948299</v>
      </c>
      <c r="W54">
        <v>4.0583281178226196</v>
      </c>
      <c r="X54">
        <v>4.1586933821182601</v>
      </c>
      <c r="Y54">
        <v>4.2078940360850599</v>
      </c>
      <c r="Z54">
        <v>4.3547180908090697</v>
      </c>
      <c r="AA54">
        <v>4.7929020287263198</v>
      </c>
      <c r="AB54">
        <v>4.91336762133108</v>
      </c>
      <c r="AC54">
        <v>5.1526260702480098</v>
      </c>
      <c r="AD54">
        <v>5.4422668707056099</v>
      </c>
      <c r="AE54">
        <v>5.5809422264535602</v>
      </c>
      <c r="AF54">
        <v>4.8998990419725796</v>
      </c>
      <c r="AG54">
        <v>4.5992800478918801</v>
      </c>
      <c r="AH54">
        <v>4.35303043835638</v>
      </c>
      <c r="AI54">
        <v>4.2035232445851003</v>
      </c>
      <c r="AJ54">
        <v>4.0546253652592501</v>
      </c>
      <c r="AK54">
        <v>3.92401362631926</v>
      </c>
      <c r="AL54">
        <v>3.7844504174397802</v>
      </c>
      <c r="AM54">
        <v>3.6883687416245499</v>
      </c>
      <c r="AN54">
        <v>3.6170050246179501</v>
      </c>
      <c r="AO54">
        <v>3.5441700786353598</v>
      </c>
      <c r="AP54">
        <v>3.4736634170041998</v>
      </c>
      <c r="AQ54">
        <v>3.4586568876640702</v>
      </c>
      <c r="AR54">
        <v>3.3835247120098102</v>
      </c>
      <c r="AS54">
        <v>3.3657171570886102</v>
      </c>
      <c r="AT54">
        <v>3.3396209546360902</v>
      </c>
      <c r="AU54">
        <v>3.4502548426317299</v>
      </c>
    </row>
    <row r="55" spans="4:47" x14ac:dyDescent="0.35">
      <c r="F55" t="s">
        <v>298</v>
      </c>
      <c r="G55">
        <v>1.01628463268046</v>
      </c>
      <c r="H55">
        <v>1.0884019910709899</v>
      </c>
      <c r="I55">
        <v>1.6208076077511699</v>
      </c>
      <c r="J55">
        <v>1.4473724637846099</v>
      </c>
      <c r="K55">
        <v>1.39330732379417</v>
      </c>
      <c r="L55">
        <v>1.5130525586481101</v>
      </c>
      <c r="M55">
        <v>7.66642924333674</v>
      </c>
      <c r="N55">
        <v>7.5046763617040897</v>
      </c>
      <c r="O55">
        <v>8.1408750052845704</v>
      </c>
      <c r="P55">
        <v>8.7152472356376993</v>
      </c>
      <c r="Q55">
        <v>8.3674786157068795</v>
      </c>
      <c r="R55">
        <v>11.4095816115152</v>
      </c>
      <c r="S55">
        <v>11.4783839354306</v>
      </c>
      <c r="T55">
        <v>11.508634808156099</v>
      </c>
      <c r="U55">
        <v>11.5249953484568</v>
      </c>
      <c r="V55">
        <v>11.4997002145402</v>
      </c>
      <c r="W55">
        <v>11.1780503837617</v>
      </c>
      <c r="X55">
        <v>11.141808409814301</v>
      </c>
      <c r="Y55">
        <v>11.058124543928599</v>
      </c>
      <c r="Z55">
        <v>10.8833090357416</v>
      </c>
      <c r="AA55">
        <v>10.7694423933807</v>
      </c>
      <c r="AB55">
        <v>11.011114347947199</v>
      </c>
      <c r="AC55">
        <v>11.425394597349101</v>
      </c>
      <c r="AD55">
        <v>10.9882997954185</v>
      </c>
      <c r="AE55">
        <v>10.091997817912301</v>
      </c>
      <c r="AF55">
        <v>8.7017256440809501</v>
      </c>
      <c r="AG55">
        <v>8.4463318658518407</v>
      </c>
      <c r="AH55">
        <v>8.1059885657486692</v>
      </c>
      <c r="AI55">
        <v>7.9881667128220899</v>
      </c>
      <c r="AJ55">
        <v>7.89155234647846</v>
      </c>
      <c r="AK55">
        <v>8.0379255567718602</v>
      </c>
      <c r="AL55">
        <v>8.0886422880588693</v>
      </c>
      <c r="AM55">
        <v>8.1475791253370407</v>
      </c>
      <c r="AN55">
        <v>8.1662243104990306</v>
      </c>
      <c r="AO55">
        <v>8.4190177456097306</v>
      </c>
      <c r="AP55">
        <v>8.9003850829921394</v>
      </c>
      <c r="AQ55">
        <v>11.881552752821699</v>
      </c>
      <c r="AR55">
        <v>12.3904057430978</v>
      </c>
      <c r="AS55">
        <v>13.1673258530531</v>
      </c>
      <c r="AT55">
        <v>14.324318294227499</v>
      </c>
      <c r="AU55">
        <v>16.7649411005765</v>
      </c>
    </row>
    <row r="56" spans="4:47" x14ac:dyDescent="0.35">
      <c r="F56" t="s">
        <v>299</v>
      </c>
      <c r="G56" s="370">
        <v>0.39411995611808398</v>
      </c>
      <c r="H56" s="370">
        <v>0.36572834245800301</v>
      </c>
      <c r="I56" s="370">
        <v>0.53771442105615697</v>
      </c>
      <c r="J56" s="370">
        <v>0.20226377781628499</v>
      </c>
      <c r="K56" s="370">
        <v>0.22196506401000801</v>
      </c>
      <c r="L56" s="370">
        <v>0.19858358849840199</v>
      </c>
      <c r="M56" s="370">
        <v>1.01571392817453</v>
      </c>
      <c r="N56" s="370">
        <v>0.86500680445781897</v>
      </c>
      <c r="O56" s="370">
        <v>0.92895243091388702</v>
      </c>
      <c r="P56" s="370">
        <v>1.0951149761585</v>
      </c>
      <c r="Q56" s="370">
        <v>0.96308241477060597</v>
      </c>
      <c r="R56" s="370">
        <v>1.2191734743686999</v>
      </c>
      <c r="S56" s="370">
        <v>1.3772631565975799</v>
      </c>
      <c r="T56" s="370">
        <v>1.53871644598367</v>
      </c>
      <c r="U56" s="370">
        <v>1.7222178895631099</v>
      </c>
      <c r="V56" s="370">
        <v>1.8812898145544601</v>
      </c>
      <c r="W56" s="370">
        <v>2.2498458228654399</v>
      </c>
      <c r="X56" s="370">
        <v>2.3384339355529402</v>
      </c>
      <c r="Y56" s="370">
        <v>2.8052858770982501</v>
      </c>
      <c r="Z56" s="370">
        <v>3.1820008044435801</v>
      </c>
      <c r="AA56" s="370">
        <v>3.45246690933446</v>
      </c>
      <c r="AB56" s="370">
        <v>3.27634480728398</v>
      </c>
      <c r="AC56" s="370">
        <v>4.0516184321783104</v>
      </c>
      <c r="AD56" s="370">
        <v>4.64399132638402</v>
      </c>
      <c r="AE56" s="370">
        <v>5.6837694782190296</v>
      </c>
      <c r="AF56" s="370">
        <v>5.6678943130224102</v>
      </c>
      <c r="AG56" s="370">
        <v>4.4660340352531396</v>
      </c>
      <c r="AH56" s="370">
        <v>3.67578617145859</v>
      </c>
      <c r="AI56" s="370">
        <v>3.2364338543693498</v>
      </c>
      <c r="AJ56" s="370">
        <v>3.0587453442671699</v>
      </c>
      <c r="AK56" s="370">
        <v>4.0513652205208599</v>
      </c>
      <c r="AL56" s="370">
        <v>3.9940294821434001</v>
      </c>
      <c r="AM56" s="370">
        <v>4.27344043129533</v>
      </c>
      <c r="AN56" s="370">
        <v>3.8145689548518402</v>
      </c>
      <c r="AO56" s="370">
        <v>3.8651005934087599</v>
      </c>
      <c r="AP56" s="370">
        <v>3.85685870366747</v>
      </c>
      <c r="AQ56" s="370">
        <v>5.9161106849629297</v>
      </c>
      <c r="AR56" s="370">
        <v>5.4735861222511799</v>
      </c>
      <c r="AS56" s="370">
        <v>5.6335227614135297</v>
      </c>
      <c r="AT56" s="370">
        <v>6.8033063677902597</v>
      </c>
      <c r="AU56" s="370">
        <v>6.5673128651567003</v>
      </c>
    </row>
    <row r="57" spans="4:47" x14ac:dyDescent="0.35">
      <c r="F57" t="s">
        <v>300</v>
      </c>
      <c r="K57">
        <f t="shared" ref="K57:AU57" si="24">K56*1000</f>
        <v>221.96506401000801</v>
      </c>
      <c r="L57">
        <f t="shared" si="24"/>
        <v>198.58358849840198</v>
      </c>
      <c r="M57">
        <f t="shared" si="24"/>
        <v>1015.71392817453</v>
      </c>
      <c r="N57">
        <f t="shared" si="24"/>
        <v>865.00680445781893</v>
      </c>
      <c r="O57">
        <f t="shared" si="24"/>
        <v>928.95243091388704</v>
      </c>
      <c r="P57">
        <f t="shared" si="24"/>
        <v>1095.1149761585</v>
      </c>
      <c r="Q57">
        <f t="shared" si="24"/>
        <v>963.08241477060596</v>
      </c>
      <c r="R57">
        <f t="shared" si="24"/>
        <v>1219.1734743687</v>
      </c>
      <c r="S57">
        <f t="shared" si="24"/>
        <v>1377.2631565975798</v>
      </c>
      <c r="T57">
        <f t="shared" si="24"/>
        <v>1538.7164459836699</v>
      </c>
      <c r="U57">
        <f t="shared" si="24"/>
        <v>1722.21788956311</v>
      </c>
      <c r="V57">
        <f t="shared" si="24"/>
        <v>1881.28981455446</v>
      </c>
      <c r="W57">
        <f t="shared" si="24"/>
        <v>2249.8458228654399</v>
      </c>
      <c r="X57">
        <f t="shared" si="24"/>
        <v>2338.4339355529401</v>
      </c>
      <c r="Y57">
        <f t="shared" si="24"/>
        <v>2805.2858770982502</v>
      </c>
      <c r="Z57">
        <f t="shared" si="24"/>
        <v>3182.0008044435799</v>
      </c>
      <c r="AA57">
        <f t="shared" si="24"/>
        <v>3452.4669093344601</v>
      </c>
      <c r="AB57">
        <f t="shared" si="24"/>
        <v>3276.3448072839801</v>
      </c>
      <c r="AC57">
        <f t="shared" si="24"/>
        <v>4051.6184321783103</v>
      </c>
      <c r="AD57">
        <f t="shared" si="24"/>
        <v>4643.9913263840199</v>
      </c>
      <c r="AE57">
        <f t="shared" si="24"/>
        <v>5683.7694782190292</v>
      </c>
      <c r="AF57">
        <f t="shared" si="24"/>
        <v>5667.8943130224106</v>
      </c>
      <c r="AG57">
        <f t="shared" si="24"/>
        <v>4466.0340352531393</v>
      </c>
      <c r="AH57">
        <f t="shared" si="24"/>
        <v>3675.7861714585902</v>
      </c>
      <c r="AI57">
        <f t="shared" si="24"/>
        <v>3236.4338543693498</v>
      </c>
      <c r="AJ57">
        <f t="shared" si="24"/>
        <v>3058.7453442671699</v>
      </c>
      <c r="AK57">
        <f t="shared" si="24"/>
        <v>4051.36522052086</v>
      </c>
      <c r="AL57">
        <f t="shared" si="24"/>
        <v>3994.0294821433999</v>
      </c>
      <c r="AM57">
        <f t="shared" si="24"/>
        <v>4273.4404312953302</v>
      </c>
      <c r="AN57">
        <f t="shared" si="24"/>
        <v>3814.5689548518403</v>
      </c>
      <c r="AO57">
        <f t="shared" si="24"/>
        <v>3865.1005934087598</v>
      </c>
      <c r="AP57">
        <f t="shared" si="24"/>
        <v>3856.8587036674699</v>
      </c>
      <c r="AQ57">
        <f t="shared" si="24"/>
        <v>5916.1106849629296</v>
      </c>
      <c r="AR57">
        <f t="shared" si="24"/>
        <v>5473.5861222511803</v>
      </c>
      <c r="AS57">
        <f t="shared" si="24"/>
        <v>5633.5227614135301</v>
      </c>
      <c r="AT57">
        <f t="shared" si="24"/>
        <v>6803.3063677902601</v>
      </c>
      <c r="AU57">
        <f t="shared" si="24"/>
        <v>6567.3128651567004</v>
      </c>
    </row>
    <row r="58" spans="4:47" x14ac:dyDescent="0.35">
      <c r="F58" t="s">
        <v>301</v>
      </c>
      <c r="K58">
        <v>450</v>
      </c>
      <c r="L58">
        <f t="shared" ref="L58:AU58" si="25">$K58*L57/$K57</f>
        <v>402.59765753160002</v>
      </c>
      <c r="M58">
        <f t="shared" si="25"/>
        <v>2059.2036396229</v>
      </c>
      <c r="N58">
        <f t="shared" si="25"/>
        <v>1753.6681447692499</v>
      </c>
      <c r="O58">
        <f t="shared" si="25"/>
        <v>1883.3080592016095</v>
      </c>
      <c r="P58">
        <f t="shared" si="25"/>
        <v>2220.1770421362589</v>
      </c>
      <c r="Q58">
        <f t="shared" si="25"/>
        <v>1952.5013478122487</v>
      </c>
      <c r="R58">
        <f t="shared" si="25"/>
        <v>2471.6865508221526</v>
      </c>
      <c r="S58">
        <f t="shared" si="25"/>
        <v>2792.1890466554082</v>
      </c>
      <c r="T58">
        <f t="shared" si="25"/>
        <v>3119.5107382368578</v>
      </c>
      <c r="U58">
        <f t="shared" si="25"/>
        <v>3491.531668553283</v>
      </c>
      <c r="V58">
        <f t="shared" si="25"/>
        <v>3814.0255103899422</v>
      </c>
      <c r="W58">
        <f t="shared" si="25"/>
        <v>4561.2160850853506</v>
      </c>
      <c r="X58">
        <f t="shared" si="25"/>
        <v>4740.8148471120521</v>
      </c>
      <c r="Y58">
        <f t="shared" si="25"/>
        <v>5687.2852956593842</v>
      </c>
      <c r="Z58">
        <f t="shared" si="25"/>
        <v>6451.0168227872518</v>
      </c>
      <c r="AA58">
        <f t="shared" si="25"/>
        <v>6999.3452173647356</v>
      </c>
      <c r="AB58">
        <f t="shared" si="25"/>
        <v>6642.2847660896541</v>
      </c>
      <c r="AC58">
        <f t="shared" si="25"/>
        <v>8214.0327020023014</v>
      </c>
      <c r="AD58">
        <f t="shared" si="25"/>
        <v>9414.9775605163868</v>
      </c>
      <c r="AE58">
        <f t="shared" si="25"/>
        <v>11522.967709383496</v>
      </c>
      <c r="AF58">
        <f t="shared" si="25"/>
        <v>11490.783255625691</v>
      </c>
      <c r="AG58">
        <f t="shared" si="25"/>
        <v>9054.1965458730847</v>
      </c>
      <c r="AH58">
        <f t="shared" si="25"/>
        <v>7452.090645588195</v>
      </c>
      <c r="AI58">
        <f t="shared" si="25"/>
        <v>6561.3714525838232</v>
      </c>
      <c r="AJ58">
        <f t="shared" si="25"/>
        <v>6201.1353501025069</v>
      </c>
      <c r="AK58">
        <f t="shared" si="25"/>
        <v>8213.5193543439163</v>
      </c>
      <c r="AL58">
        <f t="shared" si="25"/>
        <v>8097.2799705249663</v>
      </c>
      <c r="AM58">
        <f t="shared" si="25"/>
        <v>8663.742659953874</v>
      </c>
      <c r="AN58">
        <f t="shared" si="25"/>
        <v>7733.4513759603706</v>
      </c>
      <c r="AO58">
        <f t="shared" si="25"/>
        <v>7835.8964947543282</v>
      </c>
      <c r="AP58">
        <f t="shared" si="25"/>
        <v>7819.1873319853021</v>
      </c>
      <c r="AQ58">
        <f t="shared" si="25"/>
        <v>11994.003741567558</v>
      </c>
      <c r="AR58">
        <f t="shared" si="25"/>
        <v>11096.853308870146</v>
      </c>
      <c r="AS58">
        <f t="shared" si="25"/>
        <v>11421.100225582284</v>
      </c>
      <c r="AT58">
        <f t="shared" si="25"/>
        <v>13792.656421677153</v>
      </c>
      <c r="AU58">
        <f t="shared" si="25"/>
        <v>13314.21592177797</v>
      </c>
    </row>
    <row r="59" spans="4:47" x14ac:dyDescent="0.35">
      <c r="F59" t="s">
        <v>302</v>
      </c>
      <c r="K59">
        <f t="shared" ref="K59:AU59" si="26">(K54+K55)*1000</f>
        <v>5003.9966786263094</v>
      </c>
      <c r="L59">
        <f t="shared" si="26"/>
        <v>5333.0162451557399</v>
      </c>
      <c r="M59">
        <f t="shared" si="26"/>
        <v>11265.34499284192</v>
      </c>
      <c r="N59">
        <f t="shared" si="26"/>
        <v>11007.45880592699</v>
      </c>
      <c r="O59">
        <f t="shared" si="26"/>
        <v>11683.77835932672</v>
      </c>
      <c r="P59">
        <f t="shared" si="26"/>
        <v>12386.38846492937</v>
      </c>
      <c r="Q59">
        <f t="shared" si="26"/>
        <v>12023.913396903179</v>
      </c>
      <c r="R59">
        <f t="shared" si="26"/>
        <v>15213.192034621659</v>
      </c>
      <c r="S59">
        <f t="shared" si="26"/>
        <v>15348.368237793278</v>
      </c>
      <c r="T59">
        <f t="shared" si="26"/>
        <v>15402.679452272409</v>
      </c>
      <c r="U59">
        <f t="shared" si="26"/>
        <v>15444.400867726401</v>
      </c>
      <c r="V59">
        <f t="shared" si="26"/>
        <v>15476.16322093503</v>
      </c>
      <c r="W59">
        <f t="shared" si="26"/>
        <v>15236.378501584319</v>
      </c>
      <c r="X59">
        <f t="shared" si="26"/>
        <v>15300.501791932562</v>
      </c>
      <c r="Y59">
        <f t="shared" si="26"/>
        <v>15266.018580013659</v>
      </c>
      <c r="Z59">
        <f t="shared" si="26"/>
        <v>15238.027126550669</v>
      </c>
      <c r="AA59">
        <f t="shared" si="26"/>
        <v>15562.34442210702</v>
      </c>
      <c r="AB59">
        <f t="shared" si="26"/>
        <v>15924.481969278278</v>
      </c>
      <c r="AC59">
        <f t="shared" si="26"/>
        <v>16578.020667597109</v>
      </c>
      <c r="AD59">
        <f t="shared" si="26"/>
        <v>16430.566666124112</v>
      </c>
      <c r="AE59">
        <f t="shared" si="26"/>
        <v>15672.940044365861</v>
      </c>
      <c r="AF59">
        <f t="shared" si="26"/>
        <v>13601.62468605353</v>
      </c>
      <c r="AG59">
        <f t="shared" si="26"/>
        <v>13045.61191374372</v>
      </c>
      <c r="AH59">
        <f t="shared" si="26"/>
        <v>12459.019004105048</v>
      </c>
      <c r="AI59">
        <f t="shared" si="26"/>
        <v>12191.68995740719</v>
      </c>
      <c r="AJ59">
        <f t="shared" si="26"/>
        <v>11946.177711737711</v>
      </c>
      <c r="AK59">
        <f t="shared" si="26"/>
        <v>11961.939183091121</v>
      </c>
      <c r="AL59">
        <f t="shared" si="26"/>
        <v>11873.09270549865</v>
      </c>
      <c r="AM59">
        <f t="shared" si="26"/>
        <v>11835.947866961589</v>
      </c>
      <c r="AN59">
        <f t="shared" si="26"/>
        <v>11783.229335116981</v>
      </c>
      <c r="AO59">
        <f t="shared" si="26"/>
        <v>11963.187824245089</v>
      </c>
      <c r="AP59">
        <f t="shared" si="26"/>
        <v>12374.048499996339</v>
      </c>
      <c r="AQ59">
        <f t="shared" si="26"/>
        <v>15340.209640485769</v>
      </c>
      <c r="AR59">
        <f t="shared" si="26"/>
        <v>15773.930455107611</v>
      </c>
      <c r="AS59">
        <f t="shared" si="26"/>
        <v>16533.043010141711</v>
      </c>
      <c r="AT59">
        <f t="shared" si="26"/>
        <v>17663.939248863589</v>
      </c>
      <c r="AU59">
        <f t="shared" si="26"/>
        <v>20215.195943208229</v>
      </c>
    </row>
    <row r="64" spans="4:47" x14ac:dyDescent="0.35">
      <c r="D64" t="s">
        <v>313</v>
      </c>
    </row>
    <row r="65" spans="5:8" x14ac:dyDescent="0.35">
      <c r="E65" t="s">
        <v>306</v>
      </c>
      <c r="F65">
        <v>2019</v>
      </c>
      <c r="G65">
        <v>2030</v>
      </c>
      <c r="H65">
        <v>2050</v>
      </c>
    </row>
    <row r="66" spans="5:8" x14ac:dyDescent="0.35">
      <c r="E66" t="s">
        <v>311</v>
      </c>
      <c r="F66">
        <v>2195</v>
      </c>
      <c r="G66">
        <v>2083</v>
      </c>
      <c r="H66">
        <v>1916</v>
      </c>
    </row>
    <row r="67" spans="5:8" x14ac:dyDescent="0.35">
      <c r="E67" t="s">
        <v>312</v>
      </c>
      <c r="F67">
        <v>64.900000000000006</v>
      </c>
      <c r="G67">
        <v>66.95</v>
      </c>
      <c r="H67">
        <v>69.489999999999995</v>
      </c>
    </row>
    <row r="68" spans="5:8" x14ac:dyDescent="0.35">
      <c r="F68">
        <f>F66/F67</f>
        <v>33.821263482280429</v>
      </c>
      <c r="G68">
        <f t="shared" ref="G68:H68" si="27">G66/G67</f>
        <v>31.112770724421207</v>
      </c>
      <c r="H68">
        <f t="shared" si="27"/>
        <v>27.5723125629587</v>
      </c>
    </row>
    <row r="69" spans="5:8" x14ac:dyDescent="0.35">
      <c r="G69">
        <f>G68/F68</f>
        <v>0.91991745786557466</v>
      </c>
      <c r="H69">
        <f>H68/F68</f>
        <v>0.81523602976584042</v>
      </c>
    </row>
    <row r="70" spans="5:8" x14ac:dyDescent="0.35">
      <c r="G70">
        <f>G69-1</f>
        <v>-8.0082542134425339E-2</v>
      </c>
      <c r="H70">
        <f>H69-1</f>
        <v>-0.18476397023415958</v>
      </c>
    </row>
    <row r="72" spans="5:8" x14ac:dyDescent="0.35">
      <c r="E72" t="s">
        <v>307</v>
      </c>
      <c r="F72">
        <v>2030</v>
      </c>
      <c r="G72">
        <v>2050</v>
      </c>
    </row>
    <row r="73" spans="5:8" x14ac:dyDescent="0.35">
      <c r="E73" t="s">
        <v>309</v>
      </c>
      <c r="F73" s="33">
        <v>-0.1640172615236048</v>
      </c>
      <c r="G73" s="33">
        <v>-0.38985036072763735</v>
      </c>
    </row>
    <row r="74" spans="5:8" x14ac:dyDescent="0.35">
      <c r="E74" t="s">
        <v>310</v>
      </c>
      <c r="F74" s="389">
        <v>-0.08</v>
      </c>
      <c r="G74" s="390">
        <v>-0.18479999999999999</v>
      </c>
    </row>
    <row r="75" spans="5:8" x14ac:dyDescent="0.35">
      <c r="E75" t="s">
        <v>308</v>
      </c>
      <c r="F75" s="375">
        <f>AVERAGE(F73:F74)</f>
        <v>-0.12200863076180241</v>
      </c>
      <c r="G75" s="375">
        <f>AVERAGE(G73:G74)</f>
        <v>-0.28732518036381866</v>
      </c>
    </row>
  </sheetData>
  <mergeCells count="4">
    <mergeCell ref="D3:D6"/>
    <mergeCell ref="D7:D10"/>
    <mergeCell ref="D40:D42"/>
    <mergeCell ref="D43:D45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Hypothèses - scénario</vt:lpstr>
      <vt:lpstr>Feuille2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CALLONNEC Gael</cp:lastModifiedBy>
  <cp:revision>1</cp:revision>
  <dcterms:created xsi:type="dcterms:W3CDTF">2022-11-23T17:11:08Z</dcterms:created>
  <dcterms:modified xsi:type="dcterms:W3CDTF">2023-09-22T17:53:45Z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ADEME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